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ose\Documents\Estudios\Presupuesto\indicadores\"/>
    </mc:Choice>
  </mc:AlternateContent>
  <xr:revisionPtr revIDLastSave="0" documentId="13_ncr:1_{4B6E97C8-7446-4287-90A7-316D3E753881}" xr6:coauthVersionLast="47" xr6:coauthVersionMax="47" xr10:uidLastSave="{00000000-0000-0000-0000-000000000000}"/>
  <bookViews>
    <workbookView xWindow="-120" yWindow="-120" windowWidth="29040" windowHeight="15840" activeTab="5" xr2:uid="{00000000-000D-0000-FFFF-FFFF00000000}"/>
  </bookViews>
  <sheets>
    <sheet name="Glosario" sheetId="3" r:id="rId1"/>
    <sheet name="origen" sheetId="1" r:id="rId2"/>
    <sheet name="Hoja4" sheetId="11" r:id="rId3"/>
    <sheet name="Hoja2" sheetId="10" r:id="rId4"/>
    <sheet name="join2022" sheetId="4" r:id="rId5"/>
    <sheet name="2021 results" sheetId="5" r:id="rId6"/>
    <sheet name="Hoja3" sheetId="6" r:id="rId7"/>
    <sheet name="Hoja1" sheetId="9" r:id="rId8"/>
    <sheet name="rangos" sheetId="8" r:id="rId9"/>
  </sheets>
  <externalReferences>
    <externalReference r:id="rId10"/>
  </externalReferences>
  <definedNames>
    <definedName name="_xlnm._FilterDatabase" localSheetId="5" hidden="1">'2021 results'!$A$1:$L$181</definedName>
    <definedName name="_xlnm._FilterDatabase" localSheetId="6" hidden="1">Hoja3!$A$1:$E$235</definedName>
    <definedName name="_xlnm._FilterDatabase" localSheetId="4" hidden="1">join2022!$A$1:$X$1286</definedName>
    <definedName name="_xlnm._FilterDatabase" localSheetId="1" hidden="1">origen!$A$1:$AH$1286</definedName>
  </definedNames>
  <calcPr calcId="191029"/>
  <pivotCaches>
    <pivotCache cacheId="0"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80" i="5" l="1"/>
  <c r="J179" i="5"/>
  <c r="J178" i="5"/>
  <c r="J177" i="5"/>
  <c r="J175" i="5"/>
  <c r="J174" i="5"/>
  <c r="J173" i="5"/>
  <c r="J171" i="5"/>
  <c r="J168" i="5"/>
  <c r="J164" i="5"/>
  <c r="J163" i="5"/>
  <c r="J162" i="5"/>
  <c r="J160" i="5"/>
  <c r="J158" i="5"/>
  <c r="J157" i="5"/>
  <c r="J156" i="5"/>
  <c r="J154" i="5"/>
  <c r="J153" i="5"/>
  <c r="J152" i="5"/>
  <c r="J150" i="5"/>
  <c r="J149" i="5"/>
  <c r="J148" i="5"/>
  <c r="J147" i="5"/>
  <c r="J146" i="5"/>
  <c r="J145" i="5"/>
  <c r="J144" i="5"/>
  <c r="J143" i="5"/>
  <c r="J142" i="5"/>
  <c r="J141" i="5"/>
  <c r="J140" i="5"/>
  <c r="J139" i="5"/>
  <c r="J138" i="5"/>
  <c r="J137" i="5"/>
  <c r="J136" i="5"/>
  <c r="J135" i="5"/>
  <c r="J134" i="5"/>
  <c r="J133" i="5"/>
  <c r="J131" i="5"/>
  <c r="J130" i="5"/>
  <c r="J129" i="5"/>
  <c r="J128" i="5"/>
  <c r="J127" i="5"/>
  <c r="J126" i="5"/>
  <c r="J125" i="5"/>
  <c r="J124" i="5"/>
  <c r="J123" i="5"/>
  <c r="J121" i="5"/>
  <c r="J120" i="5"/>
  <c r="J119" i="5"/>
  <c r="J118" i="5"/>
  <c r="J117" i="5"/>
  <c r="J114" i="5"/>
  <c r="J113" i="5"/>
  <c r="J112" i="5"/>
  <c r="J110" i="5"/>
  <c r="J109" i="5"/>
  <c r="J107" i="5"/>
  <c r="J106" i="5"/>
  <c r="J105" i="5"/>
  <c r="J104" i="5"/>
  <c r="J103" i="5"/>
  <c r="J101" i="5"/>
  <c r="J100" i="5"/>
  <c r="J99" i="5"/>
  <c r="J98" i="5"/>
  <c r="J97" i="5"/>
  <c r="J95" i="5"/>
  <c r="J94" i="5"/>
  <c r="J93" i="5"/>
  <c r="J91" i="5"/>
  <c r="J89" i="5"/>
  <c r="J86" i="5"/>
  <c r="J85" i="5"/>
  <c r="J84" i="5"/>
  <c r="J82" i="5"/>
  <c r="J81" i="5"/>
  <c r="J80" i="5"/>
  <c r="J77" i="5"/>
  <c r="J76" i="5"/>
  <c r="J74" i="5"/>
  <c r="J73" i="5"/>
  <c r="J72" i="5"/>
  <c r="J71" i="5"/>
  <c r="J70" i="5"/>
  <c r="J69" i="5"/>
  <c r="J68" i="5"/>
  <c r="J67" i="5"/>
  <c r="J66" i="5"/>
  <c r="J65" i="5"/>
  <c r="J62" i="5"/>
  <c r="J60" i="5"/>
  <c r="J57" i="5"/>
  <c r="J55" i="5"/>
  <c r="J53" i="5"/>
  <c r="J52" i="5"/>
  <c r="J51" i="5"/>
  <c r="J48" i="5"/>
  <c r="J45" i="5"/>
  <c r="J44" i="5"/>
  <c r="J43" i="5"/>
  <c r="J40" i="5"/>
  <c r="J36" i="5"/>
  <c r="J35" i="5"/>
  <c r="J34" i="5"/>
  <c r="J33" i="5"/>
  <c r="J32" i="5"/>
  <c r="J31" i="5"/>
  <c r="J30" i="5"/>
  <c r="J29" i="5"/>
  <c r="J27" i="5"/>
  <c r="J25" i="5"/>
  <c r="J24" i="5"/>
  <c r="J23" i="5"/>
  <c r="J21" i="5"/>
  <c r="J19" i="5"/>
  <c r="J18" i="5"/>
  <c r="J17" i="5"/>
  <c r="J16" i="5"/>
  <c r="J15" i="5"/>
  <c r="J9" i="5"/>
  <c r="J7" i="5"/>
  <c r="J4" i="5"/>
  <c r="J3" i="5"/>
  <c r="J2" i="5"/>
  <c r="I180" i="5"/>
  <c r="I179" i="5"/>
  <c r="I178" i="5"/>
  <c r="I177" i="5"/>
  <c r="I175" i="5"/>
  <c r="I174" i="5"/>
  <c r="I173" i="5"/>
  <c r="I171" i="5"/>
  <c r="I168" i="5"/>
  <c r="I164" i="5"/>
  <c r="I163" i="5"/>
  <c r="I162" i="5"/>
  <c r="I160" i="5"/>
  <c r="I158" i="5"/>
  <c r="I157" i="5"/>
  <c r="I156" i="5"/>
  <c r="I154" i="5"/>
  <c r="I153" i="5"/>
  <c r="I152" i="5"/>
  <c r="I150" i="5"/>
  <c r="I149" i="5"/>
  <c r="I148" i="5"/>
  <c r="I147" i="5"/>
  <c r="I146" i="5"/>
  <c r="I145" i="5"/>
  <c r="I144" i="5"/>
  <c r="I143" i="5"/>
  <c r="I142" i="5"/>
  <c r="I141" i="5"/>
  <c r="I140" i="5"/>
  <c r="I139" i="5"/>
  <c r="I138" i="5"/>
  <c r="I137" i="5"/>
  <c r="I136" i="5"/>
  <c r="I135" i="5"/>
  <c r="I134" i="5"/>
  <c r="I133" i="5"/>
  <c r="I131" i="5"/>
  <c r="I130" i="5"/>
  <c r="I129" i="5"/>
  <c r="I128" i="5"/>
  <c r="I127" i="5"/>
  <c r="I126" i="5"/>
  <c r="I125" i="5"/>
  <c r="I124" i="5"/>
  <c r="I123" i="5"/>
  <c r="I121" i="5"/>
  <c r="I120" i="5"/>
  <c r="I119" i="5"/>
  <c r="I118" i="5"/>
  <c r="I117" i="5"/>
  <c r="I114" i="5"/>
  <c r="I113" i="5"/>
  <c r="I112" i="5"/>
  <c r="I110" i="5"/>
  <c r="I109" i="5"/>
  <c r="I107" i="5"/>
  <c r="I106" i="5"/>
  <c r="I105" i="5"/>
  <c r="I104" i="5"/>
  <c r="I103" i="5"/>
  <c r="I101" i="5"/>
  <c r="I100" i="5"/>
  <c r="I99" i="5"/>
  <c r="I98" i="5"/>
  <c r="I97" i="5"/>
  <c r="I95" i="5"/>
  <c r="I94" i="5"/>
  <c r="I93" i="5"/>
  <c r="I91" i="5"/>
  <c r="I89" i="5"/>
  <c r="I86" i="5"/>
  <c r="I85" i="5"/>
  <c r="I84" i="5"/>
  <c r="I82" i="5"/>
  <c r="I81" i="5"/>
  <c r="I80" i="5"/>
  <c r="I77" i="5"/>
  <c r="I76" i="5"/>
  <c r="I74" i="5"/>
  <c r="I73" i="5"/>
  <c r="I72" i="5"/>
  <c r="I71" i="5"/>
  <c r="I70" i="5"/>
  <c r="I69" i="5"/>
  <c r="I68" i="5"/>
  <c r="I67" i="5"/>
  <c r="I66" i="5"/>
  <c r="I65" i="5"/>
  <c r="I62" i="5"/>
  <c r="I60" i="5"/>
  <c r="I57" i="5"/>
  <c r="I55" i="5"/>
  <c r="I53" i="5"/>
  <c r="I52" i="5"/>
  <c r="I51" i="5"/>
  <c r="I48" i="5"/>
  <c r="I45" i="5"/>
  <c r="I44" i="5"/>
  <c r="I43" i="5"/>
  <c r="I40" i="5"/>
  <c r="I36" i="5"/>
  <c r="I35" i="5"/>
  <c r="I34" i="5"/>
  <c r="I33" i="5"/>
  <c r="I32" i="5"/>
  <c r="I31" i="5"/>
  <c r="I30" i="5"/>
  <c r="I29" i="5"/>
  <c r="I27" i="5"/>
  <c r="I25" i="5"/>
  <c r="I24" i="5"/>
  <c r="I23" i="5"/>
  <c r="I21" i="5"/>
  <c r="I19" i="5"/>
  <c r="I18" i="5"/>
  <c r="I17" i="5"/>
  <c r="I16" i="5"/>
  <c r="I15" i="5"/>
  <c r="I9" i="5"/>
  <c r="I7" i="5"/>
  <c r="I4" i="5"/>
  <c r="I3" i="5"/>
  <c r="X3" i="4" l="1"/>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X87" i="4"/>
  <c r="X88" i="4"/>
  <c r="X89" i="4"/>
  <c r="X90" i="4"/>
  <c r="X91" i="4"/>
  <c r="X92" i="4"/>
  <c r="X93" i="4"/>
  <c r="X94" i="4"/>
  <c r="X95" i="4"/>
  <c r="X96" i="4"/>
  <c r="X97" i="4"/>
  <c r="X98" i="4"/>
  <c r="X99" i="4"/>
  <c r="X100" i="4"/>
  <c r="X101" i="4"/>
  <c r="X102" i="4"/>
  <c r="X103" i="4"/>
  <c r="X104" i="4"/>
  <c r="X105" i="4"/>
  <c r="X106" i="4"/>
  <c r="X107" i="4"/>
  <c r="X108" i="4"/>
  <c r="X109" i="4"/>
  <c r="X110" i="4"/>
  <c r="X111" i="4"/>
  <c r="X112" i="4"/>
  <c r="X113" i="4"/>
  <c r="X114" i="4"/>
  <c r="X115" i="4"/>
  <c r="X116" i="4"/>
  <c r="X117" i="4"/>
  <c r="X118" i="4"/>
  <c r="X119" i="4"/>
  <c r="X120" i="4"/>
  <c r="X121" i="4"/>
  <c r="X122" i="4"/>
  <c r="X123" i="4"/>
  <c r="X124" i="4"/>
  <c r="X125" i="4"/>
  <c r="X126" i="4"/>
  <c r="X127" i="4"/>
  <c r="X128" i="4"/>
  <c r="X129" i="4"/>
  <c r="X130" i="4"/>
  <c r="X131" i="4"/>
  <c r="X132" i="4"/>
  <c r="X133" i="4"/>
  <c r="X134" i="4"/>
  <c r="X135" i="4"/>
  <c r="X136" i="4"/>
  <c r="X137" i="4"/>
  <c r="X138" i="4"/>
  <c r="X139" i="4"/>
  <c r="X140" i="4"/>
  <c r="X141" i="4"/>
  <c r="X142" i="4"/>
  <c r="X143" i="4"/>
  <c r="X144" i="4"/>
  <c r="X145" i="4"/>
  <c r="X146" i="4"/>
  <c r="X147" i="4"/>
  <c r="X148" i="4"/>
  <c r="X149" i="4"/>
  <c r="X150" i="4"/>
  <c r="X151" i="4"/>
  <c r="X152" i="4"/>
  <c r="X153" i="4"/>
  <c r="X154" i="4"/>
  <c r="X155" i="4"/>
  <c r="X156" i="4"/>
  <c r="X157" i="4"/>
  <c r="X158" i="4"/>
  <c r="X159" i="4"/>
  <c r="X160" i="4"/>
  <c r="X161" i="4"/>
  <c r="X162" i="4"/>
  <c r="X163" i="4"/>
  <c r="X164" i="4"/>
  <c r="X165" i="4"/>
  <c r="X166" i="4"/>
  <c r="X167" i="4"/>
  <c r="X168" i="4"/>
  <c r="X169" i="4"/>
  <c r="X170" i="4"/>
  <c r="X171" i="4"/>
  <c r="X172" i="4"/>
  <c r="X173" i="4"/>
  <c r="X174" i="4"/>
  <c r="X175" i="4"/>
  <c r="X176" i="4"/>
  <c r="X177" i="4"/>
  <c r="X178" i="4"/>
  <c r="X179" i="4"/>
  <c r="X180" i="4"/>
  <c r="X181" i="4"/>
  <c r="X182" i="4"/>
  <c r="X183" i="4"/>
  <c r="X184" i="4"/>
  <c r="X185" i="4"/>
  <c r="X186" i="4"/>
  <c r="X187" i="4"/>
  <c r="X188" i="4"/>
  <c r="X189" i="4"/>
  <c r="X190" i="4"/>
  <c r="X191" i="4"/>
  <c r="X192" i="4"/>
  <c r="X193" i="4"/>
  <c r="X194" i="4"/>
  <c r="X195" i="4"/>
  <c r="X196" i="4"/>
  <c r="X197" i="4"/>
  <c r="X198" i="4"/>
  <c r="X199" i="4"/>
  <c r="X200" i="4"/>
  <c r="X201" i="4"/>
  <c r="X202" i="4"/>
  <c r="X203" i="4"/>
  <c r="X204" i="4"/>
  <c r="X205" i="4"/>
  <c r="X206" i="4"/>
  <c r="X207" i="4"/>
  <c r="X208" i="4"/>
  <c r="X209" i="4"/>
  <c r="X210" i="4"/>
  <c r="X211" i="4"/>
  <c r="X212" i="4"/>
  <c r="X213" i="4"/>
  <c r="X214" i="4"/>
  <c r="X215" i="4"/>
  <c r="X216" i="4"/>
  <c r="X217" i="4"/>
  <c r="X218" i="4"/>
  <c r="X219" i="4"/>
  <c r="X220" i="4"/>
  <c r="X221" i="4"/>
  <c r="X222" i="4"/>
  <c r="X223" i="4"/>
  <c r="X224" i="4"/>
  <c r="X225" i="4"/>
  <c r="X226" i="4"/>
  <c r="X227" i="4"/>
  <c r="X228" i="4"/>
  <c r="X229" i="4"/>
  <c r="X230" i="4"/>
  <c r="X231" i="4"/>
  <c r="X232" i="4"/>
  <c r="X233" i="4"/>
  <c r="X234" i="4"/>
  <c r="X235" i="4"/>
  <c r="X236" i="4"/>
  <c r="X237" i="4"/>
  <c r="X238" i="4"/>
  <c r="X239" i="4"/>
  <c r="X240" i="4"/>
  <c r="X241" i="4"/>
  <c r="X242" i="4"/>
  <c r="X243" i="4"/>
  <c r="X244" i="4"/>
  <c r="X245" i="4"/>
  <c r="X246" i="4"/>
  <c r="X247" i="4"/>
  <c r="X248" i="4"/>
  <c r="X249" i="4"/>
  <c r="X250" i="4"/>
  <c r="X251" i="4"/>
  <c r="X252" i="4"/>
  <c r="X253" i="4"/>
  <c r="X254" i="4"/>
  <c r="X255" i="4"/>
  <c r="X256" i="4"/>
  <c r="X257" i="4"/>
  <c r="X258" i="4"/>
  <c r="X259" i="4"/>
  <c r="X260" i="4"/>
  <c r="X261" i="4"/>
  <c r="X262" i="4"/>
  <c r="X263" i="4"/>
  <c r="X264" i="4"/>
  <c r="X265" i="4"/>
  <c r="X266" i="4"/>
  <c r="X267" i="4"/>
  <c r="X268" i="4"/>
  <c r="X269" i="4"/>
  <c r="X270" i="4"/>
  <c r="X271" i="4"/>
  <c r="X272" i="4"/>
  <c r="X273" i="4"/>
  <c r="X274" i="4"/>
  <c r="X275" i="4"/>
  <c r="X276" i="4"/>
  <c r="X277" i="4"/>
  <c r="X278" i="4"/>
  <c r="X279" i="4"/>
  <c r="X280" i="4"/>
  <c r="X281" i="4"/>
  <c r="X282" i="4"/>
  <c r="X283" i="4"/>
  <c r="X284" i="4"/>
  <c r="X285" i="4"/>
  <c r="X286" i="4"/>
  <c r="X287" i="4"/>
  <c r="X288" i="4"/>
  <c r="X289" i="4"/>
  <c r="X290" i="4"/>
  <c r="X291" i="4"/>
  <c r="X292" i="4"/>
  <c r="X293" i="4"/>
  <c r="X294" i="4"/>
  <c r="X295" i="4"/>
  <c r="X296" i="4"/>
  <c r="X297" i="4"/>
  <c r="X298" i="4"/>
  <c r="X299" i="4"/>
  <c r="X300" i="4"/>
  <c r="X301" i="4"/>
  <c r="X302" i="4"/>
  <c r="X303" i="4"/>
  <c r="X304" i="4"/>
  <c r="X305" i="4"/>
  <c r="X306" i="4"/>
  <c r="X307" i="4"/>
  <c r="X308" i="4"/>
  <c r="X309" i="4"/>
  <c r="X310" i="4"/>
  <c r="X311" i="4"/>
  <c r="X312" i="4"/>
  <c r="X313" i="4"/>
  <c r="X314" i="4"/>
  <c r="X315" i="4"/>
  <c r="X316" i="4"/>
  <c r="X317" i="4"/>
  <c r="X318" i="4"/>
  <c r="X319" i="4"/>
  <c r="X320" i="4"/>
  <c r="X321" i="4"/>
  <c r="X322" i="4"/>
  <c r="X323" i="4"/>
  <c r="X324" i="4"/>
  <c r="X325" i="4"/>
  <c r="X326" i="4"/>
  <c r="X327" i="4"/>
  <c r="X328" i="4"/>
  <c r="X329" i="4"/>
  <c r="X330" i="4"/>
  <c r="X331" i="4"/>
  <c r="X332" i="4"/>
  <c r="X333" i="4"/>
  <c r="X334" i="4"/>
  <c r="X335" i="4"/>
  <c r="X336" i="4"/>
  <c r="X337" i="4"/>
  <c r="X338" i="4"/>
  <c r="X339" i="4"/>
  <c r="X340" i="4"/>
  <c r="X341" i="4"/>
  <c r="X342" i="4"/>
  <c r="X343" i="4"/>
  <c r="X344" i="4"/>
  <c r="X345" i="4"/>
  <c r="X346" i="4"/>
  <c r="X347" i="4"/>
  <c r="X348" i="4"/>
  <c r="X349" i="4"/>
  <c r="X350" i="4"/>
  <c r="X351" i="4"/>
  <c r="X352" i="4"/>
  <c r="X353" i="4"/>
  <c r="X354" i="4"/>
  <c r="X355" i="4"/>
  <c r="X356" i="4"/>
  <c r="X357" i="4"/>
  <c r="X358" i="4"/>
  <c r="X359" i="4"/>
  <c r="X360" i="4"/>
  <c r="X361" i="4"/>
  <c r="X362" i="4"/>
  <c r="X363" i="4"/>
  <c r="X364" i="4"/>
  <c r="X365" i="4"/>
  <c r="X366" i="4"/>
  <c r="X367" i="4"/>
  <c r="X368" i="4"/>
  <c r="X369" i="4"/>
  <c r="X370" i="4"/>
  <c r="X371" i="4"/>
  <c r="X372" i="4"/>
  <c r="X373" i="4"/>
  <c r="X374" i="4"/>
  <c r="X375" i="4"/>
  <c r="X376" i="4"/>
  <c r="X377" i="4"/>
  <c r="X378" i="4"/>
  <c r="X379" i="4"/>
  <c r="X380" i="4"/>
  <c r="X381" i="4"/>
  <c r="X382" i="4"/>
  <c r="X383" i="4"/>
  <c r="X384" i="4"/>
  <c r="X385" i="4"/>
  <c r="X386" i="4"/>
  <c r="X387" i="4"/>
  <c r="X388" i="4"/>
  <c r="X389" i="4"/>
  <c r="X390" i="4"/>
  <c r="X391" i="4"/>
  <c r="X392" i="4"/>
  <c r="X393" i="4"/>
  <c r="X394" i="4"/>
  <c r="X395" i="4"/>
  <c r="X396" i="4"/>
  <c r="X397" i="4"/>
  <c r="X398" i="4"/>
  <c r="X399" i="4"/>
  <c r="X400" i="4"/>
  <c r="X401" i="4"/>
  <c r="X402" i="4"/>
  <c r="X403" i="4"/>
  <c r="X404" i="4"/>
  <c r="X405" i="4"/>
  <c r="X406" i="4"/>
  <c r="X407" i="4"/>
  <c r="X408" i="4"/>
  <c r="X409" i="4"/>
  <c r="X410" i="4"/>
  <c r="X411" i="4"/>
  <c r="X412" i="4"/>
  <c r="X413" i="4"/>
  <c r="X414" i="4"/>
  <c r="X415" i="4"/>
  <c r="X416" i="4"/>
  <c r="X417" i="4"/>
  <c r="X418" i="4"/>
  <c r="X419" i="4"/>
  <c r="X420" i="4"/>
  <c r="X421" i="4"/>
  <c r="X422" i="4"/>
  <c r="X423" i="4"/>
  <c r="X424" i="4"/>
  <c r="X425" i="4"/>
  <c r="X426" i="4"/>
  <c r="X427" i="4"/>
  <c r="X428" i="4"/>
  <c r="X429" i="4"/>
  <c r="X430" i="4"/>
  <c r="X431" i="4"/>
  <c r="X432" i="4"/>
  <c r="X433" i="4"/>
  <c r="X434" i="4"/>
  <c r="X435" i="4"/>
  <c r="X436" i="4"/>
  <c r="X437" i="4"/>
  <c r="X438" i="4"/>
  <c r="X439" i="4"/>
  <c r="X440" i="4"/>
  <c r="X441" i="4"/>
  <c r="X442" i="4"/>
  <c r="X443" i="4"/>
  <c r="X444" i="4"/>
  <c r="X445" i="4"/>
  <c r="X446" i="4"/>
  <c r="X447" i="4"/>
  <c r="X448" i="4"/>
  <c r="X449" i="4"/>
  <c r="X450" i="4"/>
  <c r="X451" i="4"/>
  <c r="X452" i="4"/>
  <c r="X453" i="4"/>
  <c r="X454" i="4"/>
  <c r="X455" i="4"/>
  <c r="X456" i="4"/>
  <c r="X457" i="4"/>
  <c r="X458" i="4"/>
  <c r="X459" i="4"/>
  <c r="X460" i="4"/>
  <c r="X461" i="4"/>
  <c r="X462" i="4"/>
  <c r="X463" i="4"/>
  <c r="X464" i="4"/>
  <c r="X465" i="4"/>
  <c r="X466" i="4"/>
  <c r="X467" i="4"/>
  <c r="X468" i="4"/>
  <c r="X469" i="4"/>
  <c r="X470" i="4"/>
  <c r="X471" i="4"/>
  <c r="X472" i="4"/>
  <c r="X473" i="4"/>
  <c r="X474" i="4"/>
  <c r="X475" i="4"/>
  <c r="X476" i="4"/>
  <c r="X477" i="4"/>
  <c r="X478" i="4"/>
  <c r="X479" i="4"/>
  <c r="X480" i="4"/>
  <c r="X481" i="4"/>
  <c r="X482" i="4"/>
  <c r="X483" i="4"/>
  <c r="X484" i="4"/>
  <c r="X485" i="4"/>
  <c r="X486" i="4"/>
  <c r="X487" i="4"/>
  <c r="X488" i="4"/>
  <c r="X489" i="4"/>
  <c r="X490" i="4"/>
  <c r="X491" i="4"/>
  <c r="X492" i="4"/>
  <c r="X493" i="4"/>
  <c r="X494" i="4"/>
  <c r="X495" i="4"/>
  <c r="X496" i="4"/>
  <c r="X497" i="4"/>
  <c r="X498" i="4"/>
  <c r="X499" i="4"/>
  <c r="X500" i="4"/>
  <c r="X501" i="4"/>
  <c r="X502" i="4"/>
  <c r="X503" i="4"/>
  <c r="X504" i="4"/>
  <c r="X505" i="4"/>
  <c r="X506" i="4"/>
  <c r="X507" i="4"/>
  <c r="X508" i="4"/>
  <c r="X509" i="4"/>
  <c r="X510" i="4"/>
  <c r="X511" i="4"/>
  <c r="X512" i="4"/>
  <c r="X513" i="4"/>
  <c r="X514" i="4"/>
  <c r="X515" i="4"/>
  <c r="X516" i="4"/>
  <c r="X517" i="4"/>
  <c r="X518" i="4"/>
  <c r="X519" i="4"/>
  <c r="X520" i="4"/>
  <c r="X521" i="4"/>
  <c r="X522" i="4"/>
  <c r="X523" i="4"/>
  <c r="X524" i="4"/>
  <c r="X525" i="4"/>
  <c r="X526" i="4"/>
  <c r="X527" i="4"/>
  <c r="X528" i="4"/>
  <c r="X529" i="4"/>
  <c r="X530" i="4"/>
  <c r="X531" i="4"/>
  <c r="X532" i="4"/>
  <c r="X533" i="4"/>
  <c r="X534" i="4"/>
  <c r="X535" i="4"/>
  <c r="X536" i="4"/>
  <c r="X537" i="4"/>
  <c r="X538" i="4"/>
  <c r="X539" i="4"/>
  <c r="X540" i="4"/>
  <c r="X541" i="4"/>
  <c r="X542" i="4"/>
  <c r="X543" i="4"/>
  <c r="X544" i="4"/>
  <c r="X545" i="4"/>
  <c r="X546" i="4"/>
  <c r="X547" i="4"/>
  <c r="X548" i="4"/>
  <c r="X549" i="4"/>
  <c r="X550" i="4"/>
  <c r="X551" i="4"/>
  <c r="X552" i="4"/>
  <c r="X553" i="4"/>
  <c r="X554" i="4"/>
  <c r="X555" i="4"/>
  <c r="X556" i="4"/>
  <c r="X557" i="4"/>
  <c r="X558" i="4"/>
  <c r="X559" i="4"/>
  <c r="X560" i="4"/>
  <c r="X561" i="4"/>
  <c r="X562" i="4"/>
  <c r="X563" i="4"/>
  <c r="X564" i="4"/>
  <c r="X565" i="4"/>
  <c r="X566" i="4"/>
  <c r="X567" i="4"/>
  <c r="X568" i="4"/>
  <c r="X569" i="4"/>
  <c r="X570" i="4"/>
  <c r="X571" i="4"/>
  <c r="X572" i="4"/>
  <c r="X573" i="4"/>
  <c r="X574" i="4"/>
  <c r="X575" i="4"/>
  <c r="X576" i="4"/>
  <c r="X577" i="4"/>
  <c r="X578" i="4"/>
  <c r="X579" i="4"/>
  <c r="X580" i="4"/>
  <c r="X581" i="4"/>
  <c r="X582" i="4"/>
  <c r="X583" i="4"/>
  <c r="X584" i="4"/>
  <c r="X585" i="4"/>
  <c r="X586" i="4"/>
  <c r="X587" i="4"/>
  <c r="X588" i="4"/>
  <c r="X589" i="4"/>
  <c r="X590" i="4"/>
  <c r="X591" i="4"/>
  <c r="X592" i="4"/>
  <c r="X593" i="4"/>
  <c r="X594" i="4"/>
  <c r="X595" i="4"/>
  <c r="X596" i="4"/>
  <c r="X597" i="4"/>
  <c r="X598" i="4"/>
  <c r="X599" i="4"/>
  <c r="X600" i="4"/>
  <c r="X601" i="4"/>
  <c r="X602" i="4"/>
  <c r="X603" i="4"/>
  <c r="X604" i="4"/>
  <c r="X605" i="4"/>
  <c r="X606" i="4"/>
  <c r="X607" i="4"/>
  <c r="X608" i="4"/>
  <c r="X609" i="4"/>
  <c r="X610" i="4"/>
  <c r="X611" i="4"/>
  <c r="X612" i="4"/>
  <c r="X613" i="4"/>
  <c r="X614" i="4"/>
  <c r="X615" i="4"/>
  <c r="X616" i="4"/>
  <c r="X617" i="4"/>
  <c r="X618" i="4"/>
  <c r="X619" i="4"/>
  <c r="X620" i="4"/>
  <c r="X621" i="4"/>
  <c r="X622" i="4"/>
  <c r="X623" i="4"/>
  <c r="X624" i="4"/>
  <c r="X625" i="4"/>
  <c r="X626" i="4"/>
  <c r="X627" i="4"/>
  <c r="X628" i="4"/>
  <c r="X629" i="4"/>
  <c r="X630" i="4"/>
  <c r="X631" i="4"/>
  <c r="X632" i="4"/>
  <c r="X633" i="4"/>
  <c r="X634" i="4"/>
  <c r="X635" i="4"/>
  <c r="X636" i="4"/>
  <c r="X637" i="4"/>
  <c r="X638" i="4"/>
  <c r="X639" i="4"/>
  <c r="X640" i="4"/>
  <c r="X641" i="4"/>
  <c r="X642" i="4"/>
  <c r="X643" i="4"/>
  <c r="X644" i="4"/>
  <c r="X645" i="4"/>
  <c r="X646" i="4"/>
  <c r="X647" i="4"/>
  <c r="X648" i="4"/>
  <c r="X649" i="4"/>
  <c r="X650" i="4"/>
  <c r="X651" i="4"/>
  <c r="X652" i="4"/>
  <c r="X653" i="4"/>
  <c r="X654" i="4"/>
  <c r="X655" i="4"/>
  <c r="X656" i="4"/>
  <c r="X657" i="4"/>
  <c r="X658" i="4"/>
  <c r="X659" i="4"/>
  <c r="X660" i="4"/>
  <c r="X661" i="4"/>
  <c r="X662" i="4"/>
  <c r="X663" i="4"/>
  <c r="X664" i="4"/>
  <c r="X665" i="4"/>
  <c r="X666" i="4"/>
  <c r="X667" i="4"/>
  <c r="X668" i="4"/>
  <c r="X669" i="4"/>
  <c r="X670" i="4"/>
  <c r="X671" i="4"/>
  <c r="X672" i="4"/>
  <c r="X673" i="4"/>
  <c r="X674" i="4"/>
  <c r="X675" i="4"/>
  <c r="X676" i="4"/>
  <c r="X677" i="4"/>
  <c r="X678" i="4"/>
  <c r="X679" i="4"/>
  <c r="X680" i="4"/>
  <c r="X681" i="4"/>
  <c r="X682" i="4"/>
  <c r="X683" i="4"/>
  <c r="X684" i="4"/>
  <c r="X685" i="4"/>
  <c r="X686" i="4"/>
  <c r="X687" i="4"/>
  <c r="X688" i="4"/>
  <c r="X689" i="4"/>
  <c r="X690" i="4"/>
  <c r="X691" i="4"/>
  <c r="X692" i="4"/>
  <c r="X693" i="4"/>
  <c r="X694" i="4"/>
  <c r="X695" i="4"/>
  <c r="X696" i="4"/>
  <c r="X697" i="4"/>
  <c r="X698" i="4"/>
  <c r="X699" i="4"/>
  <c r="X700" i="4"/>
  <c r="X701" i="4"/>
  <c r="X702" i="4"/>
  <c r="X703" i="4"/>
  <c r="X704" i="4"/>
  <c r="X705" i="4"/>
  <c r="X706" i="4"/>
  <c r="X707" i="4"/>
  <c r="X708" i="4"/>
  <c r="X709" i="4"/>
  <c r="X710" i="4"/>
  <c r="X711" i="4"/>
  <c r="X712" i="4"/>
  <c r="X713" i="4"/>
  <c r="X714" i="4"/>
  <c r="X715" i="4"/>
  <c r="X716" i="4"/>
  <c r="X717" i="4"/>
  <c r="X718" i="4"/>
  <c r="X719" i="4"/>
  <c r="X720" i="4"/>
  <c r="X721" i="4"/>
  <c r="X722" i="4"/>
  <c r="X723" i="4"/>
  <c r="X724" i="4"/>
  <c r="X725" i="4"/>
  <c r="X726" i="4"/>
  <c r="X727" i="4"/>
  <c r="X728" i="4"/>
  <c r="X729" i="4"/>
  <c r="X730" i="4"/>
  <c r="X731" i="4"/>
  <c r="X732" i="4"/>
  <c r="X733" i="4"/>
  <c r="X734" i="4"/>
  <c r="X735" i="4"/>
  <c r="X736" i="4"/>
  <c r="X737" i="4"/>
  <c r="X738" i="4"/>
  <c r="X739" i="4"/>
  <c r="X740" i="4"/>
  <c r="X741" i="4"/>
  <c r="X742" i="4"/>
  <c r="X743" i="4"/>
  <c r="X744" i="4"/>
  <c r="X745" i="4"/>
  <c r="X746" i="4"/>
  <c r="X747" i="4"/>
  <c r="X748" i="4"/>
  <c r="X749" i="4"/>
  <c r="X750" i="4"/>
  <c r="X751" i="4"/>
  <c r="X752" i="4"/>
  <c r="X753" i="4"/>
  <c r="X754" i="4"/>
  <c r="X755" i="4"/>
  <c r="X756" i="4"/>
  <c r="X757" i="4"/>
  <c r="X758" i="4"/>
  <c r="X759" i="4"/>
  <c r="X760" i="4"/>
  <c r="X761" i="4"/>
  <c r="X762" i="4"/>
  <c r="X763" i="4"/>
  <c r="X764" i="4"/>
  <c r="X765" i="4"/>
  <c r="X766" i="4"/>
  <c r="X767" i="4"/>
  <c r="X768" i="4"/>
  <c r="X769" i="4"/>
  <c r="X770" i="4"/>
  <c r="X771" i="4"/>
  <c r="X772" i="4"/>
  <c r="X773" i="4"/>
  <c r="X774" i="4"/>
  <c r="X775" i="4"/>
  <c r="X776" i="4"/>
  <c r="X777" i="4"/>
  <c r="X778" i="4"/>
  <c r="X779" i="4"/>
  <c r="X780" i="4"/>
  <c r="X781" i="4"/>
  <c r="X782" i="4"/>
  <c r="X783" i="4"/>
  <c r="X784" i="4"/>
  <c r="X785" i="4"/>
  <c r="X786" i="4"/>
  <c r="X787" i="4"/>
  <c r="X788" i="4"/>
  <c r="X789" i="4"/>
  <c r="X790" i="4"/>
  <c r="X791" i="4"/>
  <c r="X792" i="4"/>
  <c r="X793" i="4"/>
  <c r="X794" i="4"/>
  <c r="X795" i="4"/>
  <c r="X796" i="4"/>
  <c r="X797" i="4"/>
  <c r="X798" i="4"/>
  <c r="X799" i="4"/>
  <c r="X800" i="4"/>
  <c r="X801" i="4"/>
  <c r="X802" i="4"/>
  <c r="X803" i="4"/>
  <c r="X804" i="4"/>
  <c r="X805" i="4"/>
  <c r="X806" i="4"/>
  <c r="X807" i="4"/>
  <c r="X808" i="4"/>
  <c r="X809" i="4"/>
  <c r="X810" i="4"/>
  <c r="X811" i="4"/>
  <c r="X812" i="4"/>
  <c r="X813" i="4"/>
  <c r="X814" i="4"/>
  <c r="X815" i="4"/>
  <c r="X816" i="4"/>
  <c r="X817" i="4"/>
  <c r="X818" i="4"/>
  <c r="X819" i="4"/>
  <c r="X820" i="4"/>
  <c r="X821" i="4"/>
  <c r="X822" i="4"/>
  <c r="X823" i="4"/>
  <c r="X824" i="4"/>
  <c r="X825" i="4"/>
  <c r="X826" i="4"/>
  <c r="X827" i="4"/>
  <c r="X828" i="4"/>
  <c r="X829" i="4"/>
  <c r="X830" i="4"/>
  <c r="X831" i="4"/>
  <c r="X832" i="4"/>
  <c r="X833" i="4"/>
  <c r="X834" i="4"/>
  <c r="X835" i="4"/>
  <c r="X836" i="4"/>
  <c r="X837" i="4"/>
  <c r="X838" i="4"/>
  <c r="X839" i="4"/>
  <c r="X840" i="4"/>
  <c r="X841" i="4"/>
  <c r="X842" i="4"/>
  <c r="X843" i="4"/>
  <c r="X844" i="4"/>
  <c r="X845" i="4"/>
  <c r="X846" i="4"/>
  <c r="X847" i="4"/>
  <c r="X848" i="4"/>
  <c r="X849" i="4"/>
  <c r="X850" i="4"/>
  <c r="X851" i="4"/>
  <c r="X852" i="4"/>
  <c r="X853" i="4"/>
  <c r="X854" i="4"/>
  <c r="X855" i="4"/>
  <c r="X856" i="4"/>
  <c r="X857" i="4"/>
  <c r="X858" i="4"/>
  <c r="X859" i="4"/>
  <c r="X860" i="4"/>
  <c r="X861" i="4"/>
  <c r="X862" i="4"/>
  <c r="X863" i="4"/>
  <c r="X864" i="4"/>
  <c r="X865" i="4"/>
  <c r="X866" i="4"/>
  <c r="X867" i="4"/>
  <c r="X868" i="4"/>
  <c r="X869" i="4"/>
  <c r="X870" i="4"/>
  <c r="X871" i="4"/>
  <c r="X872" i="4"/>
  <c r="X873" i="4"/>
  <c r="X874" i="4"/>
  <c r="X875" i="4"/>
  <c r="X876" i="4"/>
  <c r="X877" i="4"/>
  <c r="X878" i="4"/>
  <c r="X879" i="4"/>
  <c r="X880" i="4"/>
  <c r="X881" i="4"/>
  <c r="X882" i="4"/>
  <c r="X883" i="4"/>
  <c r="X884" i="4"/>
  <c r="X885" i="4"/>
  <c r="X886" i="4"/>
  <c r="X887" i="4"/>
  <c r="X888" i="4"/>
  <c r="X889" i="4"/>
  <c r="X890" i="4"/>
  <c r="X891" i="4"/>
  <c r="X892" i="4"/>
  <c r="X893" i="4"/>
  <c r="X894" i="4"/>
  <c r="X895" i="4"/>
  <c r="X896" i="4"/>
  <c r="X897" i="4"/>
  <c r="X898" i="4"/>
  <c r="X899" i="4"/>
  <c r="X900" i="4"/>
  <c r="X901" i="4"/>
  <c r="X902" i="4"/>
  <c r="X903" i="4"/>
  <c r="X904" i="4"/>
  <c r="X905" i="4"/>
  <c r="X906" i="4"/>
  <c r="X907" i="4"/>
  <c r="X908" i="4"/>
  <c r="X909" i="4"/>
  <c r="X910" i="4"/>
  <c r="X911" i="4"/>
  <c r="X912" i="4"/>
  <c r="X913" i="4"/>
  <c r="X914" i="4"/>
  <c r="X915" i="4"/>
  <c r="X916" i="4"/>
  <c r="X917" i="4"/>
  <c r="X918" i="4"/>
  <c r="X919" i="4"/>
  <c r="X920" i="4"/>
  <c r="X921" i="4"/>
  <c r="X922" i="4"/>
  <c r="X923" i="4"/>
  <c r="X924" i="4"/>
  <c r="X925" i="4"/>
  <c r="X926" i="4"/>
  <c r="X927" i="4"/>
  <c r="X928" i="4"/>
  <c r="X929" i="4"/>
  <c r="X930" i="4"/>
  <c r="X931" i="4"/>
  <c r="X932" i="4"/>
  <c r="X933" i="4"/>
  <c r="X934" i="4"/>
  <c r="X935" i="4"/>
  <c r="X936" i="4"/>
  <c r="X937" i="4"/>
  <c r="X938" i="4"/>
  <c r="X939" i="4"/>
  <c r="X940" i="4"/>
  <c r="X941" i="4"/>
  <c r="X942" i="4"/>
  <c r="X943" i="4"/>
  <c r="X944" i="4"/>
  <c r="X945" i="4"/>
  <c r="X946" i="4"/>
  <c r="X947" i="4"/>
  <c r="X948" i="4"/>
  <c r="X949" i="4"/>
  <c r="X950" i="4"/>
  <c r="X951" i="4"/>
  <c r="X952" i="4"/>
  <c r="X953" i="4"/>
  <c r="X954" i="4"/>
  <c r="X955" i="4"/>
  <c r="X956" i="4"/>
  <c r="X957" i="4"/>
  <c r="X958" i="4"/>
  <c r="X959" i="4"/>
  <c r="X960" i="4"/>
  <c r="X961" i="4"/>
  <c r="X962" i="4"/>
  <c r="X963" i="4"/>
  <c r="X964" i="4"/>
  <c r="X965" i="4"/>
  <c r="X966" i="4"/>
  <c r="X967" i="4"/>
  <c r="X968" i="4"/>
  <c r="X969" i="4"/>
  <c r="X970" i="4"/>
  <c r="X971" i="4"/>
  <c r="X972" i="4"/>
  <c r="X973" i="4"/>
  <c r="X974" i="4"/>
  <c r="X975" i="4"/>
  <c r="X976" i="4"/>
  <c r="X977" i="4"/>
  <c r="X978" i="4"/>
  <c r="X979" i="4"/>
  <c r="X980" i="4"/>
  <c r="X981" i="4"/>
  <c r="X982" i="4"/>
  <c r="X983" i="4"/>
  <c r="X984" i="4"/>
  <c r="X985" i="4"/>
  <c r="X986" i="4"/>
  <c r="X987" i="4"/>
  <c r="X988" i="4"/>
  <c r="X989" i="4"/>
  <c r="X990" i="4"/>
  <c r="X991" i="4"/>
  <c r="X992" i="4"/>
  <c r="X993" i="4"/>
  <c r="X994" i="4"/>
  <c r="X995" i="4"/>
  <c r="X996" i="4"/>
  <c r="X997" i="4"/>
  <c r="X998" i="4"/>
  <c r="X999" i="4"/>
  <c r="X1000" i="4"/>
  <c r="X1001" i="4"/>
  <c r="X1002" i="4"/>
  <c r="X1003" i="4"/>
  <c r="X1004" i="4"/>
  <c r="X1005" i="4"/>
  <c r="X1006" i="4"/>
  <c r="X1007" i="4"/>
  <c r="X1008" i="4"/>
  <c r="X1009" i="4"/>
  <c r="X1010" i="4"/>
  <c r="X1011" i="4"/>
  <c r="X1012" i="4"/>
  <c r="X1013" i="4"/>
  <c r="X1014" i="4"/>
  <c r="X1015" i="4"/>
  <c r="X1016" i="4"/>
  <c r="X1017" i="4"/>
  <c r="X1018" i="4"/>
  <c r="X1019" i="4"/>
  <c r="X1020" i="4"/>
  <c r="X1021" i="4"/>
  <c r="X1022" i="4"/>
  <c r="X1023" i="4"/>
  <c r="X1024" i="4"/>
  <c r="X1025" i="4"/>
  <c r="X1026" i="4"/>
  <c r="X1027" i="4"/>
  <c r="X1028" i="4"/>
  <c r="X1029" i="4"/>
  <c r="X1030" i="4"/>
  <c r="X1031" i="4"/>
  <c r="X1032" i="4"/>
  <c r="X1033" i="4"/>
  <c r="X1034" i="4"/>
  <c r="X1035" i="4"/>
  <c r="X1036" i="4"/>
  <c r="X1037" i="4"/>
  <c r="X1038" i="4"/>
  <c r="X1039" i="4"/>
  <c r="X1040" i="4"/>
  <c r="X1041" i="4"/>
  <c r="X1042" i="4"/>
  <c r="X1043" i="4"/>
  <c r="X1044" i="4"/>
  <c r="X1045" i="4"/>
  <c r="X1046" i="4"/>
  <c r="X1047" i="4"/>
  <c r="X1048" i="4"/>
  <c r="X1049" i="4"/>
  <c r="X1050" i="4"/>
  <c r="X1051" i="4"/>
  <c r="X1052" i="4"/>
  <c r="X1053" i="4"/>
  <c r="X1054" i="4"/>
  <c r="X1055" i="4"/>
  <c r="X1056" i="4"/>
  <c r="X1057" i="4"/>
  <c r="X1058" i="4"/>
  <c r="X1059" i="4"/>
  <c r="X1060" i="4"/>
  <c r="X1061" i="4"/>
  <c r="X1062" i="4"/>
  <c r="X1063" i="4"/>
  <c r="X1064" i="4"/>
  <c r="X1065" i="4"/>
  <c r="X1066" i="4"/>
  <c r="X1067" i="4"/>
  <c r="X1068" i="4"/>
  <c r="X1069" i="4"/>
  <c r="X1070" i="4"/>
  <c r="X1071" i="4"/>
  <c r="X1072" i="4"/>
  <c r="X1073" i="4"/>
  <c r="X1074" i="4"/>
  <c r="X1075" i="4"/>
  <c r="X1076" i="4"/>
  <c r="X1077" i="4"/>
  <c r="X1078" i="4"/>
  <c r="X1079" i="4"/>
  <c r="X1080" i="4"/>
  <c r="X1081" i="4"/>
  <c r="X1082" i="4"/>
  <c r="X1083" i="4"/>
  <c r="X1084" i="4"/>
  <c r="X1085" i="4"/>
  <c r="X1086" i="4"/>
  <c r="X1087" i="4"/>
  <c r="X1088" i="4"/>
  <c r="X1089" i="4"/>
  <c r="X1090" i="4"/>
  <c r="X1091" i="4"/>
  <c r="X1092" i="4"/>
  <c r="X1093" i="4"/>
  <c r="X1094" i="4"/>
  <c r="X1095" i="4"/>
  <c r="X1096" i="4"/>
  <c r="X1097" i="4"/>
  <c r="X1098" i="4"/>
  <c r="X1099" i="4"/>
  <c r="X1100" i="4"/>
  <c r="X1101" i="4"/>
  <c r="X1102" i="4"/>
  <c r="X1103" i="4"/>
  <c r="X1104" i="4"/>
  <c r="X1105" i="4"/>
  <c r="X1106" i="4"/>
  <c r="X1107" i="4"/>
  <c r="X1108" i="4"/>
  <c r="X1109" i="4"/>
  <c r="X1110" i="4"/>
  <c r="X1111" i="4"/>
  <c r="X1112" i="4"/>
  <c r="X1113" i="4"/>
  <c r="X1114" i="4"/>
  <c r="X1115" i="4"/>
  <c r="X1116" i="4"/>
  <c r="X1117" i="4"/>
  <c r="X1118" i="4"/>
  <c r="X1119" i="4"/>
  <c r="X1120" i="4"/>
  <c r="X1121" i="4"/>
  <c r="X1122" i="4"/>
  <c r="X1123" i="4"/>
  <c r="X1124" i="4"/>
  <c r="X1125" i="4"/>
  <c r="X1126" i="4"/>
  <c r="X1127" i="4"/>
  <c r="X1128" i="4"/>
  <c r="X1129" i="4"/>
  <c r="X1130" i="4"/>
  <c r="X1131" i="4"/>
  <c r="X1132" i="4"/>
  <c r="X1133" i="4"/>
  <c r="X1134" i="4"/>
  <c r="X1135" i="4"/>
  <c r="X1136" i="4"/>
  <c r="X1137" i="4"/>
  <c r="X1138" i="4"/>
  <c r="X1139" i="4"/>
  <c r="X1140" i="4"/>
  <c r="X1141" i="4"/>
  <c r="X1142" i="4"/>
  <c r="X1143" i="4"/>
  <c r="X1144" i="4"/>
  <c r="X1145" i="4"/>
  <c r="X1146" i="4"/>
  <c r="X1147" i="4"/>
  <c r="X1148" i="4"/>
  <c r="X1149" i="4"/>
  <c r="X1150" i="4"/>
  <c r="X1151" i="4"/>
  <c r="X1152" i="4"/>
  <c r="X1153" i="4"/>
  <c r="X1154" i="4"/>
  <c r="X1155" i="4"/>
  <c r="X1156" i="4"/>
  <c r="X1157" i="4"/>
  <c r="X1158" i="4"/>
  <c r="X1159" i="4"/>
  <c r="X1160" i="4"/>
  <c r="X1161" i="4"/>
  <c r="X1162" i="4"/>
  <c r="X1163" i="4"/>
  <c r="X1164" i="4"/>
  <c r="X1165" i="4"/>
  <c r="X1166" i="4"/>
  <c r="X1167" i="4"/>
  <c r="X1168" i="4"/>
  <c r="X1169" i="4"/>
  <c r="X1170" i="4"/>
  <c r="X1171" i="4"/>
  <c r="X1172" i="4"/>
  <c r="X1173" i="4"/>
  <c r="X1174" i="4"/>
  <c r="X1175" i="4"/>
  <c r="X1176" i="4"/>
  <c r="X1177" i="4"/>
  <c r="X1178" i="4"/>
  <c r="X1179" i="4"/>
  <c r="X1180" i="4"/>
  <c r="X1181" i="4"/>
  <c r="X1182" i="4"/>
  <c r="X1183" i="4"/>
  <c r="X1184" i="4"/>
  <c r="X1185" i="4"/>
  <c r="X1186" i="4"/>
  <c r="X1187" i="4"/>
  <c r="X1188" i="4"/>
  <c r="X1189" i="4"/>
  <c r="X1190" i="4"/>
  <c r="X1191" i="4"/>
  <c r="X1192" i="4"/>
  <c r="X1193" i="4"/>
  <c r="X1194" i="4"/>
  <c r="X1195" i="4"/>
  <c r="X1196" i="4"/>
  <c r="X1197" i="4"/>
  <c r="X1198" i="4"/>
  <c r="X1199" i="4"/>
  <c r="X1200" i="4"/>
  <c r="X1201" i="4"/>
  <c r="X1202" i="4"/>
  <c r="X1203" i="4"/>
  <c r="X1204" i="4"/>
  <c r="X1205" i="4"/>
  <c r="X1206" i="4"/>
  <c r="X1207" i="4"/>
  <c r="X1208" i="4"/>
  <c r="X1209" i="4"/>
  <c r="X1210" i="4"/>
  <c r="X1211" i="4"/>
  <c r="X1212" i="4"/>
  <c r="X1213" i="4"/>
  <c r="X1214" i="4"/>
  <c r="X1215" i="4"/>
  <c r="X1216" i="4"/>
  <c r="X1217" i="4"/>
  <c r="X1218" i="4"/>
  <c r="X1219" i="4"/>
  <c r="X1220" i="4"/>
  <c r="X1221" i="4"/>
  <c r="X1222" i="4"/>
  <c r="X1223" i="4"/>
  <c r="X1224" i="4"/>
  <c r="X1225" i="4"/>
  <c r="X1226" i="4"/>
  <c r="X1227" i="4"/>
  <c r="X1228" i="4"/>
  <c r="X1229" i="4"/>
  <c r="X1230" i="4"/>
  <c r="X1231" i="4"/>
  <c r="X1232" i="4"/>
  <c r="X1233" i="4"/>
  <c r="X1234" i="4"/>
  <c r="X1235" i="4"/>
  <c r="X1236" i="4"/>
  <c r="X1237" i="4"/>
  <c r="X1238" i="4"/>
  <c r="X1239" i="4"/>
  <c r="X1240" i="4"/>
  <c r="X1241" i="4"/>
  <c r="X1242" i="4"/>
  <c r="X1243" i="4"/>
  <c r="X1244" i="4"/>
  <c r="X1245" i="4"/>
  <c r="X1246" i="4"/>
  <c r="X1247" i="4"/>
  <c r="X1248" i="4"/>
  <c r="X1249" i="4"/>
  <c r="X1250" i="4"/>
  <c r="X1251" i="4"/>
  <c r="X1252" i="4"/>
  <c r="X1253" i="4"/>
  <c r="X1254" i="4"/>
  <c r="X1255" i="4"/>
  <c r="X1256" i="4"/>
  <c r="X1257" i="4"/>
  <c r="X1258" i="4"/>
  <c r="X1259" i="4"/>
  <c r="X1260" i="4"/>
  <c r="X1261" i="4"/>
  <c r="X1262" i="4"/>
  <c r="X1263" i="4"/>
  <c r="X1264" i="4"/>
  <c r="X1265" i="4"/>
  <c r="X1266" i="4"/>
  <c r="X1267" i="4"/>
  <c r="X1268" i="4"/>
  <c r="X1269" i="4"/>
  <c r="X1270" i="4"/>
  <c r="X1271" i="4"/>
  <c r="X1272" i="4"/>
  <c r="X1273" i="4"/>
  <c r="X1274" i="4"/>
  <c r="X1275" i="4"/>
  <c r="X1276" i="4"/>
  <c r="X1277" i="4"/>
  <c r="X1278" i="4"/>
  <c r="X1279" i="4"/>
  <c r="X1280" i="4"/>
  <c r="X1281" i="4"/>
  <c r="X1282" i="4"/>
  <c r="X1283" i="4"/>
  <c r="X1284" i="4"/>
  <c r="X1285" i="4"/>
  <c r="X1286" i="4"/>
  <c r="X2" i="4"/>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2" i="5"/>
  <c r="S3" i="5" l="1"/>
  <c r="S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2" i="5"/>
  <c r="D73" i="5"/>
  <c r="D74" i="5"/>
  <c r="D75" i="5"/>
  <c r="D76" i="5"/>
  <c r="D77" i="5"/>
  <c r="D78" i="5"/>
  <c r="D80" i="5"/>
  <c r="D81" i="5"/>
  <c r="D82" i="5"/>
  <c r="D83" i="5"/>
  <c r="D84" i="5"/>
  <c r="D85" i="5"/>
  <c r="D86" i="5"/>
  <c r="D87" i="5"/>
  <c r="D88" i="5"/>
  <c r="D89" i="5"/>
  <c r="D91" i="5"/>
  <c r="D99" i="5"/>
  <c r="D100" i="5"/>
  <c r="D101" i="5"/>
  <c r="D103" i="5"/>
  <c r="D105"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59" i="5"/>
  <c r="D160" i="5"/>
  <c r="D161" i="5"/>
  <c r="D162" i="5"/>
  <c r="D163" i="5"/>
  <c r="D164" i="5"/>
  <c r="D165" i="5"/>
  <c r="D166" i="5"/>
  <c r="D167" i="5"/>
  <c r="D168" i="5"/>
  <c r="D169" i="5"/>
  <c r="D170" i="5"/>
  <c r="D171" i="5"/>
  <c r="D172" i="5"/>
  <c r="D173" i="5"/>
  <c r="D174" i="5"/>
  <c r="D175" i="5"/>
  <c r="D176" i="5"/>
  <c r="D177" i="5"/>
  <c r="D178" i="5"/>
  <c r="D179" i="5"/>
  <c r="D180" i="5"/>
  <c r="D2" i="5"/>
  <c r="A3" i="5"/>
  <c r="E3" i="5" s="1"/>
  <c r="A4" i="5"/>
  <c r="E4" i="5" s="1"/>
  <c r="A5" i="5"/>
  <c r="E5" i="5" s="1"/>
  <c r="A6" i="5"/>
  <c r="E6" i="5" s="1"/>
  <c r="I6" i="5" s="1"/>
  <c r="A7" i="5"/>
  <c r="E7" i="5" s="1"/>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E41" i="5" s="1"/>
  <c r="A42" i="5"/>
  <c r="E42" i="5" s="1"/>
  <c r="I42" i="5" s="1"/>
  <c r="A43" i="5"/>
  <c r="E43" i="5" s="1"/>
  <c r="A44" i="5"/>
  <c r="E44" i="5" s="1"/>
  <c r="A45" i="5"/>
  <c r="E45" i="5" s="1"/>
  <c r="A46" i="5"/>
  <c r="E46" i="5" s="1"/>
  <c r="A47" i="5"/>
  <c r="E47" i="5" s="1"/>
  <c r="A48" i="5"/>
  <c r="A49" i="5"/>
  <c r="A50" i="5"/>
  <c r="A51" i="5"/>
  <c r="A52" i="5"/>
  <c r="A53" i="5"/>
  <c r="A54" i="5"/>
  <c r="A55" i="5"/>
  <c r="A56" i="5"/>
  <c r="A57" i="5"/>
  <c r="A58" i="5"/>
  <c r="A59" i="5"/>
  <c r="A60" i="5"/>
  <c r="A61" i="5"/>
  <c r="A62" i="5"/>
  <c r="A63" i="5"/>
  <c r="A64" i="5"/>
  <c r="A65" i="5"/>
  <c r="A66" i="5"/>
  <c r="A67" i="5"/>
  <c r="A68" i="5"/>
  <c r="A69" i="5"/>
  <c r="A70" i="5"/>
  <c r="A71" i="5"/>
  <c r="E71" i="5" s="1"/>
  <c r="A72" i="5"/>
  <c r="A73" i="5"/>
  <c r="A74" i="5"/>
  <c r="A75" i="5"/>
  <c r="A76" i="5"/>
  <c r="A77" i="5"/>
  <c r="A78" i="5"/>
  <c r="A79" i="5"/>
  <c r="E79" i="5" s="1"/>
  <c r="A80" i="5"/>
  <c r="A81" i="5"/>
  <c r="A82" i="5"/>
  <c r="A83" i="5"/>
  <c r="E83" i="5" s="1"/>
  <c r="I83" i="5" s="1"/>
  <c r="A84" i="5"/>
  <c r="E84" i="5" s="1"/>
  <c r="A85" i="5"/>
  <c r="E85" i="5" s="1"/>
  <c r="A86" i="5"/>
  <c r="E86" i="5" s="1"/>
  <c r="A87" i="5"/>
  <c r="E87" i="5" s="1"/>
  <c r="A88" i="5"/>
  <c r="A89" i="5"/>
  <c r="A90" i="5"/>
  <c r="E90" i="5" s="1"/>
  <c r="A91" i="5"/>
  <c r="A92" i="5"/>
  <c r="E92" i="5" s="1"/>
  <c r="A93" i="5"/>
  <c r="E93" i="5" s="1"/>
  <c r="A94" i="5"/>
  <c r="E94" i="5" s="1"/>
  <c r="A95" i="5"/>
  <c r="E95" i="5" s="1"/>
  <c r="A96" i="5"/>
  <c r="E96" i="5" s="1"/>
  <c r="A97" i="5"/>
  <c r="E97" i="5" s="1"/>
  <c r="A98" i="5"/>
  <c r="E98" i="5" s="1"/>
  <c r="A99" i="5"/>
  <c r="A100" i="5"/>
  <c r="A101" i="5"/>
  <c r="A102" i="5"/>
  <c r="E102" i="5" s="1"/>
  <c r="A103" i="5"/>
  <c r="E103" i="5" s="1"/>
  <c r="A104" i="5"/>
  <c r="E104" i="5" s="1"/>
  <c r="A105" i="5"/>
  <c r="A106" i="5"/>
  <c r="E106" i="5" s="1"/>
  <c r="A107" i="5"/>
  <c r="A108" i="5"/>
  <c r="E108" i="5" s="1"/>
  <c r="A109" i="5"/>
  <c r="E109" i="5" s="1"/>
  <c r="A110" i="5"/>
  <c r="E110" i="5" s="1"/>
  <c r="A111" i="5"/>
  <c r="A112" i="5"/>
  <c r="E112" i="5" s="1"/>
  <c r="A113" i="5"/>
  <c r="A114" i="5"/>
  <c r="A115" i="5"/>
  <c r="A116" i="5"/>
  <c r="A117" i="5"/>
  <c r="E117" i="5" s="1"/>
  <c r="A118" i="5"/>
  <c r="A119" i="5"/>
  <c r="A120" i="5"/>
  <c r="E120" i="5" s="1"/>
  <c r="A121" i="5"/>
  <c r="E121" i="5" s="1"/>
  <c r="A122" i="5"/>
  <c r="E122" i="5" s="1"/>
  <c r="I122" i="5" s="1"/>
  <c r="A123" i="5"/>
  <c r="A124" i="5"/>
  <c r="A125" i="5"/>
  <c r="A126" i="5"/>
  <c r="A127" i="5"/>
  <c r="A128" i="5"/>
  <c r="A129" i="5"/>
  <c r="A130" i="5"/>
  <c r="E130" i="5" s="1"/>
  <c r="A131" i="5"/>
  <c r="E131" i="5" s="1"/>
  <c r="A132" i="5"/>
  <c r="A133" i="5"/>
  <c r="A134" i="5"/>
  <c r="E134" i="5" s="1"/>
  <c r="A135" i="5"/>
  <c r="A136" i="5"/>
  <c r="E136" i="5" s="1"/>
  <c r="A137" i="5"/>
  <c r="A138" i="5"/>
  <c r="E138" i="5" s="1"/>
  <c r="A139" i="5"/>
  <c r="E139" i="5" s="1"/>
  <c r="A140" i="5"/>
  <c r="E140" i="5" s="1"/>
  <c r="A141" i="5"/>
  <c r="E141" i="5" s="1"/>
  <c r="A142" i="5"/>
  <c r="E142" i="5" s="1"/>
  <c r="A143" i="5"/>
  <c r="E143" i="5" s="1"/>
  <c r="A144" i="5"/>
  <c r="E144" i="5" s="1"/>
  <c r="A145" i="5"/>
  <c r="E145" i="5" s="1"/>
  <c r="A146" i="5"/>
  <c r="E146" i="5" s="1"/>
  <c r="A147" i="5"/>
  <c r="E147" i="5" s="1"/>
  <c r="A148" i="5"/>
  <c r="E148" i="5" s="1"/>
  <c r="A149" i="5"/>
  <c r="E149" i="5" s="1"/>
  <c r="A150" i="5"/>
  <c r="E150" i="5" s="1"/>
  <c r="A151" i="5"/>
  <c r="E151" i="5" s="1"/>
  <c r="A152" i="5"/>
  <c r="E152" i="5" s="1"/>
  <c r="A153" i="5"/>
  <c r="E153" i="5" s="1"/>
  <c r="A154" i="5"/>
  <c r="E154" i="5" s="1"/>
  <c r="A155" i="5"/>
  <c r="E155" i="5" s="1"/>
  <c r="A156" i="5"/>
  <c r="E156" i="5" s="1"/>
  <c r="A157" i="5"/>
  <c r="E157" i="5" s="1"/>
  <c r="A158" i="5"/>
  <c r="E158" i="5" s="1"/>
  <c r="A159" i="5"/>
  <c r="E159" i="5" s="1"/>
  <c r="A160" i="5"/>
  <c r="E160" i="5" s="1"/>
  <c r="A161" i="5"/>
  <c r="E161" i="5" s="1"/>
  <c r="I161" i="5" s="1"/>
  <c r="A162" i="5"/>
  <c r="E162" i="5" s="1"/>
  <c r="A163" i="5"/>
  <c r="E163" i="5" s="1"/>
  <c r="A164" i="5"/>
  <c r="E164" i="5" s="1"/>
  <c r="A165" i="5"/>
  <c r="E165" i="5" s="1"/>
  <c r="A166" i="5"/>
  <c r="E166" i="5" s="1"/>
  <c r="A167" i="5"/>
  <c r="E167" i="5" s="1"/>
  <c r="A168" i="5"/>
  <c r="A169" i="5"/>
  <c r="A170" i="5"/>
  <c r="A171" i="5"/>
  <c r="A172" i="5"/>
  <c r="A173" i="5"/>
  <c r="A174" i="5"/>
  <c r="A175" i="5"/>
  <c r="A176" i="5"/>
  <c r="A177" i="5"/>
  <c r="A178" i="5"/>
  <c r="A179" i="5"/>
  <c r="A180" i="5"/>
  <c r="A181" i="5"/>
  <c r="E181" i="5" s="1"/>
  <c r="I181" i="5" s="1"/>
  <c r="A2" i="5"/>
  <c r="E135" i="5" l="1"/>
  <c r="E119" i="5"/>
  <c r="E116" i="5"/>
  <c r="I116" i="5" s="1"/>
  <c r="E107" i="5"/>
  <c r="E126" i="5"/>
  <c r="E125" i="5"/>
  <c r="E105" i="5"/>
  <c r="E113" i="5"/>
  <c r="E80" i="5"/>
  <c r="E40" i="5"/>
  <c r="E81" i="5"/>
  <c r="E82" i="5"/>
  <c r="E127" i="5"/>
  <c r="E39" i="5"/>
  <c r="E118" i="5"/>
  <c r="E78" i="5"/>
  <c r="I78" i="5" s="1"/>
  <c r="E38" i="5"/>
  <c r="I38" i="5" s="1"/>
  <c r="E37" i="5"/>
  <c r="I37" i="5" s="1"/>
  <c r="E115" i="5"/>
  <c r="I115" i="5" s="1"/>
  <c r="E137" i="5"/>
  <c r="E133" i="5"/>
  <c r="E132" i="5"/>
  <c r="J132" i="5" s="1"/>
  <c r="D4" i="8"/>
  <c r="D5" i="8"/>
  <c r="D2" i="8"/>
  <c r="D7" i="8"/>
  <c r="D1" i="8"/>
  <c r="D3" i="8"/>
  <c r="D6" i="8"/>
  <c r="E101" i="5"/>
  <c r="I167" i="5"/>
  <c r="J167" i="5"/>
  <c r="J87" i="5"/>
  <c r="I87" i="5"/>
  <c r="J47" i="5"/>
  <c r="I47" i="5"/>
  <c r="J166" i="5"/>
  <c r="I166" i="5"/>
  <c r="J46" i="5"/>
  <c r="I46" i="5"/>
  <c r="J6" i="5"/>
  <c r="J165" i="5"/>
  <c r="I165" i="5"/>
  <c r="J5" i="5"/>
  <c r="I5" i="5"/>
  <c r="E124" i="5"/>
  <c r="E123" i="5"/>
  <c r="J83" i="5"/>
  <c r="J122" i="5"/>
  <c r="J42" i="5"/>
  <c r="J161" i="5"/>
  <c r="I41" i="5"/>
  <c r="J41" i="5"/>
  <c r="J159" i="5"/>
  <c r="I159" i="5"/>
  <c r="I79" i="5"/>
  <c r="J79" i="5"/>
  <c r="J39" i="5"/>
  <c r="I39" i="5"/>
  <c r="J116" i="5"/>
  <c r="I155" i="5"/>
  <c r="J155" i="5"/>
  <c r="E114" i="5"/>
  <c r="I151" i="5"/>
  <c r="J151" i="5"/>
  <c r="E111" i="5"/>
  <c r="I108" i="5"/>
  <c r="J108" i="5"/>
  <c r="K143" i="5"/>
  <c r="I102" i="5"/>
  <c r="J102" i="5"/>
  <c r="J181" i="5"/>
  <c r="J96" i="5"/>
  <c r="I96" i="5"/>
  <c r="I92" i="5"/>
  <c r="J92" i="5"/>
  <c r="I90" i="5"/>
  <c r="J90" i="5"/>
  <c r="T3" i="5"/>
  <c r="E77" i="5"/>
  <c r="E70" i="5"/>
  <c r="E28" i="5"/>
  <c r="E66" i="5"/>
  <c r="E65" i="5"/>
  <c r="E25" i="5"/>
  <c r="E67" i="5"/>
  <c r="E64" i="5"/>
  <c r="I64" i="5" s="1"/>
  <c r="E24" i="5"/>
  <c r="E75" i="5"/>
  <c r="E30" i="5"/>
  <c r="E63" i="5"/>
  <c r="E23" i="5"/>
  <c r="E74" i="5"/>
  <c r="E27" i="5"/>
  <c r="E26" i="5"/>
  <c r="E2" i="5"/>
  <c r="I2" i="5" s="1"/>
  <c r="E62" i="5"/>
  <c r="E22" i="5"/>
  <c r="E35" i="5"/>
  <c r="E61" i="5"/>
  <c r="E21" i="5"/>
  <c r="E34" i="5"/>
  <c r="E68" i="5"/>
  <c r="E76" i="5"/>
  <c r="E31" i="5"/>
  <c r="E60" i="5"/>
  <c r="E99" i="5"/>
  <c r="E56" i="5"/>
  <c r="E178" i="5"/>
  <c r="E177" i="5"/>
  <c r="E57" i="5"/>
  <c r="E17" i="5"/>
  <c r="E176" i="5"/>
  <c r="I176" i="5" s="1"/>
  <c r="E16" i="5"/>
  <c r="E175" i="5"/>
  <c r="E55" i="5"/>
  <c r="E15" i="5"/>
  <c r="E174" i="5"/>
  <c r="E54" i="5"/>
  <c r="E14" i="5"/>
  <c r="E19" i="5"/>
  <c r="E58" i="5"/>
  <c r="E173" i="5"/>
  <c r="E53" i="5"/>
  <c r="E13" i="5"/>
  <c r="E100" i="5"/>
  <c r="E59" i="5"/>
  <c r="E172" i="5"/>
  <c r="E52" i="5"/>
  <c r="E12" i="5"/>
  <c r="E36" i="5"/>
  <c r="E73" i="5"/>
  <c r="E72" i="5"/>
  <c r="E69" i="5"/>
  <c r="E180" i="5"/>
  <c r="E171" i="5"/>
  <c r="E91" i="5"/>
  <c r="E51" i="5"/>
  <c r="E11" i="5"/>
  <c r="I11" i="5" s="1"/>
  <c r="E33" i="5"/>
  <c r="E32" i="5"/>
  <c r="E29" i="5"/>
  <c r="E20" i="5"/>
  <c r="E179" i="5"/>
  <c r="E18" i="5"/>
  <c r="E170" i="5"/>
  <c r="I170" i="5" s="1"/>
  <c r="E50" i="5"/>
  <c r="E10" i="5"/>
  <c r="E169" i="5"/>
  <c r="E129" i="5"/>
  <c r="E89" i="5"/>
  <c r="E49" i="5"/>
  <c r="E9" i="5"/>
  <c r="E168" i="5"/>
  <c r="E128" i="5"/>
  <c r="E88" i="5"/>
  <c r="E48" i="5"/>
  <c r="E8" i="5"/>
  <c r="K82" i="5" l="1"/>
  <c r="J38" i="5"/>
  <c r="J78" i="5"/>
  <c r="J37" i="5"/>
  <c r="K101" i="5"/>
  <c r="K110" i="5"/>
  <c r="K126" i="5"/>
  <c r="K151" i="5"/>
  <c r="K142" i="5"/>
  <c r="K113" i="5"/>
  <c r="I132" i="5"/>
  <c r="K132" i="5" s="1"/>
  <c r="K39" i="5"/>
  <c r="K92" i="5"/>
  <c r="K104" i="5"/>
  <c r="K154" i="5"/>
  <c r="J115" i="5"/>
  <c r="K115" i="5" s="1"/>
  <c r="K161" i="5"/>
  <c r="K136" i="5"/>
  <c r="K107" i="5"/>
  <c r="K120" i="5"/>
  <c r="E4" i="8"/>
  <c r="D8" i="8"/>
  <c r="K90" i="5"/>
  <c r="K79" i="5"/>
  <c r="K153" i="5"/>
  <c r="K81" i="5"/>
  <c r="K165" i="5"/>
  <c r="K108" i="5"/>
  <c r="K38" i="5"/>
  <c r="K84" i="5"/>
  <c r="K41" i="5"/>
  <c r="K105" i="5"/>
  <c r="K155" i="5"/>
  <c r="K121" i="5"/>
  <c r="K145" i="5"/>
  <c r="K146" i="5"/>
  <c r="K147" i="5"/>
  <c r="K157" i="5"/>
  <c r="K4" i="5"/>
  <c r="K44" i="5"/>
  <c r="K141" i="5"/>
  <c r="K119" i="5"/>
  <c r="K5" i="5"/>
  <c r="K112" i="5"/>
  <c r="K144" i="5"/>
  <c r="K135" i="5"/>
  <c r="K106" i="5"/>
  <c r="K156" i="5"/>
  <c r="K42" i="5"/>
  <c r="K117" i="5"/>
  <c r="K122" i="5"/>
  <c r="K166" i="5"/>
  <c r="K137" i="5"/>
  <c r="K98" i="5"/>
  <c r="K43" i="5"/>
  <c r="K109" i="5"/>
  <c r="K118" i="5"/>
  <c r="K139" i="5"/>
  <c r="K163" i="5"/>
  <c r="J14" i="5"/>
  <c r="I14" i="5"/>
  <c r="K140" i="5"/>
  <c r="K152" i="5"/>
  <c r="J54" i="5"/>
  <c r="I54" i="5"/>
  <c r="J8" i="5"/>
  <c r="I8" i="5"/>
  <c r="J88" i="5"/>
  <c r="I88" i="5"/>
  <c r="K130" i="5"/>
  <c r="K150" i="5"/>
  <c r="J176" i="5"/>
  <c r="K131" i="5"/>
  <c r="K181" i="5"/>
  <c r="K71" i="5"/>
  <c r="K159" i="5"/>
  <c r="J49" i="5"/>
  <c r="I49" i="5"/>
  <c r="K102" i="5"/>
  <c r="J111" i="5"/>
  <c r="I111" i="5"/>
  <c r="K40" i="5"/>
  <c r="K164" i="5"/>
  <c r="K80" i="5"/>
  <c r="I169" i="5"/>
  <c r="J169" i="5"/>
  <c r="J10" i="5"/>
  <c r="I10" i="5"/>
  <c r="I56" i="5"/>
  <c r="J56" i="5"/>
  <c r="K103" i="5"/>
  <c r="I50" i="5"/>
  <c r="J50" i="5"/>
  <c r="K99" i="5"/>
  <c r="K45" i="5"/>
  <c r="J170" i="5"/>
  <c r="K93" i="5"/>
  <c r="K160" i="5"/>
  <c r="K85" i="5"/>
  <c r="I20" i="5"/>
  <c r="J20" i="5"/>
  <c r="K133" i="5"/>
  <c r="K125" i="5"/>
  <c r="K29" i="5"/>
  <c r="K94" i="5"/>
  <c r="I61" i="5"/>
  <c r="J61" i="5"/>
  <c r="J11" i="5"/>
  <c r="K134" i="5"/>
  <c r="K6" i="5"/>
  <c r="I22" i="5"/>
  <c r="J22" i="5"/>
  <c r="K95" i="5"/>
  <c r="K116" i="5"/>
  <c r="K46" i="5"/>
  <c r="I26" i="5"/>
  <c r="J26" i="5"/>
  <c r="K86" i="5"/>
  <c r="K96" i="5"/>
  <c r="K37" i="5"/>
  <c r="K36" i="5"/>
  <c r="I63" i="5"/>
  <c r="J63" i="5"/>
  <c r="J12" i="5"/>
  <c r="I12" i="5"/>
  <c r="I75" i="5"/>
  <c r="J75" i="5"/>
  <c r="K97" i="5"/>
  <c r="K162" i="5"/>
  <c r="K7" i="5"/>
  <c r="J172" i="5"/>
  <c r="I172" i="5"/>
  <c r="I59" i="5"/>
  <c r="J59" i="5"/>
  <c r="K59" i="5" s="1"/>
  <c r="J64" i="5"/>
  <c r="K3" i="5"/>
  <c r="K47" i="5"/>
  <c r="K148" i="5"/>
  <c r="K78" i="5"/>
  <c r="J13" i="5"/>
  <c r="I13" i="5"/>
  <c r="K87" i="5"/>
  <c r="K138" i="5"/>
  <c r="K83" i="5"/>
  <c r="K127" i="5"/>
  <c r="J58" i="5"/>
  <c r="I58" i="5"/>
  <c r="I28" i="5"/>
  <c r="J28" i="5"/>
  <c r="K149" i="5"/>
  <c r="K158" i="5"/>
  <c r="K167" i="5"/>
  <c r="K26" i="5" l="1"/>
  <c r="K48" i="5"/>
  <c r="K77" i="5"/>
  <c r="K19" i="5"/>
  <c r="K30" i="5"/>
  <c r="K33" i="5"/>
  <c r="K56" i="5"/>
  <c r="K175" i="5"/>
  <c r="K169" i="5"/>
  <c r="K170" i="5"/>
  <c r="K61" i="5"/>
  <c r="K21" i="5"/>
  <c r="K72" i="5"/>
  <c r="E8" i="8"/>
  <c r="K89" i="5"/>
  <c r="K62" i="5"/>
  <c r="K179" i="5"/>
  <c r="K114" i="5"/>
  <c r="K91" i="5"/>
  <c r="K124" i="5"/>
  <c r="K11" i="5"/>
  <c r="K16" i="5"/>
  <c r="K53" i="5"/>
  <c r="K128" i="5"/>
  <c r="K2" i="5"/>
  <c r="K24" i="5"/>
  <c r="K20" i="5"/>
  <c r="K174" i="5"/>
  <c r="K8" i="5"/>
  <c r="K14" i="5"/>
  <c r="K76" i="5"/>
  <c r="K70" i="5"/>
  <c r="K18" i="5"/>
  <c r="K51" i="5"/>
  <c r="K12" i="5"/>
  <c r="K35" i="5"/>
  <c r="K25" i="5"/>
  <c r="K67" i="5"/>
  <c r="K34" i="5"/>
  <c r="K52" i="5"/>
  <c r="K22" i="5"/>
  <c r="K58" i="5"/>
  <c r="K60" i="5"/>
  <c r="K66" i="5"/>
  <c r="K63" i="5"/>
  <c r="K176" i="5"/>
  <c r="K9" i="5"/>
  <c r="K173" i="5"/>
  <c r="K65" i="5"/>
  <c r="K23" i="5"/>
  <c r="K50" i="5"/>
  <c r="K73" i="5"/>
  <c r="K168" i="5"/>
  <c r="K10" i="5"/>
  <c r="K13" i="5"/>
  <c r="K74" i="5"/>
  <c r="K178" i="5"/>
  <c r="K32" i="5"/>
  <c r="K55" i="5"/>
  <c r="K27" i="5"/>
  <c r="K88" i="5"/>
  <c r="K69" i="5"/>
  <c r="K177" i="5"/>
  <c r="K100" i="5"/>
  <c r="K129" i="5"/>
  <c r="K15" i="5"/>
  <c r="K64" i="5"/>
  <c r="K68" i="5"/>
  <c r="K180" i="5"/>
  <c r="K57" i="5"/>
  <c r="K171" i="5"/>
  <c r="K111" i="5"/>
  <c r="K54" i="5"/>
  <c r="K172" i="5"/>
  <c r="K123" i="5"/>
  <c r="K17" i="5"/>
  <c r="K75" i="5"/>
  <c r="K49" i="5"/>
  <c r="K28" i="5"/>
  <c r="K31" i="5"/>
</calcChain>
</file>

<file path=xl/sharedStrings.xml><?xml version="1.0" encoding="utf-8"?>
<sst xmlns="http://schemas.openxmlformats.org/spreadsheetml/2006/main" count="42380" uniqueCount="5688">
  <si>
    <t>Ministerio</t>
  </si>
  <si>
    <t>Servicio</t>
  </si>
  <si>
    <t>Funcion</t>
  </si>
  <si>
    <t>Código Indicador</t>
  </si>
  <si>
    <t>Objetivos Estratégicos Institucionales</t>
  </si>
  <si>
    <t>Variable de Medición</t>
  </si>
  <si>
    <t>Producto</t>
  </si>
  <si>
    <t>Formula de Calculo</t>
  </si>
  <si>
    <t>Unidad</t>
  </si>
  <si>
    <t>Nuevo</t>
  </si>
  <si>
    <t>Sentido</t>
  </si>
  <si>
    <t>Dimensión</t>
  </si>
  <si>
    <t>Ambito</t>
  </si>
  <si>
    <t>Estimado 2023</t>
  </si>
  <si>
    <t>Op1 Estimado 2023</t>
  </si>
  <si>
    <t>Op2 Estimado 2023</t>
  </si>
  <si>
    <t>Op3 Estimado 2023</t>
  </si>
  <si>
    <t>Estimado 2022</t>
  </si>
  <si>
    <t>Op1 Estimado 2022</t>
  </si>
  <si>
    <t>Op2 Estimado 2022</t>
  </si>
  <si>
    <t>Op3 Estimado 2022</t>
  </si>
  <si>
    <t>Efectivo Junio 2022</t>
  </si>
  <si>
    <t>Op1 Efectivo Junio 2022</t>
  </si>
  <si>
    <t>Op2 Efectivo Junio 2022</t>
  </si>
  <si>
    <t>Op3 Efectivo Junio 2022</t>
  </si>
  <si>
    <t>Efectivo 2021</t>
  </si>
  <si>
    <t>Op1 Efectivo 2021</t>
  </si>
  <si>
    <t>Op2 Efectivo 2021</t>
  </si>
  <si>
    <t>Op3 Efectivo 2021</t>
  </si>
  <si>
    <t>Efectivo 2020</t>
  </si>
  <si>
    <t>Op1 Efectivo 2020</t>
  </si>
  <si>
    <t>Op2 Efectivo 2020</t>
  </si>
  <si>
    <t>Op3 Efectivo 2020</t>
  </si>
  <si>
    <t>Nota</t>
  </si>
  <si>
    <t>MINISTERIO DE AGRICULTURA</t>
  </si>
  <si>
    <t>COMISION NACIONAL DE RIEGO</t>
  </si>
  <si>
    <t>Asuntos Económicos</t>
  </si>
  <si>
    <t>Porcentaje de bonificación comprometida en la Ley 18.450 para pequeños productores respecto del total comprometido en el año.</t>
  </si>
  <si>
    <t>5 - Promover la mejora en la productividad agrícola, la diversificación de cultivos y la disponibilidad de alimentos estratégicos para la seguridad alimentaria, mediante asistencia técnica, capacitación y fomento al uso de tecnologías de riego en pequeños y medianos agricultores, agricultura familiar campesina, pueblos indígenas y Organizaciones de Usuarios de Aguas.</t>
  </si>
  <si>
    <t>Monto de la Bonificación ley 18.450 para pequeños productores respecto del total comprometido en el año.</t>
  </si>
  <si>
    <t>--</t>
  </si>
  <si>
    <t>(Sumatoria de bonificación comprometida para pequeños productores (MM$)/Sumatoria de la bonificación comprometida en el año (MM$))*100</t>
  </si>
  <si>
    <t>%</t>
  </si>
  <si>
    <t>Asc</t>
  </si>
  <si>
    <t>Eficacia</t>
  </si>
  <si>
    <t>Proceso</t>
  </si>
  <si>
    <t>1) Las bases de concursos de la Ley N° 18.450 especifican las siguientes categorías, de beneficiarios consideradas como pequeños productores: - Pequeño productor agrícola INDAP - Pequeño productor agrícola No INDAP - Pequeño empresario agrícola - Organizaciones de pequeños productores INDAP - Organizaciones de pequeños usuarios 2) Las clasificaciones incluirán a : a) Concursos de Obras Medianas b) Concursos de Obras Menores 3) El denominador será el que se encuentra dado por la Ley de presupuestos para el año 2023, usualmente se encuentra descrito en la glosa 07 letras a y b, o la que le corresponda durante el proceso de formulación presupuestaria. 4) El Numerador estará dado por lo indicado en la base de datos generada por el Software de postulación electrónica a la Ley 18450, donde se consignan los montos, los estratos y el tipo de concurso, así como el nombre del mismo. Cabe señalar que: La Ley 18.450 para pequeños productores bonifica el costo de estudios, construcción y rehabilitación de obras de riego o drenaje y las inversiones en equipos y elementos de riego mecánico o de generación, siempre que se ejecuten para incrementar el área de riego, mejorar el abastecimiento de agua en superficies regadas en forma deficitaria, mejorar la calidad y la eficiencia de la aplicación del agua de riego o habilitar suelos agrícolas de mal drenaje y, en general, toda obra de puesta en riego u otros usos asociados directamente a las obras de riego bonificadas, habilitación y conexión, cuyos proyectos sean seleccionados y aprobados en la forma que se establece en esta ley. La bonificación del Estado a que se refiere esta ley se aplicará de la siguiente manera: - Pequeños Productores Agrícolas (INDAP): Bonificación máxima del 90%. - Pequeños Empresarios Agrícolas: Bonificación máxima del 80% del valor del proyecto con una superficie de riego hasta 40 hectáreas ponderadas.</t>
  </si>
  <si>
    <t>Tiempo promedio de resolución de concursos.</t>
  </si>
  <si>
    <t>4 - Promover un desarrollo rural justo y sustentable, generando políticas e instrumentos orientados principalmente a la pequeña y mediana agricultura, que consideren los efectos, proyecciones y adaptaciones al cambio climático y que permitan mejorar, de manera sostenible, la seguridad de riego del país.</t>
  </si>
  <si>
    <t>Tiempo resolución de concursos de la Ley 18.450</t>
  </si>
  <si>
    <t>(Sumatoria del tiempo de resolución de concursos resueltos en el año t (meses)/Número total de concursos resueltos en el año t)</t>
  </si>
  <si>
    <t>meses</t>
  </si>
  <si>
    <t>Des</t>
  </si>
  <si>
    <t>Calidad</t>
  </si>
  <si>
    <t>1) El tiempo promedio de resolución de concurso se calcula considerando las fechas de Apertura y Fecha de resolución de concursos, se mide en meses, se asume un mes estándar de 30 días para calcular el promedio. Considera el total de concurso resueltos en el año t. 2) Obras Menores: Proyectos cuyo costo total sea inferior a 15.000 unidades de fomento. 3) Obras Medianas: Proyectos cuyo costo total sea superior a 15.000 unidades de fomento e inferior a 250.000 unidades de fomento. Las Obras Medianas corresponden a obras de mayor complejidad y que adicionalmente deben poseer una resolución favorable por parte del Ministerio de Desarrollo Social y Familia (MDSF), ello aumenta el tiempo de desarrollo estándar de resolución del concurso. 4) El año 2022 se analizara la prorroga de la Ley 18.450, se están analizando los rangos de obras menores y medianas y la revisión del Ministerio de Desarrollo Social, lo cual podría ajustar la medición en el alcance del indicador. 5) Concursos Especiales para Pequeña Agricultura: Son programas especiales, que la CNR podrá definir para bonificar los proyectos de riego de agricultores considerados en las letras a) y b) del inciso segundo del artículo 1° de la Ley N°18.450, cuyo costo total no sea superior a 400 unidades de fomento. 6) Concursos de Emergencia: Son concursos no incorporados en el calendario de concursos de la Ley de Fomento, y que se encuentran asociados a desastres naturales, como sismos, sequías, aluviones, etc. Éstos dos últimos, se han integrado al quehacer de la CNR, sin embargo, su ejecución va a depender de los lineamientos ministeriales del período. Lo que podría modificar los operandos del indicador, para lo cual se explicará posteriormente en el proceso de evaluación del cumplimiento respectivo. Los valores utilizados en el numerador y denominador para el cálculo de la meta son meramente referenciales, dado que el indicador es de carácter variable</t>
  </si>
  <si>
    <t>Porcentaje de superficie acumulada de nuevo riego (ha) respecto a la superficie regada del país medido en censo agrícola 2007</t>
  </si>
  <si>
    <t>2 - Mejorar la disponibilidad, seguridad y eficiencia del uso del recurso hídrico para riego en las distintas cuencas del país, a través de estudios, programas, proyectos e instrumentos de fomento que contribuyan a la seguridad alimentaria, considerando, en su implementación, la participación de los actores involucrados, especialmente de la agricultura familiar campesina, de las mujeres agricultoras y de los pueblos indígenas.</t>
  </si>
  <si>
    <t>Superficie nuevo riego a través del pago de bonificaciones Ley 18.450</t>
  </si>
  <si>
    <t>(Superficie de nuevo riego (ha) desde año base hasta año t/Superficie regada (ha) según censo agrícola 2007)*100</t>
  </si>
  <si>
    <t>1) La superficie de nuevo riego, según el Artículo 17° letra b) del Reglamento de la Ley 18.450, corresponde al área que, como resultado de la construcción, rehabilitación o instalación de una obra de riego, pasa a una condición de pleno regadío con seguridad de 85% (la superficie regada dispone de un caudal de riego suficiente para satisfacer su demanda de riego durante el 85% del tiempo) 2) la superficie de nuevo riego acumulada será comparada con la superficie de nuevo riego del último Censo Agrícola Nacional año 2007 (este valor ha sido ajustado por INE, utilizándose para el cálculo del indicador el valor del denominador publicado). 3) Para el cálculo del indicador en el año 2023, se considera como valor efectivo del año base la superficie de nuevo riego acumulada hasta el año 2021 (187.222,11 has) más la estimación 2022 y proyección 2023. La estimación para 2023 es de 219.227,66 has de nuevo riego acumuladas. 4) Para efecto de medición del indicador, la superficie de nuevo riego se aplica a proyectos con órdenes de pago a TGR. 5) No aplica para proyectos bonificados con fondos de emergencia.</t>
  </si>
  <si>
    <t>Porcentaje de superficie acumulada tecnificada (ha) respecto a superficie tecnificada del país según censo agrícola 2007</t>
  </si>
  <si>
    <t>Superficie tecnificada a través del pago de bonificaciones Ley 18.450</t>
  </si>
  <si>
    <t>(Superficie acumulada de riego Tecnificado (ha) desde año base hasta año t/Superficie tecnificada (ha) según censo agrícola 2007)*100</t>
  </si>
  <si>
    <t>1) La superficie tecnificada corresponde al área en la que se construye un proyecto de tecnificación del riego (riego por goteo, aspersión, pivotes centrales, etc.) 2) la superficie tecnificada acumulada será comparada con la superficie tecnificada del último Censo Agrícola Nacional año 2007 (este valor ha sido ajustado por INE, utilizándose para el cálculo del indicador el valor del denominador publicado). 3) Para el cálculo del indicador en el año 2023 se considera como valor efectivo del año base la superficie tecnificada acumulada hasta el año 2021 (306884,69 has) más la estimación 2022 y proyección 2023. La estimación para el año 2023 es de 339154,42 has tecnificadas acumuladas. 4) Para efectos de la medición del indicador, la superficie tecnificada se aplica a proyectos con órdenes de pago a TGR. 5) No aplica para proyectos bonificados con fondos de emergencia.</t>
  </si>
  <si>
    <t>Porcentaje territorios con Grandes Obras en estudio construcción o reparación intervenidas por CNR con estudios proyectos o programas de inversión riego en año t respecto total territorios con grandes obras en estudio construcción o reparación año t</t>
  </si>
  <si>
    <t>1 - Contribuir a la generación de una política de Estado en materia de uso de los recursos hídricos para riego, considerando las características propias de las cuencas, las proyecciones asociadas al cambio climático y en diálogo con los actores sociales e institucionales vinculados a la materia.</t>
  </si>
  <si>
    <t>(Nº de territorios con Grandes Obras en estudio, construcción o reparación, intervenidas por la CNR con estudios, proyectos o programas de inversión en riego en el año t/Nº de Territorios Grandes Obras en estudio, construcción o reparación año t)*100</t>
  </si>
  <si>
    <t>NM</t>
  </si>
  <si>
    <t>Considerando las situaciones sanitarias que afecta a nuestro país, Las Grandes Obras en construcción, reparación o en etapa de estudio que serán intervenidas por la CNR con iniciativas de inversión (estudios, proyectos o programas de inversión) en riego en el año 2022; podrían ser las siguientes: 1) Embalse Chironta, 2) Embalse La Jaula, 3) Canal Matríz Toltén, 4) Embalse Codegua.</t>
  </si>
  <si>
    <t>Porcentaje de cuencas hidrográficas intervenidas por la CNR con estudios proyectos o programas de inversión en riego en el año t respecto total de cuencas hidrográficas representativas por región y macrozona en el año t</t>
  </si>
  <si>
    <t>3 - Fortalecer la gestión de las Organizaciones de Usuarios de Aguas, a través de estudios y programas que contribuyan a mejorar sus capacidades y la gestión del agua con una perspectiva sustentable e integral a nivel de cuenca.</t>
  </si>
  <si>
    <t>cuencas hidrográficas intervenidas por la CNR con estudios proyectos o programas de inversión en riego</t>
  </si>
  <si>
    <t>(Nº de cuencas hidrográficas representativas intervenidas por la CNR con estudios, proyectos o programas de inversión en riego en el año t/Nº de Cuencas hidrográficas representativas año t)*100</t>
  </si>
  <si>
    <t>Las condiciones morfológicas y altitudinales de la Tierra permiten que las aguas continentales fluyan superficialmente hacia un punto común denominado desembocadura. Una cuenca hidrográfica es la superficie terrestre dentro de la cual las aguas precipitadas son drenadas por un río o una red de cauces. En caso de que las aguas drenadas desembocan en un cuerpo de agua o en el mar, la cuenca se denomina exorreica. Por otra parte, si las aguas confluyen hacia un valle cerrado sin salida, la cuenca se denomina endorreica. La DGA identifica 101 cuencas hidrográficas de un caudal de aguas formadas por todos los afluentes, subafluentes, quebradas, esteros, lagos y lagunas que afluyen a ella, en forma continua o discontinua, superficial o subterráneamente. A su vez, se definieron 467 subcuencas hidrográficas de un caudal de aguas descrita como aquella unidad de caudales que aportan agua a una cuenca, compuesta por todos los subafluentes, quebradas, esteros, lagos y lagunas que afluyen a ella, en forma continua o discontinua, superficial o subterráneamente. Por último, se determinó la existencia de 1.496 subsubcuencas hidrográficas de un caudal de aguas, es decir, unidades de caudales que aportan agua a una subcuenca, compuesta por todas las quebradas, esteros, lagos y lagunas que afluyen a ella, en forma continua o discontinua, superficial o subterráneamente. Debido al gran número de cuencas hidrográficas (101) presentes en el territorio nacional, y con el objetivo de formular un indicador % que mida la intervención de la CNR en las cuencas hidrograficas más representativas, de tal forma de estimular su fortalecimiento a través del desarrollo de determinados componentes, y de esta manera medir el quehacer de las iniciativas de inversión en este lineamiento estratégico. Para tal efecto, se eligieron 32 cuencas representativas por región y macrozona.</t>
  </si>
  <si>
    <t>CORPORACION NACIONAL FORESTAL</t>
  </si>
  <si>
    <t>Protección del Medio Ambiente</t>
  </si>
  <si>
    <t>Porcentaje de incendios forestales ocurridos en el área bajo protección de CONAF cuya superficie quemada es igual o menor a 5 hectáreas, en la temporada respecto al N° total de incendios en la temporada</t>
  </si>
  <si>
    <t>(N° de incendios ocurridos en el área bajo protección de CONAF de superficie igual o menor a 5 ha en la temporada /N° total de incendios en la temporada)*100</t>
  </si>
  <si>
    <t>Resultado Intermedio</t>
  </si>
  <si>
    <t>Indicador Nacional con desglose regional para las áreas bajo protección de CONAF, excluido el área de protección de empresas forestales, donde operan sus propios recursos de combate. Representa la efectividad de los recursos de CONAF al extinguir los incendios combatidos antes que excedan 5 ha. Cuantifica el grado de eficacia del sistema de control de incendios forestales en la reducción de la superficie afectada por incendio y por ende en la minimización de los impactos ambientales, económicos y sociales asociados. El período de medición de los incendios forestales está circunscrito entre el 1 Julio del año t-1 y el 30 Junio del año t, ya que considera este período en función de una evolución temporal del grado de exposición al riesgo, siendo los meses de noviembre a abril de cada año cuando ocurre la mayor cantidad de incendios forestales, ello estrechamente relacionado con las condiciones climáticas imperantes en el país (altas temperaturas, baja humedad relativa, déficit de precipitaciones) que conllevan a una mayor inflamabilidad de la vegetación.</t>
  </si>
  <si>
    <t>Porcentaje de incendios forestales ocurridos en el área bajo protección de CONAF con un tiempo de primer ataque igual o menor a 30 minutos respecto del total de incendios del período</t>
  </si>
  <si>
    <t>1 - Asegurar la conservación de los ecosistemas boscosos y xerofíticos en las Áreas Silvestres Protegidas del Estado y fuera de éstas, con un enfoque preventivo frente a los incendios y otros daños ecológicos provocados por la acción antrópica y no antrópica</t>
  </si>
  <si>
    <t>Disminución del daño antrópico causado por incendios forestales.</t>
  </si>
  <si>
    <t>(N° de incendios ocurridos en el área bajo protección de CONAF con un tiempo de primer ataque igual o menor a 30 min. en el periodo/N° total de incendios durante el período)*100</t>
  </si>
  <si>
    <t>Indicador Nacional con desglose regional que explica la rapidez de respuesta de los recursos de CONAF, desde que se detecta un incendio hasta que se inicia el combate. Incluye por tanto, el tiempo en informar la detección, el proceso de análisis de la información en Central de Operaciones, la decisión de despacho y el tiempo de salida y de traslado del recurso terrestre o aéreo de combate hasta su arribo al incendio e inicio del combate. El periodo de medición de los incendios forestales está circunscrito entre el 1 Julio del año t-1 y el 30 Junio del año t, ya que se considera este período en función de una evolución temporal del grado de exposición al riesgo, siendo los meses de noviembre a abril de cada año cuando ocurre la mayor cantidad de incendios forestales, ello estrechamente relacionado con las condiciones climáticas imperantes en el país (altas temperaturas, baja humedad relativa, déficit de precipitaciones) que conllevan a una mayor inflamabilidad de la vegetación.</t>
  </si>
  <si>
    <t>Tiempo promedio de evaluación de Planes de Manejo Plantaciones en el año t</t>
  </si>
  <si>
    <t>Sumatoria Nº total de días incurridos en tramitación de Planes de Manejo Plantaciones año t/Nº total de Solicitudes de planes de manejo plantaciones resueltas año t</t>
  </si>
  <si>
    <t>días</t>
  </si>
  <si>
    <t>La evaluación de un plan de manejo de plantaciones (Instrumento que, reuniendo los requisitos que se establecen en un cuerpo legal, regula el uso y aprovechamiento racional de los recursos naturales renovables de un terreno determinado) consiste en verificar que el estudio presentado por el propietario del predio (el cual es elaborado por un consultor forestal), se encuentre acorde con la realidad de la masa forestal a manejar, así como, evaluar si las actividades propuestas y las medidas de protección son las adecuadas, en función del objetivo de manejo y el recurso forestal a manejar. Por otra parte, la evaluación considera, un análisis jurídico para establecer que el dominio de la propiedad se encuentra conforme a derecho. Se considera los siguientes tipos de solicitudes, Plan de Manejo Plantaciones Forestales, Normas de Manejo (Pino Insigne - Eucaliptus) vía aprobación y registro, cuya resolución se haya emitido entre los meses de enero a diciembre del año en estudio. Se excluyen solicitudes de Reconsideración, Plan de Manejo Corta de Bosque Nativo para Recuperar Terrenos con fines Agrícolas, Plan de Manejo Obras Civiles, Plan de Manejo Corrección y Modificación Plan de Manejo respecto al año de ejecución de actividades. Los días incurridos en la tramitación de planes de manejo en plantaciones corresponden a días corridos. La vía el Registro solo considera actividades de cosecha y reforestación y un plazo legal de pronunciamiento de 30 días corridos de aprobación, mientras que la vía de Aprobación considera además de cosecha y reforestación otras actividades como forestación, podas, raleos, etc. Y posee un plazo legal de pronunciamiento de 120 días corridos. La información es obtenida sólo a través del Sistema de Administración Forestal (SAFF). El proceso consta de las siguientes etapas: Ingreso y asignación: Incluye admisibilidad de la solicitud, tarificación según D.S. N° 66/1992, digitación en sistema, asignación al analista, envío de solicitud a DIFROL (Art. 23º D.L. 701), envío de antecedentes a la unidad jurídica y asignación de abogado. Luego se inicia en forma simultánea las evaluaciones técnica, legal y de DIFROL, cuando corresponda. Evaluación técnica: Considera revisión en gabinete del plan de manejo y planos, evaluación en terreno, procesamiento de datos, confección del informe técnico y contenidos técnicos de la resolución. Evaluación legal: Revisión de antecedentes acreditación de dominio del predio, antecedentes legales del propietario, representación legal entre otros. Evaluación DIFROL: Esta institución se pronuncia sobre los límites del predio respecto a las fronteras, tiene un plazo de 30 días corridos para la tramitación, posterior a dicho plazo se entiende por aprobada. La ley señala que en este periodo se suspenden los plazos de tramitación. Visados y resolución: Incluye la revisión de ambos informes por parte del encargado, junto con el visado y firma de autoridad de CONAF competente.</t>
  </si>
  <si>
    <t>Porcentaje de visitantes que califican satisfactoriamente la calidad del servicio ofrecido al interior de la Area Silvestres Protegidas en el año t respecto al número de visitantes encuestados en el año t</t>
  </si>
  <si>
    <t>Mejoramiento de la experiencia de los visitantes y dar protección y conservación a la Áreas Silvestres Protegidas.</t>
  </si>
  <si>
    <t>(Número de visitantes que califican satisfactoriamente la calidad del servicio ofrecido al interior de la Area Silvestres Protegidas en el año t/Número de visitantes encuestados en el año t)*100</t>
  </si>
  <si>
    <t>El objetivo es medir el grado de satisfacción de los visitantes con la calidad del servicio ofrecido o recibido al interior de las Áreas Silvestres Protegidas, mediante un instrumento de recolección que permita evaluar cuantitativamente las dimensiones del estudio a través de sus opiniones y percepciones. Las encuestas se realizarán en 19 unidades del SNASPE más representativas del país. El estudio considerará una unidad por región, a excepción de la Región de La Araucanía y Los Lagos, con tres unidades cada una. El sistema de calificación considera notas de 1 a 7, siendo 1= Nada Satisfecho y 7= Completamente satisfecho. Para efectos del análisis, se considera como evaluación satisfactoria las calificaciones 6 y 7; como insatisfactorias las calificaciones 1, 2, 3 y 4; y como neutras la calificación 5. Cabe destacar, que para el resultado final del indicador nacional, se considerará la ponderación de cada ASP en relación a su visitación durante el periodo en que se toma la muestra. Es importante señalar que este estudio es realizado por una empresa consultora externa a la institución.</t>
  </si>
  <si>
    <t>Porcentaje de Superficie de plantaciones de pequeños(as) y medianos(as) productores(as) forestales manejados mediante la utilización de biocontroladores en el año t respecto a la superficie potencialmente susceptible de ataque en el año t -1</t>
  </si>
  <si>
    <t>(Superficie de plantaciones de pequeños(as) y medianos(as) productores(as) forestales manejados mediante la utilizacion de biocontroladores en el año t /superficie potencialmente susceptible de ataque en el año t -1)*100</t>
  </si>
  <si>
    <t>Se trata de un indicador específico de manejo forestal sanitario, mediante la liberación de biocontroladores en predios de pequeños (as) y medianos (as) productores forestales, se ejecuta la actividad de control biológico de plagas en las plantaciones susceptibles de ataques a nivel nacional. Superficie de plantaciones susceptibles o vulnerables a ataques de plagas forestales corresponde a toda superficie que contenga plantaciones de pequeños y medianos propietarios, sean estas personas jurídicas o naturales, y que presenten síntomas y/o signos de ataques de plagas forestales. La superficie potencialmente susceptible de ataque corresponde a toda la superficie plantada, sin restricciones de edad, cuyas plantaciones pueden ser objeto de manejo mediante la utilización de biocontroladores.</t>
  </si>
  <si>
    <t>Porcentaje de superficie afecta a estudios técnicos de Manejo de Bosque Nativo aprobados por CONAF fiscalizada en el año t, respecto de la superficie de manejo en bosque nativo aprobada por CONAF en el periodo comprendido t-5 al t-1</t>
  </si>
  <si>
    <t>(Superficie afecta a estudios técnicos de Manejo de Bosque Nativo aprobados por CONAF fiscalizada en el año t/Superficie de manejo en bosque nativo aprobada por CONAF entre los años t-5 y t-1)*100</t>
  </si>
  <si>
    <t>La fiscalización se entiende como las acciones destinadas a verificar el cumplimiento de lo establecido en los estudios técnicos conducentes a manejo de bosque nativo y la correcta ejecución de las prescripciones técnicas de los métodos de corta y regeneración, medidas de protección (suelos, aguas e incendios forestales) y otras medidas establecidas y/o comprometidas en ellos. Se entenderá como acciones de fiscalización, entre otras, el control de cumplimiento a estudios técnicos en bosque nativo. A partir de lo anterior, se pueden identificar eventuales transgresiones a la Ley 20.283 sobre Bosque Nativo y Fomento Forestal, dando origen a incumplimientos de planes de manejo, tipificada como contravención a la citada Ley. Los 5 años para la determinación de la superficie potencial fue definida acorde a lo establecido en el Artículo N°48 de la Ley 20.283, que establece dicho período de prescripción para perseguir las infracciones. Considera la superficie total de bosque nativo aprobada en los 5 años previos al año en que se efectuará la fiscalización (esto es periodo 2015-2019), entre las regiones de Valparaíso y Magallanes. . La superficie objeto de fiscalización en el año t será aquella aprobada a través de planes de manejo, normas de manejo y estudios tipo, instrumentos que por definición legal se han establecido para el manejo del bosque nativo. Si se detecta una superficie en incumplimiento, el fiscalizador cursará la correspondiente infracción al presunto infractor, en la cual se le indicará la citación al Juzgado de Policía Local. CONAF preparará, en los casos que amerite, un escrito para ser presentado al Juez, en el que se sugerirá la necesidad de realizar un Plan de Manejo de Corrección por parte del presunto infractor, con el objetivo de reparar el daño causado. Superficie fiscalizada, es toda aquella superficie que ha sido efectivamente revisada por parte de fiscalizadores de CONAF conforme a la Ley 20.283 en su artículo 47, dando constancia de la situación observada, pudiendo o no, detectar alguna irregularidad que derive en una infracción a la legislación forestal. Se podrán utilizar distintos medios de verificación que den cuenta de la superficie que ha sido fiscalizada, como por ejemplo: captura de imágenes fotográficas, registros efectuados a través de sensores remotos (Drones, Imágenes satelitales), registro de trayectos con equipos GPS y descripción de la situación observada incorporada a informes técnicos. En concreto, el presente indicador busca corroborar lo que teórica e inicialmente se pretende hacer de acuerdo a lo que establece la legislación, y que se encuentre correctamente ejecutado en la zona intervenida.</t>
  </si>
  <si>
    <t>Porcentaje acumulado de proyectos de arborización comunitaria a desarrollar en espacios de uso público en el año t respecto al número de proyectos considerados a desarrollar en las comunas más carenciadas del país</t>
  </si>
  <si>
    <t>(Número acumulado de proyectos de arborización comunitaria a desarrollar en espacios de uso público en el año t /número de proyectos considerados a desarrollar en las comunas más carenciadas del país)*100</t>
  </si>
  <si>
    <t>El indicador relevante para las Definiciones Estratégicas de la actual administración de CONAF 2019-2022, busca impulsar y medir acciones concretas y puntuales del trabajo que se realiza en el arbolado urbano y así servir de ejemplo para las labores que se realicen a futuro. Es continuidad al anterior indicador (denominado programas comunitarios) pero considera ajustes metodológicos y de sus valores. El objetivo es implementar en el periodo 2019-2022 un total de 58 proyectos a realizar con la comunidad en espacios de uso público. En este periodo se considera la población potencial de 319 comunas, la focalización estará dada por los ingresos promedios en los hogares de la comuna y la cantidad de metros cuadros de área verde por habitante con mantención de municipalidades, pero siempre considerando la sostenibilidad del área arborizada. Los proyectos de arborización comunitaria a realizar con la comunidad en espacios de uso público buscan ejecutar acciones relevantes respecto de la superficie de área verde urbana y periurbana de las comunas focalizadas. El trabajo del Programa de Arborización se basa en un trabajo inclusivo, participativo, ético y sostenible. En estos proyectos se hace mayor acompañamiento en el desarrollo del área a trabajar, incorporando una mayor participación de las personas beneficiadas y los actores relevantes del territorio, esto expresado en Convenios de Cooperación, capacitaciones, cartas de apoyo u otros medios, buscando asistir técnicamente en materias relacionadas a la valoración, establecimiento y cuidado del arbolado en general, así como enseñar técnicas de plantación, cuidado y manejo de arbolado urbano y sus beneficios sociales y ambientales. Lo anterior se hace para lograr una mayor apropiación de las personas sobre el área intervenida y así mejorar la sostenibilidad del área arborizada. La cantidad de árboles por proyecto depende de las condiciones de sitio y de las determinaciones técnicas de los equipos regionales</t>
  </si>
  <si>
    <t>Porcentaje acumulado de Proyectos de creación de espacios arbolados, desarrollados participativamente, en espacios de uso público en el año t respecto al número de proyectos considerados a desarrollar en las comunas más carenciadas del país.</t>
  </si>
  <si>
    <t>4 - Desarrollar acciones ecológicas para la creación y fortalecimiento de áreas verdes que aporten a la resiliencia en ciudades y territorios, reconociendo patrimonio cultural en los enfoques de trabajo con los pueblos originarios y comunidades vulnerables</t>
  </si>
  <si>
    <t>Proyectos de arborización con vinculación comunitaria</t>
  </si>
  <si>
    <t>(Número acumulado de Proyectos de creación de espacios arbolados, desarrollados participativamente, en espacios de uso público en el año t/Número de proyectos considerados a desarrollar en las comunas más carenciadas del país)*100</t>
  </si>
  <si>
    <t>El indicador es la continuidad al anterior indicador (denominado programas comunitarios). El objetivo es implementar en el periodo 2023-2026 un total de 64 proyectos a realizar con la comunidad en espacios de uso público. En este periodo se considera la población potencial de 319 comunas, la focalización estará dada por la cantidad de metros cuadros de área verde por habitante con mantención de municipalidades, pero siempre considerando la sostenibilidad del área arborizada. Las comunas identificadas como las más carenciadas del país serán aquellas que presentan una superficie menor a 9 m2 de áreas verdes por habitante (OMS indica que la superficie mínima por habitante es de 9 m2). Los proyectos de arborización comunitaria a realizar con la comunidad en espacios de uso público buscan ejecutar acciones relevantes respecto de la superficie de área verde urbana y periurbana de las comunas focalizadas. En estos proyectos se hace mayor acompañamiento en el desarrollo del área a trabajar, incorporando una mayor participación de las personas beneficiadas y las partes relevantes del territorio, esto expresado en Convenios de Cooperación, capacitaciones, cartas de apoyo u otros medios, buscando asistir técnicamente en materias relacionadas a la valoración, establecimiento y cuidado del arbolado en general, así como enseñar técnicas de plantación, cuidado y manejo de arbolado urbano y sus beneficios sociales y ambientales. Lo anterior se hace para lograr una mayor apropiación de las personas sobre el área intervenida y así mejorar la sostenibilidad del área arborizada. La cantidad de árboles por proyecto depende de las condiciones de sitio y de las determinaciones técnicas de los equipos regionales.</t>
  </si>
  <si>
    <t>Porcentaje de superficie fiscalizada en bosque nativo, plantaciones y formaciones xerofíticas en el país, respecto a la superficie total de bosque nativo, plantaciones y formaciones xerofíticas</t>
  </si>
  <si>
    <t>2 - Manejar paisajes y ecosistemas boscosos y xerofíticos con fines multifuncionales, fomentando el manejo y la restauración de los bosques nativos y formaciones xerofíticas, soluciones basadas en la naturaleza, así también las prácticas de manejo forestal en plantaciones que protejan los componentes ambientales</t>
  </si>
  <si>
    <t>Fiscalización forestal de los bosque nativos, plantaciones y formaciones xerofíticas</t>
  </si>
  <si>
    <t>(Superficie fiscalizada en bosque nativo, plantaciones y formaciones xerofíticas en el año t/superficie total de bosque nativo, plantaciones y formaciones xerofíticas)*100</t>
  </si>
  <si>
    <t>La superficie total de bosque nativo, plantaciones forestales y formaciones xerofíticas, corresponde a superficie con potencial de ser fiscalizada que se encuentra contenida en el Catastro de Recursos Vegetacionales Nativos de Chile (valores actualizados al año 2021). A este valor, le fue descontada la superficie de formaciones vegetacionales que se encuentran dentro de alguna unidad del Sistema Nacional de Áreas Silvestres Protegidas del Estado y también.</t>
  </si>
  <si>
    <t>Porcentaje de superficie monitoreada del uso del suelo en el país, respecto a la superficie cubierta por el catastro de recursos vegetacionales nativos en el país</t>
  </si>
  <si>
    <t>3 - Monitorear, a distintas escalas, el comportamiento de los ecosistemas boscosos y xerofíticos, con el fin de predecir e identificar procesos naturales y antrópicos que impactan la oferta de bienes y servicios ecosistémicos y la conservación de la biodiversidad</t>
  </si>
  <si>
    <t>Monitoreo del uso del suelo en todo el territorio Nacional</t>
  </si>
  <si>
    <t>(Superficie monitoreada del uso del suelo en el país acumulada al año t/Superficie cubierta por el Catastro de recursos vegetacionales nativos en el país)*100</t>
  </si>
  <si>
    <t>Corresponde a la superficie con información de uso del suelo monitoreada y acumulada anualmente, dicho parámetro se mide respecto a la superficie total de 75.663.601 ha del territorio nacional.</t>
  </si>
  <si>
    <t>Superficie de bosque nativo bonificada acumulada al año t respecto de la superficie de bosque nativo adjudicada acumulada (ha) de proyectos de plan de manejo del fondo concursable de la ley 20.283</t>
  </si>
  <si>
    <t>Aumento de la Superficie de bosque nativo bonificada</t>
  </si>
  <si>
    <t>(Superficie acumulada bonificada de bosque nativo (ha) /superficie acumulada de bosque nativo adjudicada (ha) de proyectos de plan de manejo del fondo concursable de la ley 20.283 )*100</t>
  </si>
  <si>
    <t>El periodo acumulado de superficie bonificada comienza desde el año 2010, correspondiente al año en que se realizó el primer pago de bonificación mediante la ley 20.283 (valor del denominador). El periodo acumulado de superficie de bosque nativo adjudicada comienza desde el año 2009 correspondiente al año de la primera adjudicación de proyectos del fondo de conservación de la ley 20.283 (valor del denominador). Corresponde a la superficie bonificada mediante el Fondo de conservación, recuperación y manejo sustentable del bosque nativo desde el año 2010 al año t, en comparación con la superficie acumulada adjudicada de proyectos de plan de manejo del Fondo concursable de la ley 20.283 entre el año 2009 hasta el año t-1.</t>
  </si>
  <si>
    <t>INSTITUTO DE DESARROLLO AGROPECUARIO</t>
  </si>
  <si>
    <t>Porcentaje de recuperaciones totales de créditos año t respecto al total de vencimientos de créditos año t.</t>
  </si>
  <si>
    <t>2 - Fomentar el desarrollo de nuevas capacidades en las y los pequeños agricultores, campesinas(os) y sus organizaciones, que posibilite el tránsito hacia sistemas productivos y comerciales sostenibles, resilientes al cambio climático e inclusivos con mujeres, jóvenes y pueblos originarios, mediante la entrega de un sistema de asistencia técnica y financiamiento innovador, con enfoque agroecológico, que permita su integración efectiva en el sistema agroalimentario del país.</t>
  </si>
  <si>
    <t>Monto de recuperaciones totales de créditos</t>
  </si>
  <si>
    <t>(Monto de recuperaciones totales de créditos año t/Monto total de vencimientos de créditos del año t)*100</t>
  </si>
  <si>
    <t>Este Indicador permite medir el resultado de una adecuada gestión de crédito y de la disciplina financiera en la recuperación de crédito, acorde a la mantención de los criterios institucionales y el marco normativo vigente del programa de crédito directo de INDAP, en condiciones económicas y financieras estables del país. La meta se basa en proyecciones estadísticas para el numerador (recuperaciones totales de crédito) y para el denominador (total de vencimientos de créditos), para estimar la meta año t considera la estructura de vencimientos de los próximos doce meses. Los datos finales se actualizarán de acuerdo con el cierre y balance de los programas de crédito. Los operando de la fórmula son valores estimados y dinámicos. Las recuperaciones totales año t: Consideran la suma de todos los ingresos que provienen de las recuperaciones de créditos (incluye la suma de las recuperaciones del periodo, las morosas y las anticipadas) del Programa de Crédito de INDAP. Las recuperaciones del periodo provienen de vencimientos que tienen lugar dentro del periodo que se está midiendo. Las recuperaciones morosas son créditos recuperados cuyo vencimiento corresponde a un período anterior. Las recuperaciones anticipadas son créditos recuperados antes de su periodo de vencimiento. El total de los vencimientos de créditos, son la suma de todos los montos de créditos que vencen durante el año (vencimientos según el balance) Para el indicador los montos se expresan en miles de pesos y se monitorea durante el año calendario y se mide en Diciembre de cada año.</t>
  </si>
  <si>
    <t>Porcentaje de usuarios beneficiados con crédito directo de INDAP año t, respecto del total de Pequeños Productores Agropecuarios Individuales y de actividades conexas, campesinos y sus familias año t</t>
  </si>
  <si>
    <t>1 - Promover el desarrollo inclusivo, sostenible y resiliente, de las actividades silvoagropecuarias y conexas que realizan pequeñas(os) productoras(es) agrícolas, campesinas(os) y sus organizaciones, comunidades rurales, indígenas y territorios, a través de la elaboración y articulación de políticas, planes, programas, iniciativas, proyectos e instrumentos del sector agropecuario.</t>
  </si>
  <si>
    <t>Usuarios de crédito</t>
  </si>
  <si>
    <t>(Número de usuarios de crédito directo de INDAP año t/Número total de pequeños productores agropecuarios y de actividades conexas, campesinos y sus familias año t)*100</t>
  </si>
  <si>
    <t>De acuerdo a la Ley Orgánica de INDAP, Nro.18.910, Pequeño Productor Agrícola, es aquel que explota una superficie no superior a las 12 hectáreas de riego básico, cuyos activos no superan el equivalente a 3.500 Unidades de Fomento, que su ingreso provenga principalmente de la explotación agrícola y que trabaje directamente la tierra, cualquiera sea su régimen de tenencia. Respecto a Campesino, esta es la persona que habita y trabaja habitualmente en el campo, cuyos ingresos provengan fundamentalmente de la actividad silvoagropecuaria realizada en forma personal, cualquiera que sea la calidad jurídica en que la realice, siempre que sus condiciones económicas no sean superiores a las de un pequeño productor agrícola, y las personas que integran su familia, y que voluntariamente demanden financiamiento vía crédito de sus actividades agrícolas y de rubros conexos. Los datos finales se actualizarán de acuerdo al cierre y balance de los programas, contabilizando en el numerador, la cantidad de usuarios (rut único), que han sido beneficiados con 1 o más créditos directos en el período analizado. Para el indicador el número (rut) de organizaciones atendidas se suman al número (rut) de usuarios hombres. Se entenderá por actividades conexas aquellas que son complementarias a la producción silvoagropecuaria, como son la artesanía, el turismo rural, productos procesados, la recolección y los servicios, entre otros. Se entenderá por familia a una o más personas que unidas o no por relación de parentesco, habitan la misma vivienda o parte de ella y comparten la alimentación y el presupuesto (MIDESO). El monto de los créditos no son parte de la medición del indicador. Los operando establecidos en la estimación año 2023, corresponde al promedio de los tres últimos años, la que está sujeta a la operación de los programas y la emergencia que debe atender INDAP</t>
  </si>
  <si>
    <t>Porcentaje de usuarios SAT y Alianzas Productivas que logran la certificación en protocolos de Buenas Prácticas Agrícolas en los rubros Berries para exportación y Hortalizas para supermercados en relación a usuarios SAT y Alianzas Productivas que implem</t>
  </si>
  <si>
    <t>3 - Incentivar en las y los pequeños agricultores, campesinas (os), y sus organizaciones, la adopción de la asociatividad y cooperativismo, que permita mediante el desarrollo de sus actividades silvoagropecuarias y/o conexas, desarrollar economías de escala que posibiliten su inserción competitiva en los sistemas agroalimentarios, así como también la gestión sostenible de los recursos naturales del sector agropecuario.</t>
  </si>
  <si>
    <t>Usuarios SAT y Alianzas Productivas que logran la certificación en protocolos de Buenas Prácticas Agrícolas</t>
  </si>
  <si>
    <t>(Nº usuarios SAT y Alianzas Productivas que logran la certificación en protocolos de Buenas Prácticas Agrícolas en los rubros Berries para exportación y Hortalizas para supermercados año t-1 y t /Nº de usuarios SAT y Alianzas Productivas que implementan protocolos de Buenas Prácticas Agrícolas en los rubros Berries para exportación y Hortalizas para supermercados año t-1)*100</t>
  </si>
  <si>
    <t>SAT-Alianzas Productivas: Se considerará a los usuarios del programa de Asesoría Técnica (SAT) y programa de Alianzas Productivas o Acuerdos Comerciales financiados con recursos del Programa de Alianzas Productivas que logran la certificación en protocolos de buenas prácticas agrícolas en los rubros Berries para exportación y Hortalizas para supermercados entre junio año t-1 y mayo año t. Las auditorías a considerar serán aquellas efectuadas entre los meses de junio año t-1 y mayo año t y aquellas que estén vigentes o validadas en ese periodo (junio año t-1 y mayo año t). Los usuarios deben estar inscritos o estar participando en la implementación de alguno de los siguientes protocolos: berries: GLOBALGAP, USAGAP, CHILEGAP, Certificación Orgánica, APL (Acuerdos de Producción Limpia), SAG 7550 (que reemplaza SAG 3410), o protocolos propios de empresas compradoras, tanto para certificación en forma individual o grupal. Hortalizas: Auditorias o Certificados de supermercados Jumbo, Tottus, Unimarc, o cualquier otro en convenio con INDAP, durante el año t -1. El verificador es la certificación emitida por las entidades autorizadas, externas a INDAP. Para que un usuario se certifique en buenas prácticas agrícolas (BPA), tiene que haber contado con una asesoría técnica que lo apoye, inversiones financiadas a través del programa de desarrollo de inversiones (PDI) y/o crédito de INDAP, y capacitaciones para la correcta implementación en temas de inocuidad y calidad. Se consideran a los productores con auditoría externa (cumplimiento de protocolos de calidad e inocuidad del producto, como también por aspectos medioambientales y laborales, mediante pautas de chequeo), realizadas por empresas certificadoras o por departamentos de calidad de empresas compradoras. Los berries de exportación a considerar son las especies frutales Frambuesas, Arándanos, Mora híbrida y Frutilla. Los operandos establecidos en la meta son una estimación realizada en base a una proyección sujeta a la operación del Programa.</t>
  </si>
  <si>
    <t>Porcentaje de comunas con suelos altamente afectadas por erosión que son intervenidas con prácticas Sirsd- S destinadas a la conservación de suelos en relación a las comunas con suelos altamente afectados por erosión.</t>
  </si>
  <si>
    <t>4 - Promover en las actividades silvoagropecuarias y/o conexas que desarrollan las y los pequeños(as) productores(as), campesinas(os) y sus organizaciones, la incorporación de tecnologías apropiadas basadas en la naturaleza, que les posibiliten la mitigación y adaptación al cambio climático así como el acceso, conservación y optimización del agua, permitiendo con ello, su integración a procesos de comercialización justa, la economía circular, la reducción de pérdidas y de desperdicio de alimentos, en el sector agropecuario.</t>
  </si>
  <si>
    <t>Comunas con suelos altamente afectados por erosión intervenidas con prácticas para conservación de suelos</t>
  </si>
  <si>
    <t>(N° de comunas con suelos altamente afectados por erosión que son intervenidas con prácticas Sirsd-S, destinadas a la conservación de suelos en el año t /N° comunas con suelos altamente afectados por erosión año )*100</t>
  </si>
  <si>
    <t>SIRSD-S: Comunas Altamente Afectadas por Erosión: El denominador del indicador corresponde a comunas con suelos afectados por erosión según datos del estudio CIREN "Determinación de la erosión potencial y actual del territorio de Chile". Dichas comunas se caracterizan porque su superficie afectada por erosión moderada y severa está por sobre el promedio nacional. Se considerarán las siguientes prácticas del subprograma Empleo de Métodos de intervención del suelo orientados a evitar su pérdida y erosión y favorecer su conservación,: control de erosión de cárcavas, canal de desviación, cerco eléctrico, recuperación y mantención de bofedales, microterraza manual, murete de piedras para terraza cultivos, cero labranza, sistemas silvopastorales, zanjas de infiltración, cortinas cortavientos, biofiltros, construcción de surcos en media luna, construcción de limanes y construcción de negarim . Los operando establecidos en la meta son una estimación realizada en base a una proyección sujeta a la operación del programa. En la medición del indicador no se considerarán las comunas afectadas por catástrofe declaradas durante el año t.</t>
  </si>
  <si>
    <t>Porcentaje de usuarios que por primera vez reciben incentivos para riego tecnificado, en relación al total de usuarios atendidos en el programa de riego intrapredial.</t>
  </si>
  <si>
    <t>Usuarios que por primera vez reciben incentivos para riego tecnificado</t>
  </si>
  <si>
    <t>(N° de usuarios que por primera vez reciben incentivos para riego en el año t /Nº total de usuarios atendidos con el programa de riego intrapredia en el año t )*100</t>
  </si>
  <si>
    <t>Usuario nuevo de riego: aquellos que no hayan sido usuarios del Programa en un periodo de 10 años (año 2013 al 2022). Se consideran proyectos que contemplan obras y/o inversiones en equipos de riego destinadas a mejorar la eficiencia de acumulación, distribución interna y aplicación del agua en el predio, que beneficia a un usuario que por primera vez postula a incentivos del Programa de Riego Intrapredial. Los operando establecidos en la meta son una estimación realizada en base a una proyección sujeta a la operación del programa.</t>
  </si>
  <si>
    <t>Porcentaje de mujeres atendidas por INDAP que dan cuenta del desarrollo inclusivo la AFC</t>
  </si>
  <si>
    <t>N° de mujeres atendidas por INDAP</t>
  </si>
  <si>
    <t>(Número de mujeres atendidas por INDAP año t /Número total de usuarios atendidos en INDAP año t)*100</t>
  </si>
  <si>
    <t>Este Indicador permite medir el nivel de participación de las mujeres en la atención que entrega INDAP a la AFC. Los servicios de INDAP, a los pequeños productores agrícolas, permiten identificar el número de usuarias atendidas a nivel nacional, con el propósito de focalizar las acciones en el desarrollo inclusivo de la AFC. El número de usuarias mujeres corresponde a rut únicos. Los operando establecidos en la estimación año 2023, corresponde al promedio de los tres últimos años, la que está sujeta a la operación de los programas y la emergencia que debe atender INDAP.</t>
  </si>
  <si>
    <t>Porcentaje jóvenes atendidos por INDAP que dan cuenta del desarrollo inclusivo la AFC.</t>
  </si>
  <si>
    <t>N° de jóvenes atendidos por INDAP</t>
  </si>
  <si>
    <t>(Número de jóvenes atendidos por INDAP año t /Número total de usuarios atendidos en INDAP año t)*100</t>
  </si>
  <si>
    <t>Este Indicador permite medir el nivel de participación de los jóvenes, incluye hombres y mujeres en la atención que entrega INDAP a la AFC. Los servicios de INDAP, a los pequeños productores agrícolas, permiten identificar el número de jóvenes atendidos a nivel nacional, con el con el propósito de focalizar las acciones en el desarrollo inclusivo de la AFC. El número de jóvenes, considera los usuarios usuarias (entre 18 y 35 años de edad), corresponde a rut únicos. Los operando establecidos en la estimación año 2023, corresponde al promedio de los tres últimos años, la que está sujeta a la operación de los programas y la emergencia que debe atender INDAP.</t>
  </si>
  <si>
    <t>Porcentaje de usuarios indígenas atendidos por INDAP que dan cuenta del desarrollo inclusivo la AFC</t>
  </si>
  <si>
    <t>N° de usuarios indígenas atendidos por INDAP</t>
  </si>
  <si>
    <t>(Número de usuarios indígenas atendidos por INDAP año t /Número total de usuarios atendidos en INDAP año t)*100</t>
  </si>
  <si>
    <t>Este Indicador permite medir el nivel de participación de los indígenas (usuarios de INDAP que declaran pertenecer a alguna etnia y usuarios PDTI que omiten esa información), en la atención que entrega INDAP, a la AFC. Los servicios de INDAP, a los pequeños productores agrícolas, permiten identificar el número de usuarios indígenas atendidos a nivel nacional, con el propósito de focalizar las acciones en el desarrollo inclusivo de la AFC. El número de usuarios indígenas, considera rut únicos. Los operando establecidos en la estimación año 2023, corresponde al promedio de los tres últimos años, la que está sujeta a la operación de los programas y la emergencia que debe atender INDAP.</t>
  </si>
  <si>
    <t>Porcentaje de usuarios beneficiados con crédito directo de INDAP año t, respecto al total de usuarios atendidos por INDAP año t.</t>
  </si>
  <si>
    <t>Usuarios beneficiados con crédito directo de INDAP</t>
  </si>
  <si>
    <t>(Número de usuarios de crédito directo de INDAP año t/Número total de usuarios atendidos por INDAP año t )*100</t>
  </si>
  <si>
    <t>OFICINA DE ESTUDIOS Y POLITICAS AGRARIAS</t>
  </si>
  <si>
    <t>Porcentaje de usuarios/as que declara satisfacción con el servicio entregado por el sitio web de ODEPA, en el año t respecto al total de usuarios/as que responden la consulta en el año t.</t>
  </si>
  <si>
    <t>(Número de usuarios/as que declara satisfacción con el servicio entregado por el sitio web de ODEPA, en el año t/Número total de usuarios que responden la consulta en año t)*100</t>
  </si>
  <si>
    <t>El instrumento se aplica a los/as usuarios/as del sitio web de Odepa que se encuentran suscritos, siendo distribuida mediante correo electrónico y/u otro medio. El denominador del indicador considera al total de usuarios/as consultados/as que responden el instrumento aplicado. Para la medición de la satisfacción se utilizará una escala likert de cinco categorías. De esta forma los/as consultados/as podrán responder que están: Muy insatisfecho/a, Insatisfecho/a, Indiferente, Satisfecho/a o Muy Satisfecho/a. Para efectos de la medición del indicador, se entenderá como usuarios/as satisfecho/as al porcentaje construido a partir de la suma de los porcentajes de consultados que están Muy Satisfecho/a + Satisfecho/a.</t>
  </si>
  <si>
    <t>Porcentaje de estudios publicados y difundidos en el año t respecto del total de estudios aprobados durante el año t</t>
  </si>
  <si>
    <t>(Numero de estudios difundidos y publicados en el año t/Total de estudios aprobados durante el año t)*100</t>
  </si>
  <si>
    <t>Los estudios podrán abarcar temáticas de sustentabilidad, desarrollo rural, silvoagropecuarias, internacionales u otros temas relevantes que no son abordados directamente por ODEPA, ya que requieren de una alta especificación de sus contenidos y la aplicación de distintas metodologías, tales como encuestas, estudios de mercado, simulación de modelos estadísticos, entre otros. Estos estudios son publicados en la página web www.odepa.gob.cl y difundidos a agrupaciones de agricultores o gremios o asociaciones o empresas privadas o cualquier entidad (pública o privada) involucrados con el tema específico del estudio. La difusión considera el envío de un correo electrónico de parte del/la Director/a Nacional, adjuntando el informe final del estudio e informando su disponibilidad en la página web.</t>
  </si>
  <si>
    <t>Porcentaje de informes de precios al consumidor, publicados oportunamente en la página web de Odepa.</t>
  </si>
  <si>
    <t>(N° de informes de precios al consumidor publicados oportunamente en la página web de Odepa, en el año t/N° total de semanas del año t)*100</t>
  </si>
  <si>
    <t>1. Se entenderá como informe de precios al consumidor la información de precios de los principales alimentos de la canasta familiar, capturada por los Reporteros de Mercado de Odepa. 2. La información disponible comprende precios de pan, abarrotes, carnes, frutas, hortalizas, lácteos, huevos y otros alimentos, los cuales pueden variar dependiendo de la temporada del año por la estacionalidad y la región. 3. Se considerará como oportuna la publicación semanal realizada los viernes antes de las 13:00 horas. En las semanas cuyo día viernes sea feriado o inhábil, la publicación se podrá efectuar el día hábil anterior o el día hábil posterior al correspondiente. 4. Se debe tener en cuenta que el número total de semanas de un año a otro varía, siendo en ocasiones 53 y más comúnmente 52 semanas.</t>
  </si>
  <si>
    <t>Porcentaje de boletines de Cereales, Carne Bovina, Hortalizas, Empleo y Sector lácteo, publicados en página web de Odepa en el año t</t>
  </si>
  <si>
    <t>(Número de boletines de Cereales, Carne Bovina, Hortalizas, Empleo y Sector Lácteo, publicados en la página web de Odepa en el año t/Número de boletines de Cereales, Carne Bovina, Hortalizas, Empleo y Sector Lácteo, programados para publicación en la página web de Odepa en el año t)*100</t>
  </si>
  <si>
    <t>1. Dado que las fuentes de información de los boletines son principalmente externas (INE, BANCO CENTRAL, FAO, SEREMIS, ADUANA, INDUSTRIALES, PRODUCTORES, etc.), es posible un rezago en la fecha de publicación de algún boletín, pudiendo presentarse la publicación de dos (2) boletines, de un mismo rubro, en un mismo mes (uno al inicio y otro al final del mes), del mismo modo; es posible que el boletín del mes de diciembre sea publicado a inicios del mes de enero del año siguiente. 2. Dada la naturaleza de la información de los boletines y la particularidad de cada rubro, no es posible estandarizar el formato, el tipo de contenido y la periodicidad de la información que contiene, ya que la información está sujeta a estacionalidades, temporalidades, información nacional/internacional, etc. 3. El medio de verificación será la publicación en la página web de Odepa. 4. Se publican seis (6) boletines de Empleo en el año. 5. Los boletines de Cereales, Carne Bovina, Hortalizas, Sector Lácteo, se publican en forma mensual, es decir, uno (1) al mes. 6. Cuando el indicador se refiere al boletín de Sector Lácteo, debe entenderse que éste corresponde al Boletín del sector lácteo: estadísticas de comercio exterior.</t>
  </si>
  <si>
    <t>Porcentaje de variación del número de visitas a los boletines elaborados y publicados en la página web de Odepa en el año t, con respecto al año t-1</t>
  </si>
  <si>
    <t>1 - Generar, administrar, analizar y difundir información sectorial, nacional e internacional, que permita a los agentes públicos y privados, mejorar su proceso de toma decisiones en sus respectivos ámbitos, mediante un sistema moderno de estadísticas silvoagropecuarias.</t>
  </si>
  <si>
    <t>Variación del número de visitas de los usuarios/as a los boletines publicados en la página web de Odepa, con relación al número de visitas del año anterior.</t>
  </si>
  <si>
    <t>(Número de visitas a los boletines elaborados y publicados en la página web de Odepa en el año t - Número de visitas a los boletines elaborados y publicados en la página web de Odepa en el año t-1/Número de visitas a los boletines elaborados y publicados en la página web de Odepa en el año t-1 )*100</t>
  </si>
  <si>
    <t>1. Este indicador mide la variación del número de visitas anuales que realizan lo/as usuario/as a los boletines elaborados y publicados en la página web de Odepa, en el mismo año en que se realiza la medición (año t), con respecto al número de visitas del año anterior (t-1). 2. Los boletines elaborados y publicados que se considerarán en el numerador y denominador del indicador son: Carne Bovina, Papa y Cereales. Los nombres de estos boletines pueden variar de un año a otro, toda vez que la página web de Odepa puede ser actualizada conforme a requerimientos institucionales o ministeriales o por decisiones estratégicas de la Dirección Nacional. 3. La data será obtenida mediante la herramienta Google Analytics u otra que Odepa determine para monitorear las visitas en la web, pudiendo cambiar de un año a otro la herramienta de analítica web a utilizar. 4. Dada la naturaleza de la información de los boletines y la particularidad de cada rubro, no es posible estandarizar el formato, el tipo de contenido y la periodicidad de la información que contiene, ya que la información está sujeta a estacionalidades, temporalidades, información nacional/internacional, etc.</t>
  </si>
  <si>
    <t>Porcentaje de minutas de asesoría enviadas a la alta dirección del Ministerio de Agricultura, que son de competencia de Odepa.</t>
  </si>
  <si>
    <t>2 - Entregar asesoría especializada a la alta dirección ministerial y/o del sector público, en temáticas silvoagropecuarias, de desarrollo rural, sustentabilidad, cambio climático, en materias presupuestarias y en otras requeridas por la autoridad ministerial, con el fin de facilitar su proceso de toma de decisiones en los ámbitos que son de su competencia.</t>
  </si>
  <si>
    <t>Número de minutas de asesorías enviadas a la alta dirección del Ministerio de Agricultura.</t>
  </si>
  <si>
    <t>(Número de minutas de asesorías enviadas a la alta dirección del Ministerio de Agricultura en el año t /Número de minutas de asesoría a la alta dirección del Ministerio de Agricultura, que son de competencia de Odepa en el año t)*100</t>
  </si>
  <si>
    <t>1. Se entenderá por alta dirección del Ministerio de Agricultura al/la ministro/a de agricultura, el/la subsecretario/a de agricultura y a lo/as jefe/as de gabinete de las dos autoridades antes mencionadas. 2. Las minutas para considerar en el denominador son aquellas en las que Odepa presta apoyo a la alta dirección en el marco de las reuniones que esta sostiene por la ley de lobby y cuyas materias a tratar son de competencia de Odepa. 3. Las minutas podrán ser enviadas a la alta dirección definida en el punto 1 o a otras personas que la alta dirección haya definido como destinatarias de esta. 4. La minuta de asesoría se enviará por el medio (correo electrónico, mensaje teams, etc.), que ambas partes estimen pertinente. 5. Las minutas podrán abarcar temáticas de sustentabilidad, desarrollo rural, silvoagropecuarias, internacionales u otros temas relevantes, que sean de competencia de Odepa.</t>
  </si>
  <si>
    <t>Porcentaje de agendas estratégicas enviadas por las actividades de la alta dirección del Ministerio de Agricultura en los viajes realizados al exterior.</t>
  </si>
  <si>
    <t>3 - Representar nacional o internacionalmente al Ministerio de Agricultura, en materias del sector silvoagropecuario y en la coordinación nacional con el sector público y privado, en ámbitos e instancias que son competencia de Odepa.</t>
  </si>
  <si>
    <t>Número de agendas enviadas a la alta dirección del Ministerio de Agricultura.</t>
  </si>
  <si>
    <t>(Número de agendas estratégicas enviadas respecto de las actividades de la alta dirección en el exterior, para el año t/Número de viajes al exterior realizados por la alta dirección del Ministerio de Agricultura en el año t)*100</t>
  </si>
  <si>
    <t>1. Las agendas estratégicas contienen la programación y la descripción de las actividades de las comisiones al exterior de la alta dirección. 2. Se entenderá por alta dirección al/la ministro/a y/o subsecretario/a de agricultura. 3. Para la medición del indicador, se considerarán solo aquellos viajes al exterior o extranjero, realizados por la alta dirección definida en el punto anterior y serán respaldados mediante la reserva del pasaje de avión u hotel, invitación u otro respaldo que acredite la realización del viaje. 4. Se consideran todos los viajes al extranjero realizados por la alta dirección, excepto aquellos en que se indique que Odepa no debe elaborar la respectiva agenda estratégica. 5. La medición del indicador no considera una programación de los viajes, dado que su planificación no depende de Odepa y es susceptible de ser modificada en cuanto al destino y la cantidad de viajes por parte de la alta dirección antes definida. 6. La agenda estratégica será enviada a un/a funcionario/a que forme parte de los gabinetes del ministro/a y/o subsecretario/a de agricultura.</t>
  </si>
  <si>
    <t>Porcentaje de encuentros regionales para operativizar el despliegue de la Política Nacional de Desarrollo Rural realizadas respecto de las programadas.</t>
  </si>
  <si>
    <t>4 - Mejorar la calidad de vida y aumentar las oportunidades de las personas que viven en el mundo rural, mediante la gestión de la implementación de la Política Nacional de Desarrollo Rural, incluyendo la articulación de diversos actores.</t>
  </si>
  <si>
    <t>Número de encuentros regionales realizados para desplegar los contenidos de la PNDR.</t>
  </si>
  <si>
    <t>(Número de encuentros regionales para operativizar el despliegue de la Política Nacional de Desarrollo Rural realizadas en el año t/Número de encuentros regionales para operativizar el despliegue de la Política Nacional de Desarrollo Rural programados para el año t)*100</t>
  </si>
  <si>
    <t>1. Los encuentros corresponden a instancias tales como: charlas, talleres, exposiciones, entre otras. 2. Las regiones que se considerarán en la medición del indicador estarán definidas en la respectiva programación. 3. La programación se define en forma anual y el denominador del indicador corresponde a un número de regiones que se definirá conforme a esa periodicidad. 4. Los encuentros regionales podrán ser realizadas con gobernadores, consejeros regionales, seremis, alcaldes, por mencionar algunos, es decir, con cualquier funcionario que se desempeñe en la región. Además, estos pueden incluir a la sociedad civil (universidades, ciudadanos de territorio rurales, ONGs, sector privado, etc.). 5. Los encuentros podrán ser realizados en forma presencial o mediante medios virtuales (videoconferencias, teleconferencias, etc.) 6. Los encuentros podrán ser organizados por Odepa o por otras Instituciones en donde participe Odepa, dado que es la institución que entrega soporte técnico y administrativo, siendo el encargado de coordinar el despliegue de la PNDR. 7. Los encuentros que se realicen en una determinada región podrían ser más de 1 (uno).</t>
  </si>
  <si>
    <t>Porcentaje de productos relativos a temáticas de sustentabilidad agroalimentaria difundidos mediante su publicación en la página web de Odepa, respecto de los programados para difundir.</t>
  </si>
  <si>
    <t>5 - Promover la sustentabilidad de los sistemas agroalimentarios, con el fin de impulsar un desarrollo sustentable, proporcionando información relevante y vinculando a los diversos actores e iniciativas involucradas en la implementación de la Estrategia de Sustentabilidad Agroalimentaria 2020 ? 2030 del Ministerio de Agricultura.</t>
  </si>
  <si>
    <t>Número de productos difundidos en la página web de Odepa, relativos a temáticas de sustentabilidad agroalimentaria.</t>
  </si>
  <si>
    <t>(Número de productos relativos a temáticas de sustentabilidad agroalimentaria difundidos mediante su publicación en la página web de Odepa en el año t /Número de productos relativos a temáticas de sustentabilidad agroalimentaria programados para difundir en el año t)*100</t>
  </si>
  <si>
    <t>1. La Estrategia de Sustentabilidad Agroalimentaria está compuesta por la visión del sector agroalimentario al 2030 y consta de tres principios que rigieron durante su proceso de elaboración, y que regirán durante su implementación, como son: dimensión ambiental, dimensión social y dimensión económica. 2. Para efectos de la medición del indicador, los productos a considerar en la misma podrán tener los siguientes formatos de difusión: videos, cápsulas radiales, boletines, artículos o escritos y folletos. 3. Los productos podrán abarcar en términos generales una o más de las siguientes temáticas de sustentabilidad agroalimentaria, conforme a las dimensiones definidas en la estrategia: ? Dimensión social: relaciones con las comunidades locales, prácticas laborales, alimentación saludable y gestión de la inocuidad. ? Dimensión económica: resiliencia, desarrollo de mercados y competitividad. ? Dimensión ambiental: agua, suelo, cambio climático, biodiversidad y servicios ecosistémicos.</t>
  </si>
  <si>
    <t>Porcentaje de informes de precios de los Mejores Alimentos de la Temporada (MAT), publicados semanalmente en la página web de Odepa.</t>
  </si>
  <si>
    <t>6 - Promover la producción local sustentable de alimentos, favoreciendo su disponibilidad y acceso, mediante el diseño e implementación de un plan estratégico para la seguridad y soberanía alimentaria, proporcionando asesorías especializadas en torno a la materia.</t>
  </si>
  <si>
    <t>Número de informes de precios MAT publicados en la web semanalmente.</t>
  </si>
  <si>
    <t>(Número de informes de precios de los Mejores Alimentos de la Temporada -MAT- publicados semanalmente en la página web de Odepa, en el año t/Número total de semanas del año t)*100</t>
  </si>
  <si>
    <t>1. Se entenderá como informe de precios de los Mejores Alimentos de Temporada (MAT) a la información relativa a los precios y canales de venta de algunos alimentos definidos por el Ministerio de Agricultura, con el fin de favorecer su disponibilidad y acceso de parte de los productores y los consumidores, con la finalidad de mejorar la transparencia, el acceso a los mercados y robustecer las economías locales. 2. Los alimentos que forman parte del MAT, no es posible definirlos en forma anticipada para efectos de la medición del indicador y pueden variar, toda vez que su inclusión en el informe depende de la temporada del año por la estacionalidad y la región. También, su publicación dependerá de la directriz del ministro de agricultura, de la coyuntura del sector y de los lineamientos o prioridades establecidas por la autoridad gubernamental; por lo tanto, el tipo de alimento podrá variar durante un mismo año y en comparación con otros años. 3. La publicación del informe de precios MAT será los viernes de cada semana, lo que será informado mediante correo electrónico. En aquellos casos en que el viernes sea feriado o inhábil, la publicación se podrá efectuar el mismo viernes, el día hábil anterior, el día hábil posterior o incluso se podría suspender la publicación por falta de información, considerando la relevancia del producto y/o cantidad de precios capturados por los reporteros de mercado de Odepa. 4. Se debe tener en cuenta que el número total de semanas de un año a otro varía, siendo en ocasiones 53 y más comúnmente 52 semanas. 5. Las regiones donde se capturan los precios también pueden variar de un año a otro, pues su inclusión en el informe dependerá de las prioridades de la autoridad ministerial y/o gubernamental, por lo que la variable regional no forma parte de la medición del indicador. 6. La información publicada en la página web de Odepa, relativa al informe MAT no cuenta con un repositorio de los precios publicados en las semanas anteriores, pues estos quedan obsoletos, debido la variabilidad que experimentan semanalmente por las condiciones económicas, por lo que no generan valor para la toma de decisiones de los productores y consumidores una vez que finaliza la semana.</t>
  </si>
  <si>
    <t>SERVICIO AGRICOLA Y GANADERO</t>
  </si>
  <si>
    <t>Porcentaje de enfermedades de importancia zoosanitaria ausentes en Chile en el año t respecto al total de enfermedades de importancia zoosanitaria para el año t</t>
  </si>
  <si>
    <t>1 - Fortalecer el patrimonio fito y zoosanitario del país para apoyar el desarrollo sustentable y competitivo del sector silvoagropecuario nacional velando por el cumplimiento de la normativa de los ámbitos de acción del Servicio.</t>
  </si>
  <si>
    <t>Mide la ausencia de enfermedades de importancia zoosanitaria en el territorio nacional, lo que tiene relación con fortalecer el patrimonio zoosanitario lo cual apoya el desarrollo sustentable y competitivo del sector, esto permite evidenciar que el país no presenta estas 16 enfermedades y que los productos cumplen con los requisitos de los mercados internacionales, por lo tanto, son factibles de ser exportados, aportando al desarrollo competitivo del sector.</t>
  </si>
  <si>
    <t>(N° de enfermedades de importancia zoosanitaria ausentes en Chile en el año t/N° total de enfermedades de importancia zoosanitaria para el año t)*100</t>
  </si>
  <si>
    <t>Las 16 enfermedades animales de importancia zoosanitaria son de denuncia obligatoria al SAG y de notificación a la Organización Mundial de Sanidad Animal (OIE). En Chile son consideradas enfermedades exóticas por encontrarse ausentes en el territorio nacional y son de importancia económica debido al daño o perdidas físicas que producirían a las explotaciones pecuarias si ingresaran. Los conceptos utilizados y su definición para calcular el indicador son: Ausente: Se considerará como ausentes a las enfermedades que no hayan sido detectadas en las poblaciones susceptibles definidas, aun cuando habiendo aplicado medidas tendientes a su control y erradicación, existan brotes dentro del territorio nacional con el fin de demostrar la restitución de la condición previa a su ingreso y haya sido oficialmente informado a la OIE. Presencia de enfermedad:Se considerará enfermedad presente cuando, alguna de estas enfermedades haya sido detectada en una población susceptible definida y pese a las medidas aplicadas para su control y erradicación haya salido de una zona de contención, estableciéndose en una población y área geográfica, junto con la oficialización de la declaración de enfermedad endémica a la OIE. Las 16 enfermedades de importancia zoosanitaria son: 1) fiebre aftosa, 2) cowdriosis (bovino), 3) peste bovina, 4) peste de los pequeños rumiantes, 5) perineumonia contagiosa bovina, 6) encefalomielitis por virus Nipah (cerdos), 7) viruela del camello (camélidos sudamericanos), 8) viruela ovina y caprina, 9) septicemia hemorragica (bovina), 10) peste porcina clásica, 11) peste porcina africana,12) influenza aviar altamente patógena, 13) new castle velogénico viscerotrópico, 14) prurigo lumbar (clásico o scrapie), 15) aujesky y 16) encefalopatía espongiforme bovina (clásica).</t>
  </si>
  <si>
    <t>Porcentaje de eventos de Mosca de la Fruta confirmados erradicados respecto a los detectados    </t>
  </si>
  <si>
    <t>Medir los eventos de Mosca de la fruta detectados y erradicados aporta a fortalecer el patrimonio fitosanitario para el desarrollo sustentable y competitivo, el contar con estos eventos erradicados permite mantener abierto los mercados de exportación, dado que es uno de los requisitos acordados, con esto los productores pueden desarrollar su actividad y ser competitivos.</t>
  </si>
  <si>
    <t>((N° de brotes confirmados erradicados más N° de capturas simples eliminadas)/(N° total de brotes confirmados más N° total de capturas simples))*100</t>
  </si>
  <si>
    <t>Los conceptos utilizados y su definición para calcular el indicador son: - Evento: son los brotes y las capturas simples confirmadas por el Laboratorio Oficial. - Brote confirmado: captura de más de un ejemplar, una hembra inseminada o estados inmaduros de una población aislada de una plaga detectada recientemente y la cual se espera sobreviva en el futuro inmediato y cuya identificación ha sido confirmada por el Laboratorio Oficial. - Captura simple: captura de sólo un ejemplar macho o una hembra no inseminada. - Brote confirmado erradicado: cuando el nivel poblacional del insecto es reducido a cero. Como "Declaración Oficial de la Erradicación", se entenderá cuando se acumulen tres ciclos de vida teóricos de desarrollo del insecto, definidos mediante días grados sin capturas de Mosca de la Fruta (Ceratitis capitata). - Captura simple eliminada: se considera cuando finalicen oficialmente las actividades de vigilancia generadas por la captura simple, que equivalen a dos ciclos vitales teóricos de desarrollo del insecto. - Período de Pre-oviposición: días que transcurren desde la emergencia del insecto como adulto desde la pupa, hasta el momento en que realiza la primera postura de huevos. Podrán ser de 5, 10 ó 15 días acorde a las siguientes condiciones: (i) Si existen temperaturas promedio mensual superior a 16,6 °C: Se contabilizan 5 días con temperatura medias superior a 16,6 ºC; (ii) Si se presentan 5 consecutivos con temperaturas máximas diarias superior a 16,6 ºC: Se contabilizarán 10 días que cumplan esta condición; (iii) Si No se presentan 5 días consecutivos con temperaturas máximas diarias superior a 16,6 °C, se contabilizarán 15 días que cumplan esta condición; (iv) 10 días consecutivos independiente de las temperaturas si cumplió 325,2 días grado. - Día grado (°D) corresponde a los requerimientos de energía (calor o enfriamiento) que tiene la plaga para alcanzar la zona de confort acumulados en un período de tiempo para pre oviponer. Calculada en base a la fórmula °D= ((t°máx. - t°mín)/2)-Umbral; donde: t°máx. es la temperatura máxima del día, t°mín. es la temperatura mínima del día y Umbral es la temperatura base de la plaga, en este caso 9,7°C. Se entenderá por Mosca de la Fruta a la especie Ceratitis capitata (Wied). Se contabilizarán los Brotes y las Capturas simples detectadas entre el 01 de enero y el 31 de marzo del año t y entre 01 de abril y 31 de diciembre del año t-1, cuya última captura o detección de estado inmaduro haya ocurrido antes del 31 de marzo del año t. Eventos detectados entre el 01 de abril y 31 de diciembre del año t y eventos con fecha de última captura posterior al 31 de marzo del año t serán contabilizados al año t+1, excepto que, por razones climatológicas (por una primavera o verano adelantado) logre acumular 325,2 días grados en el mismo año, sumado al período de pre-oviposición (5, 10 ó 15 días), entonces se ingresará este brote en el año t y no pasará al año siguiente.</t>
  </si>
  <si>
    <t>Tiempo promedio de respuesta de los análisis serológicos efectuados a las muestras de Denuncias Emergenciales Pecuarias</t>
  </si>
  <si>
    <t>Análisis serológicos efectuados a muestras de denuncias emergenciales pecuarias, tiene relación con fortalecer el patrimonio zoosanitario del país y apoyar el desarrollo sustentable, dado que el contar oportunamente con diagnóstico de enfermedades pecuarias permite descartar o comprobar una emergencia, en el caso de comprobarse reforzar la vigilancia y control de enfermedades activando los protocolos definidos para cada caso, con el país libre de enfermedades o con enfermedades controladas se permite el desarrollo sustentable y competitivo del sector pecuario nacional.</t>
  </si>
  <si>
    <t>(Sumatoria del tiempo de respuesta de análisis de las muestras serológicas recibidas por denuncias en el año t/Número de muestras serológicas recibidas por denuncias en el año t)</t>
  </si>
  <si>
    <t>Una denuncia corresponde al aviso de un evento sanitario o una enfermedad que está provocando problemas en una población, ya sea con manifestaciones clínicas de la enfermedad o muerte de animales. Esto se comunica directamente al Servicio a través de los médicos veterinarios sectoriales y ellos solicitan el diagnóstico correspondiente al laboratorio. Los análisis serológicos corresponden a la determinación de anticuerpos que se producen frente a una enfermedad determinada. Para esto, existen variadas pruebas, tanto de pruebas de pesquisaje (screening), como confirmatorias. Se contabilizan las muestras serológicas recibidas entre el 01 de enero y el 30 de noviembre del año en cuestión, analizadas en el Subdepartamento Laboratorio Pecuario en Lo Aguirre. El tiempo de respuesta de los análisis serológicos varía dependiendo del tipo de enfermedad a diagnosticar, la técnica diagnóstica utilizada y del número y calidad de muestras recibidas, por ello en la meta se considera el tiempo promedio (en días corridos). Los análisis de las denuncias se pueden realizar principalmente por técnicas de PCR y ELISA, las cuales pueden variar en el tiempo por avances tecnológicos, respecto a la demora de la aplicación de cada una de estas técnicas, esto no es posible definir, ya que, estos varía según el análisis, la muestra y la enfermedad a Diagnosticar.</t>
  </si>
  <si>
    <t>Porcentaje de superficie bonificada con una o más prácticas del Sistema de Incentivos para la Sustentabilidad Agroambiental de los Suelos Agropecuarios en el año t respecto a la superficie estimada a bonificar en el año t</t>
  </si>
  <si>
    <t>2 - Conservar y proteger los recursos naturales renovables de competencia del SAG, conforme a las normas vigentes.</t>
  </si>
  <si>
    <t>(Total de superficie bonificada con una o más prácticas del Sistema de de Incentivos para la Sustentabilidad Agroambiental de los Suelos Agropecuarios en el año t/Total de superficie estimadas a bonificar en el año t)*100</t>
  </si>
  <si>
    <t>Para acceder a la bonificación, se debe presentar un plan de manejo a los concursos que para el efecto implementan el SAG o el INDAP, el que debe ser confeccionado por un operador acreditado, considerando la Tabla Anual de Costos que establece el Ministerio de Agricultura y debe contener, entre otros antecedentes, la individualización del área a intervenir con una o más prácticas bonificables por el Programa . Dichas prácticas se agrupan en cinco subprogramas: i) fertilización fosfatada, ii) incorporación de elementos químicos esenciales (se incluye enmiendas calcáreas), iii) establecimiento de praderas, iv) conservación de suelos (se incluye rotación de cultivos) y, v) rehabilitación de suelos. El reglamento del Programa señala qué práctica es aquella tarea específica que contribuye al mantenimiento y mejora del recurso suelo, en el ámbito de alguna de las actividades o subprogramas establecidos en el inciso segundo del artículo 3º de la ley Nº 20.412.</t>
  </si>
  <si>
    <t>Porcentaje certificados fito y zoosanitarios reemitidos por causa SAG y documentos aclaratorios emitidos por causa SAG asociados al proceso certificación exportaciones año t respecto a total certificados fito y zoosanitarios exportación emitidos año t</t>
  </si>
  <si>
    <t>La variable de disminución de certificados reemitidos o documentos aclaratorios por causa SAG, se relaciona con el objetivo dado que apoya el desarrollo sustentable y competitivo del del sector velando por el cumplimiento de la normativa, la certificación de productos da cuenta del cumplimiento de requisitos de países de destino, permitiendo el ingreso a mercados internacionales competitivamente.</t>
  </si>
  <si>
    <t>(N° de certificados fito y zoosanitarios de exportación reemitidos por causa SAG mas N° de documentos aclaratorios emitidos por causa SAG asociados al proceso de certificación en el año t /N° total de certificados fito y zoosanitarios de expotación emitidos en el año t)*100</t>
  </si>
  <si>
    <t>Los certificados fito y zoosanitarios de exportación reemitidos por causa SAG, corresponden a aquellos certificados detectados tanto en Chile como en el país de destino con faltas por causas atribuibles al SAG y que, por tal razón, deben ser reemitidos. Se acotan las reemisiones que sean consideradas en la medición a aquellos errores que sean solo de fondo y no de forma. Por su parte, los documentos aclaratorios emitidos por causa SAG asociados al proceso de certificación de exportaciones, corresponden a aquellos documentos que son emitidos en caso que no se pida la reemisión de un certificado y que permiten liberar el embarque en destino, tales como carta aclaratoria, adenda, carta rectificatoria, etc. En ambos casos, se consideran como causas atribuibles al SAG: a) Errores de escritura (a excepción de datos erróneos entregados por el privado en solicitud). b) Certificado Fitosanitario o Zoosanitario de Exportación o sus anexos incompletos. c) Formato inadecuado del Certificado Zoosanitario de Exportación (Ej. idioma o producto distinto). d) Incumplimiento del producto o la partida en cuanto a requisitos sanitarios a certificar.</t>
  </si>
  <si>
    <t>Porcentaje de cumplimiento del plan anual de fiscalización</t>
  </si>
  <si>
    <t>El objetivo contiene velar por el cumplimiento de la normativa de los ámbitos de acción del SAG, una de las formas de velar por el cumplimiento de la normativa es a través de la fiscalización, qué es el acto de verificar la aplicación de la normativa y su cumplimiento, con el indicador se evidencia la cantidad de fiscalizaciones realizadas en el año respecto del plan definido.</t>
  </si>
  <si>
    <t>(N° de fiscalizaciones realizadas del plan anual de fiscalización /N° total de fiscalizaciones incluidas en el plan anual)*100</t>
  </si>
  <si>
    <t>Se desagregan, las fiscalizaciones estimadas a realizar en 2023 por normativa. 1. Sistema nacional de certificación de productos orgánicos agrícolas, (600/600). 2. Tenedores de fauna silvestre, (466/466) 3. Comerciantes de semillas y viveros de plantas,(1.445/1.445) 4. Uso y aplicación de plaguicidas , (3.139/3139) 5. Comercio de plaguicidas y fertilizantes (1.289/1.289) 6. Viveros - Ley de Protección Agrícola, (3.395/3.395) 7. Depósitos de plantas - Ley de Protección Agrícola, (413/413) 8. Productores de bebidas alcohólicas, (2.352/2.352) 9. Distribuidores de bebidas alcohólicas, (266/266) 10. Otras instancias de bebidas alcohólicas, (1.896/1.896) 11. Ley de carnes, (7.525/7.525) 12. Reglamento de productos farmacéuticos de uso exclusivamente veterinario, (1.460/1.460) 13. Reglamento de Alimentos para animales , (1.010/1.010) 14. Material de OGM (Organismo Genéricamente Modificado) fiscalizado (104/104)</t>
  </si>
  <si>
    <t>Porcentaje de comunas con suelos altamente afectadas por erosión que son intervenidas con prácticas SIRSD-S destinadas a la conservación de suelos en el año t, respecto a las comunas con suelos altamente afectados por erosión en el año t.</t>
  </si>
  <si>
    <t>La variable suelos afectados por erosión que son intervenidos con prácticas para recuperarlos, se relaciona directamente con objetivo "Conservar y proteger los recursos naturales renovables de competencia del SAG, conforme a las normas vigentes, específicamente en la protección y conservación del recurso suelo", respecto de la protección y conservación del producto suelo a través de la recuperación de este con la aplicación de prácticas relacionadas al control de erosión e infiltración de agua a ejecutar en diversos sistemas productivos.</t>
  </si>
  <si>
    <t>(Número de comunas con suelos altamente afectados por erosión intervenidas con prácticas SIRSD-S en el año t/Número de comunas con suelos altamente afectados por erosión en el año t)*100</t>
  </si>
  <si>
    <t>Comunas priorizadas: corresponden a las 131 comunas identificadas como altamente erosionadas de acuerdo al estudio ?Determinación de la erosión actual y potencial de los suelos de Chile? de CIREN año 2010. Dichas comunas fueron escogidas a nivel regional con el objeto de representar la real problemática de las comunas con altos niveles de erosión desde una mirada territorial. Para cada región se establecerá el número de comunas a focalizar. Esto corresponde a el Número de comunas con suelos altamente afectados por erosión. Prácticas focalizadas: corresponden a las prácticas más directamente relacionadas al control de erosión e infiltración de agua y que fueron posibles de ejecutar en diversos sistemas de producción.</t>
  </si>
  <si>
    <t>SUBSECRETARIA DE AGRICULTURA</t>
  </si>
  <si>
    <t>Porcentaje de propiedades con división predial agrícola actualizadas al año t respecto del número de propiedades con división predial agrícola registradas por el SII al año t-1. CIREN</t>
  </si>
  <si>
    <t>2 - Contribuir al cumplimiento de los objetivos ministeriales a través de la eficiente y eficaz gestión de transferencias de fondos a y de instituciones públicas y privadas, para el financiamiento de programas sectoriales que impulse especialmente el desarrollo rural y del sector silvoagropecuario.</t>
  </si>
  <si>
    <t>Desarrollo rural y del sector silvoagropecuario</t>
  </si>
  <si>
    <t>(Nº de propiedades con división predial agrícola actualizadas al año t/N° de propiedades con división predial agrícola registradas por el SII al año t-1)*100</t>
  </si>
  <si>
    <t>La relevancia de este indicador está dada por los beneficios de la información generada; tener un catastro actualizado de las propiedades rurales significa conocer quiénes son los dueños y qué tipo y calidad de recursos poseen. De esta forma, cuando se otorga un incentivo para un factor productivo, se puede tener certeza respecto de la pertinencia del acto público en cuanto a inversión pública en el desarrollo en el ámbito rural. Además, por ser información cartográfica, se puede generar la especialización de los incentivos y analizar el conjunto de incentivos otorgados en un determinado territorio (comuna, provincia, región, país) y relacionarlo con la distribución y calidad de los recursos naturales (clima, suelo, aguas). El catastro de propiedades rurales es la representación cartográfica del emplazamiento de los predios agrícolas y, conjuntamente con la cartografía de los recursos naturales (clima, suelo, agua, etc.), permite la identificación de la cantidad y calidad de los recursos naturales disponibles en cada uno de ellos". Así, permite focalizar las acciones del estado y/o de las empresas privadas, tendientes a fortalecer y mejorar la productividad de la tierra, en el entendido que son y serán los propietarios los que, en último término, decidirán en que y como utilizarán los recursos de ésta. La Meta determinada para el 2023 corresponde a 79,66%. Es una estimación real calculada en base a un programa anual de actualización, con un grado importante de fiabilidad de la cuantificación de los casos, de acuerdo al comportamiento histórico del mercado inmobiliario de la propiedad rural, que significa que se realizan entre 14 mil y 22 mil actualizaciones por año a nivel país y que la propiedad agrícola crece a una tasa aproximada anual de 2%. La base del indicador para el año 2023 "Número de propiedades con división predial agrícola registradas por el SII al año t-1", es decir 2022, es un dato emitido por el Servicio de Impuestos Internos en el segundo semestre del año 2022, por lo tanto, al momento de informar los avances y resultado final, el valor del denominador será distinto al valor de la meta estimada.</t>
  </si>
  <si>
    <t>Porcentaje de productores silvoagropecuarios con pólizas y contratos suscritos al año t respecto de los Potenciales productores silvoagropecuarios contratantes de pólizas y contratos de seguro silvoagropecuario. AGROSEGUROS</t>
  </si>
  <si>
    <t>(N° de productores silvoagropecuarios con pólizas y contratos suscritos año t/Potenciales productores silvoagropecuarios contratantes de pólizas y contratos de seguro silvoagropecuario)*100</t>
  </si>
  <si>
    <t>El Seguro Silvoagropecuario es un instrumento que indemniza a los productores en caso de pérdidas ocasionadas por fenómenos climáticos, naturaleza adversos y fluctuaciones de precios. Con el objeto de desarrollar este mercado de Seguros, y facilitar el acceso de los agricultores, sin distinción de género, tamaño, tipo de actividad agropecuaria que desarrolle, de su ubicación geográfica y de tenencia de la tierra. El Seguro Silvoagropecuario, cuenta con un subsidio estatal al copago de la prima o costo del seguro cuya oferta contempla cuatro líneas de seguro : seguro agrícola (cultivos anuales, cereales, hortalizas, frutales, etc), seguro pecuario (bovinos, ovinos y apicultura), seguro forestal y cobertura de precios. A la protección que brinda el Seguro Agrícola , el Estado en su rol subsidiario estableció un subsidio para el copago de las primas del seguro, cuyo beneficiario es el agricultor que lo contrata. Tienen acceso a subsidio, a) Productores agropecuarios que cuenten con Iniciación de Actividades ante el Servicio de Impuestos Internos, y sean contribuyentes del impuesto al valor agregado, IVA ; b) Productores que no posean iniciación de actividades, pero estén siendo atendidos como clientes de crédito, por parte de alguna de las siguientes instituciones: Instituto de Desarrollo Agropecuario (INDAP), Banco del Estado de Chile y Filiales, otros bancos e instituciones financieras supervisadas por la Comisión para el Mercado Financiero ( CMF), Cooperativas de Ahorro y Crédito e Instituciones que operen con instrumentos financieros de CORFO y/o de otros organismos del Estado. Los montos asegurados para este tipo de beneficiarios no podrán superar la cantidad de UF 250, por temporada agrícola. El subsidio general para el copago de la prima (o costo del seguro) cubre el 40% de la prima neta más un monto fijo de 1,0 UF por póliza, con un tope de 80 UF por póliza y un acumulado de 90 UF por beneficiario. Adicionalmente, el subsidio base puede ser incrementado según las siguientes condiciones: a) Recontratación ( hasta +10%), el cual se asigna cuando se contrataron pólizas en temporadas anteriores; b) Contratación colectiva (+4%), cuando se contrate la póliza bajo la gestión, patrocinio o referencia de un aglutinador; c) Pólizas con Montos asegurados menores a 1.000 UF (+5%), para focalizar el subsidio en pequeños agricultores; d) Cereales (+5%), cuando la póliza es para un cereal; e) Zonas extremas (+5%), cuando la materia asegurada se encuentra en alguna de las zonas definidas como tal. Para el año 2022, en la actualización de la población objetivo del seguro se consideran potenciales productores silvoagropecuarios contratantes de pólizas y contratos de seguro silvoagropecuario correspondientes a empresas silvoagropecuarias con actividad económica relacionada a rubros asegurables, según registro de SII (63.882), más los pequeños agricultores que no cuentan con iniciación de actividades y definidos como población objetivo del programa PACSA (31.869). * En el caso de empresas silvoagropecuarias, se excluye el segmento sin ventas o sin información, ya que al no registrar ventas, por ende no hay producción asegurable. * Se excluye el segmento de Grandes Empresas 2, 3 y 4 ya que correspondería a grandes productores en los cuales el tope de subsidio de UF 90 por agricultor, hace que el subsidio sea marginal en el costo total de asegurar su producción (criterio de focalización del subsidio a pequeños y medianos agricultores). * En el segmento Microempresa 1, se considera sólo la mitad superior de dicho segmento (ventas superiores a UF 100), ya que sería el segmento que estaría en condiciones de contratar y pagar parte del costo de la póliza. Con ventas inferiores a UF 100 anuales o $ 245.000 mensuales (valor de la producción) de contratar el seguro deben pagar la prima mínima de las pólizas del Seguro Agrícola Tradicional (costo mínimo de contratar una póliza es de UF 1 para agricultores Indap y UF 3,5 para agricultores no Indap) y que corresponde al segmento de agricultores que reciben un subsidio superior al 94% del costo de la póliza. El excluir a pequeños agricultores que tendrían que pagar primas mínimas, permite eficientar el uso de los recursos de subsidio. La población a atender el año 2022 con el Seguro Silvoagropecuario son 13.770 productores silvoagropecuarios, equivalente a la contratación de 17.155 pólizas del Seguro Agrícola Tradicional.</t>
  </si>
  <si>
    <t>Porcentaje de proyectos terminados en el año que generen un modelo de gestión y/o proceso y/o producto. FIA</t>
  </si>
  <si>
    <t>(Proyectos terminados en el año t que generen un modelo de gestión y/o proceso y/o producto/Total de proyectos terminados en el año t)*100</t>
  </si>
  <si>
    <t>En el marco del objetivo de la Fundación para la Innovación Agraria (FIA) de impulsar proyectos de innovación que contribuyan a aumentar la competitividad del sector, y a modo de dar un contexto a la dinámica de la gestión de los proyectos financiado por FIA, se puede indicar que la Fundación gestiona anualmente una cartera de proyectos de innovación, haciendo un acompañamiento técnico y supervisión financiera de cada una de ellas durante su ejecución. A esta cartera de iniciativas se le denomina de "arrastre" porque han sido adjudicadas en convocatorias de años anteriores al año en curso. Las iniciativas de la cartera de arrastre se pueden encontrar en alguno de los siguientes estados, según su grado de avance en su ciclo de vida: en ejecución (E), terminada técnicamente (T), en proceso de finiquito (EF), finiquitada (F) y Cierre Anticipado (CA). Los ejecutores periódicamente entregan informes de avance de la implementación, donde reporta el avance de actividades y cumplimiento de resultados en el periodo que comprende cada informe. Por su parte, al terminar las actividades de ejecución del proyecto, el ejecutor prepara un informe, que contiene información de sus actividades y resultados. Por su parte, una de las actividades del seguimiento técnico es verificar la generación de un nuevo o mejorado proceso y/o producto, lo que se constata a través de los resultados efectivos de cada proyecto, quedando plasmado en el documento ?Tabla de indicadores proyectos?, en el que tanto el ejecutor del proyecto como el ejecutivo FIA, constatan y validan la generación de la innovación. La definición de los modelos es la siguiente: ? Innovación de proceso: es un proceso nuevo o mejorado para una o más funciones comerciales que difiere de los procesos comerciales anteriores de la empresa y que la empresa ha puesto en uso. ? Innovación de producto: es un bien o servicio nuevo o mejorado que difiere de los bienes o servicios anteriores de la empresa y que se ha introducido en el mercado. Los informes pueden ser aprobados o aprobados con observaciones por parte del ejecutivo de innovación agraria de FIA. En caso de ser aprobados con observaciones, el ejecutor debe corregirlas y remitirlos nuevamente a FIA. Tanto la aprobación del informe como de sus observaciones o correcciones se realizan mediante una carta dirigida al ejecutor, la que corresponde el hito para el que las iniciativas queden en estado ?T? (terminada técnicamente) en el año correspondiente. En resumen, el documento ?Tabla de Indicadores? valida la generación de uno o más modelos de innovación y la carta de aprobación de los informes o sus observaciones o correcciones, valida la fecha de término de los proyectos. Se proyecta el 2023 que terminen 20 proyectos, sobre los cuales se hará la evaluación, para determinar si la iniciativa apoyada generará un nuevo o mejorado proceso y/o producto. No se considerarán para este indicador los proyectos de innovación que no superen la etapa 1 de "Prospección de mercado y tecnología" (bienes privados) o Prospección de usuario, impacto y sustentabilidad (bienes públicos), ya que esta etapa evalúa las condiciones para una eventual implementación y no desarrolla el proceso de innovación como tal que se ejecuta a partir de las siguientes etapas. Tampoco se consideran los proyectos de jóvenes innovadores ya que corresponden a una etapa formativa de innovación.</t>
  </si>
  <si>
    <t>Porcentaje acumulado de hectáreas de bosque nativo del 3er ciclo de medición inventariadas respecto de la superficie potencial. INFOR</t>
  </si>
  <si>
    <t>(Cantidad de hectáreas de bosques inventariadas en el ciclo/Cantidad de hectáreas totales de bosques del país)*100</t>
  </si>
  <si>
    <t>El Inventario Continuo de Ecosistemas Forestales se planifica para mantener actualizados el stock de recursos forestales, su estado y condición de los bosques, los cuales sufren cambios debido a variables endógenas y exógenas. Dentro de estas últimas se tiene; el cambio climático, las acciones humanas (incendios y destrucción), y la afectación por patógenos. Estas mediciones son importantes para conocer la base de sustentación del sistema ecológico nacional, así como, fuente de información para realizar proyectos de investigación, puesto que, se dispone de información sobre superficies arbóreas y volúmenes, para los diferentes tipos forestales respecto del estado del suelo y medioambiente, de los procesos de desertificación y erosión que terminan afectando a otras actividades productivas, tales como; la agricultura, ganadería y el turismo dentro de otros. También provee información para evaluar los desarrollos productivos y la calidad de vida cumpliendo de esta forma con los compromisos internacionales asociados a las convenciones de cambio climático, biodiversidad, proceso de Montreal y OECD, de los cuales Chile forma parte. Este proyecto considera determinar el estado de los bosques, esto es; tipo de bosques como base para futuros usos o aprovechamiento, edad de los bosques, tamaños y especies presentes, así como, de otros componentes ambientales que acompañan al bosque y que forman parte del ecosistema (Suelo, Agua, vida silvestre), estado del sitio que lo sustenta y su flexibilidad respecto a amenazas como el Cambio Climático. A partir del 2023 se inicia el 4to ciclo de medición que cubrirá grupos de regiones con superficies acumuladas, en promedio de 3 Millones de hectáreas por año, de acuerdo al siguiente programa: 1) Regiones; Coquimbo, Valparaíso, O'Higgins, Los Lagos, Metropolitana en 2023 2) Regiones; Maule, Biobío, Araucanía y Los Ríos en 2024 3) Regiones; Aysén(1ra parte) en 2025 4) Regiones; Aysén (2da parte), Magallanes en 2026 La superficie total (potencial) para la realización del inventario asciende a los 13,4 millones de hectáreas y comprenden todos los bosques nativos del país. El propósito del inventario continuo es realizar el seguimiento de las existencias boscosas en su estado y condición de desarrollo y entorno desde una perspectiva eco sistémica de forma de cubrir las necesidades país respecto de la planificación y para cumplir con los compromisos internacionales firmados por Chile.</t>
  </si>
  <si>
    <t>Porcentaje de beneficiarios atendidos por el Programa de Promoción de Exportaciones Silvoagropecuarias entre t-3 y t que se mantienen exportando o diversifican mercado o producto entre t-3 y t. PROCHILE</t>
  </si>
  <si>
    <t>(Número de beneficiarios atendidos por el Programa de Promoción de Exportaciones Silvoagropecuarias que se mantienen exportando o diversifican mercado o producto entre t-3 y t/Número de beneficiarios atendidos por el Programa de Promoción de Exportaciones Silvoagropecuarias entre t-3 y t)*100</t>
  </si>
  <si>
    <t>El indicador permitirá medir la gestión que se realizará a través del apoyo público a las empresas beneficiarias entre t-3 y t del Programa de Promoción de Exportaciones Silvoagropecuarias (FPESA) que se mantienen exportando o diversifican mercado o producto entre t-3 y t. Para efectos del indicador se entiende por: a. Beneficiario: aquella empresa cliente, que recibe servicios por parte del Programa de Promoción de Exportaciones Silvoagropecuarias y que se encuentre registrada en el Sistema de Registro de Actividades de ProChile o el sistema que se encuentre operando para esto fines. Este concepto incluye a las empresas socias de Asociaciones Gremiales beneficiarias del Fondo. Se entiende por Cliente aquella empresa registrada en el Sistema de Registro de Actividades de ProChile o el sistema que se encuentre operando para esto fines. Empresa: aquel contribuyente que se encuentra con inicio de actividades vigente, lo anterior se verifica con información que proporciona el Servicio de Impuestos Internos. b. Los datos de empresas que se mantienen exportando o diversifican mercado o producto se verificarán con el registro de empresas exportadoras del Servicio Nacional de Aduana. c. El año t considera registros de exportaciones de diciembre t-1 a noviembre t. d. La condición de empresa que se mantiene exportando se obtiene cuando la empresa exporta en el periodo entre t-3 y t como mínimo dos años, pudiendo existir una diferencia máxima entre ambas exportaciones de un año, y uno de esos años sea el año t. e. La condición de empresa que diversifica mercado, se obtiene cuando la empresa que exporta a uno o más mercados varia su mercado de destino en al menos un mercado entre dos años cualquiera entre t-3 y t, y uno de esos años sea el año t. f. La condición de empresa que diversifica producto se obtiene cuando la empresa que exporta uno o más productos varia su oferta de productos en al menos un producto entre dos años cualquiera entre t-3 y t, y uno de esos años sea el año t.</t>
  </si>
  <si>
    <t>Cumplimiento de instrumentos de fomento productivo ejecutados para la promoción de exportaciones, proyectos asociativos y gestión del riesgo agroclimático, respecto a lo programado en el año t</t>
  </si>
  <si>
    <t>1 - Propiciar la coordinación ministerial y sectorial pública/privada para el cumplimiento de los objetivos sectoriales.</t>
  </si>
  <si>
    <t>Coordinación ministerial y sectorial pública/privada</t>
  </si>
  <si>
    <t>(Número de proyectos de Promoción de exportaciones, fomento productivo y contratación de seguro agrícola ejecutados en el año t/ Número de proyectos de Promoción de exportaciones, fomento productivo y contratación de seguro agrícola programados en el año t)*100</t>
  </si>
  <si>
    <t>El objetivo de esta medición es considerar a nivel agregado los instrumentos empleados en la Promoción de exportaciones silvoagropecuarias, adicionalmente, el cofinanciamiento de proyectos para fortalecer la asociatividad, desarrollo y consolidación de las empresas del sector y finalmente la gestión subsidios de riesgo de los ámbitos agrícola, pecuario y forestal, derivados de fenómenos climáticos; contribuyendo a la coordinación ministerial y sectorial. Se consideraran las iniciativas emanadas de Prochile, CORFO - Agroseguros y CORFO ? Fomento Productivo financiadas con el Programa Presupuestario 01 de la Subsecretaría de Agricultura. El tipo de proyectos que componen en este indicador están en directa relación al Programa Fondo de promoción de exportaciones Silvoagropecuarias ( Acciones territoriales, generación de capacidades exportadoras, encuentros y ruedas de negocios , sostenibilidad, concurso de promoción de exportaciones, ferias internacionales, planes sectoriales actividades de alto impacto, etc.) , adicionalmente se suman iniciativas de fomento productivo vinculados directamente a instrumento CORFO con financiamiento desde la Subsecretaria de Agricultura ( Agro+ , GTT+, Red asociativa, Programas de desarrollo territorial y estratégico, Red proveedores, red mercados, entre otros) , Finalmente se consideran la contratación anual de pólizas que permiten mitigar riesgos del sector silvoagropecuario. Respecto a la programación corresponde a una aproximación de acuerdo a los valores efectivos y a la cantidad de instrumentos estimados a realizar en los convenios de transferencias del año t+1, lo cual puede variar por disponibilidad de presupuesto</t>
  </si>
  <si>
    <t>Porcentaje de cumplimiento de iniciativas programáticas consideradas en el programa de gobierno al año t</t>
  </si>
  <si>
    <t>3 - Orientar y facilitar la implementación de políticas públicas que favorezcan el desarrollo rural y silvoagropecuario promoviendo especialmente el buen vivir, la sustentabilidad y la seguridad y soberanía alimentaria.</t>
  </si>
  <si>
    <t>(N° de iniciativas programáticas cumplidas en el año t/N° de iniciativas totales programadas para el año t)*100</t>
  </si>
  <si>
    <t>El objetivo de esta medición es contribuir a la implementación de políticas publicas que favorezcan el desarrollo rural y silvoagropecuario promoviendo especialmente el buen vivir, la sustentabilidad y la seguridad y soberanía alimentaria., mediante el seguimiento de los compromisos sectoriales emanados del programa de gobierno . Se consideran las iniciativas cuyo origen es el propio o programático asociadas a los lineamientos Desarrollo Rural y Buen Vivir, Fortalecimiento de la AFC, Soberanía y seguridad alimentaria y Sustentabilidad. Para efectos de medición se consideraran las iniciativas que se proyectan que culminen sus actividades en el año t.</t>
  </si>
  <si>
    <t>MINISTERIO DE BIENES NACIONALES</t>
  </si>
  <si>
    <t>SUBSECRETARIA DE BIENES NACIONALES</t>
  </si>
  <si>
    <t>Servicios Públicos Generales</t>
  </si>
  <si>
    <t>Porcentaje de solicitudes de Regularización tramitadas respecto del total comprometido en el año t</t>
  </si>
  <si>
    <t>(Número de solicitudes de regularización tramitadas en año t/Número de solicitudes de regularización comprometidas en el año t)*100</t>
  </si>
  <si>
    <t>El número de solicitudes de regularización a tramitar en el año t corresponden al total de casos que cuenten con financiamiento sectorial, con fondos de terceros y particulares, para el año de ejecución, incluyendo los trámites de saneamiento de título, Título Gratuito y Ley del Sur. Una solicitud de regularización estará tramitada bajo estas tres condiciones: Cuando cuente con el ingreso a los respectivos Conservadores de Bienes Raíces (CBR),solicitando la correspondiente inscripción de dominio a nombre del/a solicitante (tramitación positiva); o Cuando esté rechazada con sus actos administrativos correspondientes, que así lo avalan (tramitación negativa); o Cuando el caso deba ser enviado a tribunales por oposición de un tercero, lo cual queda registrado en el sistema informático en la actividad: "Envío a Tribunales"</t>
  </si>
  <si>
    <t>Porcentaje de solicitudes de propiedad fiscal respondidas en el año t respecto de las ingresadas en el mismo año</t>
  </si>
  <si>
    <t>(Solicitudes respondidas el año t /Solicitudes ingresadas el año t)*100</t>
  </si>
  <si>
    <t>1. Las solicitudes recibidas en el año t, corresponden a solicitudes de propiedad fiscal, a excepción del título gratuito. 2. Se entenderá por "solicitudes respondidas" aquellas que se finalizan en el año t, positiva o negativamente. 3. Se entenderá como finalizado "positivo" aquellos casos que finalizan trámite con acto administrativo de asignación de inmueble fiscal (Decreto Autorizatorio para los casos No Delegados y Resolución para casos Delegados a las Seremis). 4. Se entenderá como finalizado "negativo" aquellos casos que finalizan su tramitación anticipadamente, a través de Acto Administrativo (Resolución o Decreto, en el caso que corresponda) por razones tales como: desistimiento o fallecimiento del solicitante, abandono de procedimiento, resolución no favorable de la autoridad, etc.</t>
  </si>
  <si>
    <t>Porcentaje de Bienes Nacionales Protegidos administrados u ofertados públicamente para su administración en relación a lo comprometido en el cuatrienio</t>
  </si>
  <si>
    <t>(N° de Bienes Nacionales Protegidos administrados u ofertados públicamente para su administración al año t /N° de Bienes Nacionales Protegidos comprometidos a administrar u ofertar en el cuatrienio)*100</t>
  </si>
  <si>
    <t>Por "Bienes Nacionales Protegidos" (BNP) se entiende una determinada porción del territorio que posee características especiales para su protección y/o conservación, en las que se pueden encontrar recursos naturales, flora y fauna silvestre y/o recursos culturales, históricos y/o arqueológicos. Se incluye como Bienes Nacionales Protegidos: las Unidades del Sistema Nacional de Áreas Protegidas del Estado (SNASPE); los terrenos auto destinados al MBN y las Rutas Patrimoniales. El cumplimiento efectivo de este indicador se evaluará toda vez que se concrete la administración efectiva de estos bienes, pudiendo ser bajo la modalidad de concesión de uso gratuita u onerosa asignada en forma directa a alguna entidad interesada, o bien, la licitación pública con dicha finalidad, así como también la destinación a otra entidad pública centralizada o la transferencia gratuita a otra entidad descentralizada. Además de las modalidades de administración señaladas, se considera también los Convenios de Administración o Colaboración, como otra fórmula para entregar a un tercero la administración de estos bienes, sea con fines de investigación científica, turismo sustentable, educación ambiental, etc. Entendiéndose por administración, a la acción de asignar el BNP o parte de este, a un tercero para que lo utilice con fines de conservación,turismo o investigación. Para el nuevo período (2019-2022) se gestionará un total de 14 BNP.</t>
  </si>
  <si>
    <t>Porcentaje de actos administrativos de propiedad fiscal ingresados al Sistema Catastral en un plazo máximo de 10 días hábiles, respecto del total de actos administrativos de propiedad fiscal dictados en el año t</t>
  </si>
  <si>
    <t>(Número de actos administrativos de propiedad fiscal ingresados al Sistema Catastral en un plazo máximo de 10 días hábiles en el año t/Número total de actos administrativos de propiedad fiscal dictados en el año t)*100</t>
  </si>
  <si>
    <t>1. Serán considerados como Actos Administrativos en función de este indicador, solo los Decretos y Resoluciones de propiedad fiscal dictados por el Ministerio de Bienes Nacionales y sus Secretarías Regionales Ministeriales de todo el país, en el año t. Correspondiendo a aquellos finalizados entre el 01 de enero y el 20 de diciembre del año t. 2. No serán considerados los Actos Administrativos de otras instituciones, o Servicios, distintos al Ministerio de Bienes Nacionales, Leyes que afecten Propiedad Fiscal y Fallos o Sentencias Emanadas de los Tribunales de Justicia.</t>
  </si>
  <si>
    <t>Porcentaje de Solicitudes respondidas en el año t respecto de las solicitudes en proceso al año t-1</t>
  </si>
  <si>
    <t>(Solicitudes respondidas en el año t /Solicitudes en proceso al año t-1)*100</t>
  </si>
  <si>
    <t>El universo de este indicador está compuesto por aquellas solicitudes sobre propiedad fiscal, a excepción del Título Gratuito, ingresadas hasta el 31 de diciembre del año t-1 y que se encuentren en proceso en los sistemas informáticos al 31 de diciembre del año t-1. -Se entenderá por "solicitudes terminadas", aquellas que se finalizan en los diferentes sistemas informáticos, lo cual comprende el cierre de casos a través de actos administrativos (positivo o negativo) dictados en el año t; como asimismo actualizaciones en los sistemas, respecto de solicitudes que cuenten con documentos de respaldo generados en años anteriores. -Se priorizarán los casos a tramitar por antigüedad del año de ingreso de la solicitud.</t>
  </si>
  <si>
    <t>Porcentaje de unidades de áreas protegidas con normalización y consolidación cartográfica y de deslindes, respecto de las áreas protegidas programadas a normalizar y consolidar cartográficamente y de deslindes para el período 2022-2026</t>
  </si>
  <si>
    <t>1 - Identificar, ampliar y asegurar la protección y el acceso al patrimonio natural y cultural.</t>
  </si>
  <si>
    <t>Áreas protegidas normalizadas y consolidadas (Patrimonio natural)</t>
  </si>
  <si>
    <t>(Número de unidades de áreas protegidas con normalización y consolidación cartográfica y de deslindes al año t/Número de unidades de áreas protegidas programadas a normalizar y consolidar cartográficamente y de deslindes para el período 2022-2026)*100</t>
  </si>
  <si>
    <t>- Se entenderá como área protegida aquel patrimonio natural inscrito a nombre del Fisco de Chile que cuenta con algún instrumento de protección oficial. - Se entenderá por áreas protegidas con normalización y consolidación cartográfica y de deslindes, aquellas áreas seleccionadas para el periodo 2022-2026, que cuenten con una propuesta de Decreto Supremo modificatorio numerado por el Ministerio de Bienes Nacionales y remitido para la suscripción de las autoridades incumbentes. Dichos decretos señalaran: i) superficie total; ii) deslindes; iii) individualización del plano realizado bajo los estándares del Manual de Mensura; iv) indicación de la inscripción fiscal de los terrenos afectos a protección ambiental; y, v) identificación de los objetos de conservación, cuando éstos deban complementarse y/o modificarse.</t>
  </si>
  <si>
    <t>Porcentaje de inmuebles fiscales de patrimonio cultural con protección oficial, administrados al año t, respecto del total programado para su administración en el periodo 2022-2026.</t>
  </si>
  <si>
    <t>Inmueble fiscal con categoría de protección oficial administrados (patrimonio cultural)</t>
  </si>
  <si>
    <t>(Número de inmuebles fiscales de patrimonio cultural con protección oficial, administrados al año t/Número total de Inmuebles fiscales de patrimonio cultural con protección oficial programados para su administración en el periodo 2022-2026)*100</t>
  </si>
  <si>
    <t>- Considera protección oficial de patrimonio cultural a: inmuebles declarados monumentos históricos o inmuebles de conservación histórica. La asignación de inmuebles fiscales para esta finalidad corresponde a la entrega en administración a un tercero, a través de las distintas modalidades que contempla el D.L. 1.939 de 1977, del Ministerio de Bienes Nacionales.</t>
  </si>
  <si>
    <t>Porcentaje de superficie de suelo fiscal asignada para construcción de viviendas al año t, respecto de la superficie de suelo fiscal para construcción de viviendas programada para asignar en el período 2022-2026.</t>
  </si>
  <si>
    <t>2 - Contribuir en la reducción del déficit de vivienda digna, a través de la disposición de suelo e inmuebles.</t>
  </si>
  <si>
    <t>Suelo fiscal para construcción de viviendas.</t>
  </si>
  <si>
    <t>(Sumatoria de superficie de suelo fiscal asignada para construcción de viviendas al año t/Sumatoria total de superficie de suelo fiscal para construcción de viviendas programada para asignar en el período 2022-2026)*100</t>
  </si>
  <si>
    <t>- Para este efecto, se considera la asignación de inmuebles fiscales a favor del SERVIU, para construcción de viviendas, bajo modalidad de transferencia gratuita. - Asimismo, se considera la asignación de inmuebles fiscales a través de modalidad de "permiso de ocupación", a fin de que este organismo realice estudios de prospección del área de interés, previo a la tramitación de la transferencia respectiva. - La unidad de medida para la superficie serán hectáreas (Ha). - Por ?suelo fiscal? se entiende por terrenos de propiedad fiscal, urbanos o rurales, cuya administración le corresponde al Ministerio de Bienes Nacionales según facultades que le otorga el DL 1939, de 1977.</t>
  </si>
  <si>
    <t>Porcentaje de solicitudes de territorio fiscal restituido a Pueblos Originarios al año t, respecto de las solicitudes de propiedad fiscal factible para restitución en proceso durante el periodo 2022-2026.</t>
  </si>
  <si>
    <t>3 - Contribuir a la autonomía de los pueblos originarios, a través de la transferencia y restitución de territorio, cogestión de parques y regularización de la pequeña propiedad raíz.</t>
  </si>
  <si>
    <t>Territorio fiscal restituido a Pueblos Originarios</t>
  </si>
  <si>
    <t>(Número de solicitudes de territorio fiscal restituido a Pueblos Originarios al año t/Número total de las solicitudes de propiedad fiscal factible para restitución en proceso durante el periodo 2022-2026)*100</t>
  </si>
  <si>
    <t>- Se entenderá como restituido a la propiedad fiscal asignada a través de la transferencia gratuita (Decreto autorizatorio) señalada en el D.L. 1939/1977.</t>
  </si>
  <si>
    <t>Porcentaje de inmuebles fiscales asignados para la promoción de los DDHH y la memoria histórica al año t, respecto de los inmuebles fiscales para la promoción de los DDHH y la memoria histórica en proceso durante el período 2022-2026.</t>
  </si>
  <si>
    <t>4 - Reconocer y disponer bienes y patrimonio para la promoción de los Derechos Humanos y la memoria histórica.</t>
  </si>
  <si>
    <t>Inmuebles fiscales asignados para DDHH y la memoria histórica</t>
  </si>
  <si>
    <t>(Número de inmuebles fiscales asignados para la promoción de los DDHH y la memoria histórica al año t/ Número de inmuebles fiscales para la promoción de los DDHH y la memoria históricas en proceso durante el período 2022-2026)*100</t>
  </si>
  <si>
    <t>- La asignación de inmuebles fiscales para esta finalidad corresponde a la entrega en administración a un tercero, a través de las distintas modalidades que contempla el D.L.1.939 de 1977, del Ministerio de Bienes Nacionales.</t>
  </si>
  <si>
    <t>Porcentaje de rutas patrimoniales de la memoria creadas o actualizadas al año t, respecto de las rutas patrimoniales de la memoria programadas a crear o actualizar en el período 2022-2026.</t>
  </si>
  <si>
    <t>Rutas patrimoniales de la memoria creadas o actualizadas.</t>
  </si>
  <si>
    <t>(Número de rutas patrimoniales de la memoria creadas o actualizadas al año t /Número total de rutas patrimoniales de la memoria programadas a crear o actualizar en el período 2022-2026)*100</t>
  </si>
  <si>
    <t>- La creación de una ruta patrimonial corresponde al diseño de un recorrido desde cero, mientras que, la actualización de una ruta patrimonial corresponde al diseño de un circuito nuevo o existente a partir de una ruta ya existente.</t>
  </si>
  <si>
    <t>Porcentaje Propiedad fiscal asignada a la comunidad organizada para uso de mujeres y disidencias al año t, respecto de la propiedad fiscal programada para asignar a la comunidad organizada para uso de mujeres y disidencias en el período 2022-2026.</t>
  </si>
  <si>
    <t>5 - Ampliar y fortalecer los usos sociales y comunitarios del patrimonio fiscal, asignándolo a la comunidad organizada, enfocando principalmente la entrega para mujeres y disidencias.</t>
  </si>
  <si>
    <t>Propiedad fiscal asignada a la comunidad organizada para uso de mujeres y disidencias.</t>
  </si>
  <si>
    <t>(Número de propiedad fiscal asignada a la comunidad organizada para uso de mujeres y disidencias al año t /Número total de propiedad fiscal a ser asignadas a la comunidad organizada para uso de mujeres y disidencias programadas en el período 2022-2026)*100</t>
  </si>
  <si>
    <t>- Por comunidad organizada se entiende cualquier organización de la sociedad civil que cuente con personalidad jurídica, y cuya finalidad de la solicitud sea para uso de mujeres y disidencias. - Por inmuebles asignados se entiende tanto los asignados directamente como lo adjudicados a través de una licitación pública, según las distintas modalidades de administración que el DL 1939 faculta al Ministerio de Bienes Nacionales.</t>
  </si>
  <si>
    <t>Porcentaje de inmuebles fiscales con administración vigente en el año t, que cumplan con el uso asignado, respecto de los inmuebles fiscales con administración vigente de la comunidad organizada definidos en el plan de Fiscalización del año t.</t>
  </si>
  <si>
    <t>Inmuebles fiscales que cumplen el uso asignado a la comunidad organizada</t>
  </si>
  <si>
    <t>(Número de inmuebles fiscales con administración vigente en el año t, que cumplan con el uso asignado/Número de inmuebles fiscales con administración vigente de la comunidad organizada definidos en el plan de Fiscalización del año t)*100</t>
  </si>
  <si>
    <t>- Se entenderá que se cumple con el objeto del acto, cuando se verifique a través de la fiscalización, que el inmueble está siendo usado para el fin que se asignó. - En los componentes del Plan Anual de Fiscalización (PAF) se priorizará la fiscalización de concesiones gratuitas otorgadas a comunidades organizadas, entre otras asignaciones según se determine. - Por comunidad organizada se entiende cualquier organización de la sociedad civil que cuente con personalidad jurídica, la que será la beneficiaria de la asignación.</t>
  </si>
  <si>
    <t>Porcentaje de inmuebles fiscales asignados para la reactivación económica y la transformación productiva al año t, respecto de inmuebles fiscales para asignación para estos fines definidos en el período 2022-2026.</t>
  </si>
  <si>
    <t>6 - Promover la gestión territorial de la propiedad fiscal para la reactivación económica y la transformación productiva.</t>
  </si>
  <si>
    <t>Inmuebles fiscales asignados para la reactivación económica y la transformación productiva.</t>
  </si>
  <si>
    <t>(Número de inmuebles fiscales asignados para la reactivación económica y la transformación productiva al año t /Número de inmuebles fiscales para asignación para estos fines definidos en el período 2022-2026)*100</t>
  </si>
  <si>
    <t>- Por inmuebles asignados se entiende tanto los asignados directamente como lo adjudicados a través de una licitación pública, según las distintas modalidades de administración que el DL 1939 de 1977, faculta al Ministerio de Bienes Nacionales.</t>
  </si>
  <si>
    <t>Porcentaje de inmuebles fiscales con administración vigente en el año t, que cumplen con el uso asignado, respecto de los inmuebles fiscales con administración vigente para uso económico incluidos en el Plan de Fiscalización del año t.</t>
  </si>
  <si>
    <t>Inmuebles fiscales que cumplen el uso asignado para reactivación económica.</t>
  </si>
  <si>
    <t>(Número de e inmuebles fiscales con administración vigente en el año t, que cumplen con el uso asignado/Número los inmuebles fiscales con administración vigente para uso económico incluidos en el Plan de Fiscalización del año t))*100</t>
  </si>
  <si>
    <t>- En los componentes del Plan Anual de Fiscalización (PAF) se priorizará la fiscalización de concesiones onerosas y arriendos otorgadas para fines económicos, entre otras asignaciones según se determine.</t>
  </si>
  <si>
    <t>Porcentaje de Títulos de Dominio a mujeres jefas de hogar sin reparos en el proceso de inscripción del CBR respectivo al año t, respecto de las resoluciones de mujeres jefas de hogar ingresadas al CBR respectivo durante el periodo 2022-2026.</t>
  </si>
  <si>
    <t>7 - Realizar eficientemente la regularización de pequeña propiedad raíz, focalizando en los grupos más vulnerables, con énfasis en las mujeres jefas de hogar.</t>
  </si>
  <si>
    <t>Títulos de dominio para mujeres jefas de hogar sin reparos en el Conservador de bienes Raíces (CBR).</t>
  </si>
  <si>
    <t>(Número de Títulos de Dominio a mujeres jefas de hogar sin reparos en el proceso de inscripción del CBR respectivo al año t /Número de resoluciones pertenecientes a mujeres jefas de hogar ingresadas al CBR respectivo durante el periodo 2022-2026)*100</t>
  </si>
  <si>
    <t>- CBR corresponde a Conservador de Bienes Raíces - El número de Títulos de Dominio corresponde a la Resolución que ordena la inscripción o de tipo C, que ha sido ingresada al respectivo Conservador de Bienes Raíces, y que termina con una inscripción efectiva. - Los reparos corresponden a errores (de forma o fondo) en el cuerpo de la Resolución, y que no permiten realizar la inscripción, mientras estas observaciones no hayan sido resueltas y reingresadas. - La caracterización de mujer jefa de hogar estará determinada por la declaración de la solicitante al momento del ingreso del expediente y/o a través de la información proporcionada por el Ministerio de Desarrollo Social y Familia.</t>
  </si>
  <si>
    <t>Porcentaje de Títulos de Dominio de Saneamiento entregados en el año t, respecto del total de solicitudes de Saneamiento que se encuentren en la etapa de ingreso al CBR al año t-1</t>
  </si>
  <si>
    <t>Títulos de dominio Entregados</t>
  </si>
  <si>
    <t>(Número de Títulos de Dominio de Saneamiento entregados en el año t/Número de solicitudes de Saneamiento que se encuentren en la etapa de ingreso al CBR en el año t-1)*100</t>
  </si>
  <si>
    <t>- CBR corresponde a Conservador de Bienes Raíces. - Las solicitudes de Saneamiento que se encuentran en la etapa de ingreso al CBR corresponden a aquellas que cuenten con un comprobante de ingreso al CBR y que se verifica con la caja fecha registrada en la tarea numero 19 "Enviar documentación a CBR" en el sistema de tramitación SISTRED. - Se excluye de la medición los correspondiente Saneamiento Contratistas.</t>
  </si>
  <si>
    <t>MINISTERIO DE CIENCIA, TECNOLOGIA, CONOCIMIENTO E INNOVACION</t>
  </si>
  <si>
    <t>AGENCIA NACIONAL DE INVESTIGACIÓN Y DESARROLLO</t>
  </si>
  <si>
    <t>Citas promedio por publicación en revistas WoS asociadas a FONDECYT entre el año t y t-5 con respecto al promedio nacional de citas por publicación en revistas WoS en igual período.</t>
  </si>
  <si>
    <t>2 - Fortalecer el modelo de investigación de excelencia motivada por la curiosidad y con foco en áreas estratégicas que dé cuenta del desarrollo de la ciencia básica a nivel global, de las necesidades de investigadores locales y del estado de madurez del sistema, en su totalidad.</t>
  </si>
  <si>
    <t>Publicaciones científicas de ciencia básica.</t>
  </si>
  <si>
    <t>Citas promedio por publicación en revistas WoS asociadas al Fondo Nacional de Desarrollo Científico y Tecnológico FONDECYT acumulados entre el año t y t-5/Promedio nacional de citas por publicación en revistas WoS entre el año t y t-5</t>
  </si>
  <si>
    <t>número</t>
  </si>
  <si>
    <t>a) La Web of Science (WoS) es un índice académico de citaciones en línea que provee la empresa Clarivate a través de su plataforma Web of Knowledge. Las revistas que están incluidas en la Web of Science corresponden a las que hace unos años estaban en el listado del Clarivate (ex ISI), que luego fue expandido a ISI-expanded y que, finalmente, pasara a integrar las bases de datos y productos de Clarivate. b) Publicación Científica: documento que contiene los resultados de una investigación científica, el cual es publicado en una revista científica de la especialidad previa evaluación de un comité editorial, constituido por expertos en el área de investigación. c) Cita: referencia a trabajos científicos previos cuyos contenidos contribuyen al desarrollo de una investigación y a los resultados materializados en una publicación. d) El principal objetivo de los proyectos Fondecyt es la investigación en Ciencia Básica que tiene como fin incrementar el conocimiento de los principios fundamentales de la naturaleza, los resultados son la generación de artículos de ciencia básica, publicados en revistas de Científicas, reconocida y validadas internacionalmente (WOS). El indicador contrasta el impacto (citas) de los artículos generados por proyectos Fondecyt con la productividad nacional en el mismo periodo a estudiar y de qué manera contribuye a la calidad de lo publicado en ciencia básica en Chile. e) Se considerará para el cálculo aquellas publicaciones que tengan domicilio en Chile y que, a lo menos, uno de los autores de la publicación esté afiliado a un Centro de Investigación Nacional.</t>
  </si>
  <si>
    <t>Porcentaje de resultados de producción de proyectos de Investigación Aplicada comprometidos que se cumplen oportunamente en el año t.</t>
  </si>
  <si>
    <t>(Número de resultados de producción de proyectos de Investigación Aplicada que se cumplen oportunamente en el año t/Número total de resultados de producción de proyectos de Investigación Aplicada comprometidos para el año t)*100</t>
  </si>
  <si>
    <t>1. Se entiende que los resultados se cumplen oportunamente cuando éstos se logran en el plazo originalmente establecido en el proyecto o en el plazo reprogramado por el proyecto con la debida justificación y aprobación de la Subdirección de Investigación Aplicada. Se entiende por "resultados de producción" aquellos productos, procesos, servicios y/o gestión organizativa que desarrollará el proyecto, para los cuáles existen organizaciones o personas dispuestas a invertir y/o pagar por poseerlos o usarlos.</t>
  </si>
  <si>
    <t>Porcentaje de becarios que obtienen el grado de Doctor Nacional e Internacional oportunamente.</t>
  </si>
  <si>
    <t>1 - Contribuir al incremento del capital humano avanzado para el desarrollo de la ciencia y la tecnología del país, a través del financiamiento de becas de postgrado en Chile y el extranjero para licenciadas/os o profesionales de excelencia académica.</t>
  </si>
  <si>
    <t>Personas con grado de doctor obtenido en Chile. Personas con grado de doctor obtenido en el Extranjero.</t>
  </si>
  <si>
    <t>(Número de becarios que obtienen el grado de Doctor Nacional e Internacional oportunamente/Total de becarios de Doctorado Nacional e Internacional que han terminado de hacer uso de la beca)*100</t>
  </si>
  <si>
    <t>1. Se entiende por "oportunamente" la obtención del grado académico de Doctor en un plazo de hasta 5 años para becarios de Doctorado Nacional y hasta 4 años para becarios de Doctorado Internacional, contados desde la fecha de término de la beca (último pago por concepto de manutención). 2. En el denominador se considera el total de becarios de Doctorado Nacional e Internacional que han terminado de hacer uso de la beca en el año t-5 y t-4, respectivamente. Se excluyen del cálculo del indicador aquellos becarios que cuenten con resolución que extingue obligaciones por restitución de fondos o motivos de caso fortuito o fuerza mayor, tales como: defunción, accidente o enfermedad grave, desastre natural, entre otras.</t>
  </si>
  <si>
    <t>Índice de Publicaciones con Colaboración Mixta de los Centros Vigentes en el año t-1</t>
  </si>
  <si>
    <t>4 - Impulsar la investigación asociativa de frontera en distintas áreas del conocimiento mediante la coordinación y financiamiento del sistema nacional de centros, con presencia a lo largo del país.</t>
  </si>
  <si>
    <t>Publicaciones científicas con colaboración mixta.</t>
  </si>
  <si>
    <t>Sumatoria de los porcentajes de Publicaciones con Colaboración Mixta de los Centros Vigente en t-1/Total de Centros Vigentes en el año t-1</t>
  </si>
  <si>
    <t>1. Colaboración Mixta se entiende como el artículo con afiliación nacional ISI, SCIELO y WOS que posee colaboración con autores de otras instituciones chilenas y extranjeras a la vez, además de colaboración con la propia institución, reflejando investigación asociativa de frontera en distintas áreas del conocimiento. La metodología de cálculo se realiza en base a un algoritmo que identifica automáticamente los porcentajes de colaboraciones mixtas. 2. El indicador considera los Centros Científicos y Tecnológicos de Excelencia Basal vigentes en t-1, con al menos, un año de vigencia como centro basal. 3. El Índice se basa en las publicaciones generadas por los centros en el periodo t-1, cuyos resultados son presentados a la ANID en el año t.</t>
  </si>
  <si>
    <t>Porcentaje de proyectos de Investigación Aplicada que se vinculen con el ecosistema CTCI</t>
  </si>
  <si>
    <t>3 - Fomentar e impulsar el desarrollo de proyectos de investigación aplicada y de innovación de base científica tecnológica, en estrecha colaboración con el sector privado, la sociedad civil y/o el Estado.</t>
  </si>
  <si>
    <t>Proyectos de Investigación Aplicada</t>
  </si>
  <si>
    <t>(Número de proyectos de Investigación Aplicada con más de una entidad participando en el proyecto en el año t/Total de proyectos de Investigación Aplicada adjudicados en el año t)*100</t>
  </si>
  <si>
    <t>1. Se consideran todos los proyectos pertenecientes a los instrumentos ejecutados presupuestariamente por La Subdirección de Investigación Aplicada (SIA) que potencian la colaboración entre entidades del ecosistema CTI en su ejecución. Estos concursos son: IDeA I+D, FONIS, IDeA IT, StartUp Ciencia, NAM, HUBS y Desafíos Públicos. 2. El numerador considera todos los proyectos adjudicados en el año t de los concursos mencionados antes con más de una entidad de lo obligatorio participando en el proyecto, incluyendo todos los roles en los que podría participar (beneficiaria, socia, colaboradora, etc). 3. El denominador considera todos los proyectos adjudicados en el año t de los concursos mencionados antes. 4. Se entiende por ecosistema de CTCI, conjunto de actores articulados entre sí, ya sean pertenecientes al Estado, Empresas y Organizaciones dedicadas a Ciencia, Investigación, Tecnología, Emprendimiento, Innovación y/o Educación, ya sean de carácter público o privado que en conjunto buscan el desarrollo y bienestar de las personas y el país en general, entregando soluciones a desafíos que sean planteados por el Estado, el sector productivo, la academia y/o la sociedad civil. 5. Se entiende que un proyecto cumple con la condición de vinculación con el ecosistema CTCI cuando este cuenta con participación de uno o más actores del ecosistema, ya sea como Beneficiario del subsidio, socia contraparte del proyecto o colaboradora del mismo.. 6. Se considera que un proyecto tiene articulación dentro del ecosistema CTCI, cuando incluye dentro de su ejecución actores por sobre el mínimo establecido en las bases concursales de cada convocatoria.</t>
  </si>
  <si>
    <t>Porcentaje de instrumentos ANID que incorporan las obligaciones de la Política de Acceso Abierto en el año t</t>
  </si>
  <si>
    <t>5 - Generar, diseñar e implementar mecanismos, estrategias y políticas que permitan dinamizar la articulación de la ciencia en los territorios, junto con posicionar y visibilizar el conocimiento generado con financiamiento ANID.</t>
  </si>
  <si>
    <t>Implementación de la Política de Acceso Abierto.</t>
  </si>
  <si>
    <t>(Número de instrumentos ANID que incorporan las obligaciones de la Política de Acceso Abierto en el año t/Total de instrumentos ANID susceptibles de incorporar las obligaciones de la Política de Acceso Abierto en el año t)*100</t>
  </si>
  <si>
    <t>1. La Política de Acceso Abierto es una iniciativa de la ANID que busca dejar disponibles para la ciudadanía en repositorios abiertos los resultados (publicaciones y datos) de los proyectos financiados por sus diversos instrumentos. Incluye también a las tesis elaboradas por los estudiantes financiados con becas de magíster y doctorado. 2. Los instrumentos ANID susceptibles de incorporar las obligaciones de la Política de Acceso Abierto son aquellos que financian proyectos de investigación y que por su propia naturaleza producen resultados científicos; es decir, publicaciones y datos. 3. Los instrumentos que se contabilizan en el indicador son aquellos vigentes en el t-1 con convocatoria en el año t. 4. Se entenderá que un instrumento forma parte de la Política de Acceso Abierto cuando en sus bases concursales incluye, al menos, una de las obligaciones estipuladas en ella. 5. Se incluyen los instrumentos de la Subdirección de Capital Humano porque los beneficiarios tienen la obligación de autoarchivar la tesis en el Repositorio de Producción Científica de la ANID.</t>
  </si>
  <si>
    <t>SUBSECRETARIA DE CIENCIA, TECNOLOGIA, CONOCIMIENTO E INNOVACION</t>
  </si>
  <si>
    <t>Porcentaje de instrumentos vinculados a las áreas estratégicas del Ministerio de CTCI en el año t.</t>
  </si>
  <si>
    <t>1 - Orientar estratégicamente el Sistema CTCI para alcanzar los objetivos, principios y lineamientos de la Política Nacional de CTCI.</t>
  </si>
  <si>
    <t>Instrumentos con orientación estratégica</t>
  </si>
  <si>
    <t>(Número de instrumentos vinculados a áreas estratégicas definidas en el año t/Número total de instrumentos SCTCI en el año t)*100</t>
  </si>
  <si>
    <t>Nota 1. La definición de las áreas estratégicas se definirá a través de la Política Nacional de CTCI. Nota 2. La SCTCI definirá los instrumentos SCTCI del indicador y estos podrán actualizarse anualmente. Nota 3. Los instrumentos están contenidos en los siguientes programas de SCTCI: Explora, Ciencia Pública e instrumentos financiados por FICYT. Nota 4. Los informes deberán ser aprobados por la Subsecretaria CTCI. Nota 5. La medición de instrumentos vinculados a áreas estratégicas pretende evidenciar el aporte de las Ciencias a los desafíos del país.</t>
  </si>
  <si>
    <t>Porcentaje de instrumentos que promueven la asociatividad en el Sistema CTCI en el año t.</t>
  </si>
  <si>
    <t>2 - Diseñar e implementar políticas, estrategias y mecanismos de evaluación que favorezcan la colaboración, asociatividad y transdisciplina en el Sistema CTCI.</t>
  </si>
  <si>
    <t>Asociatividad en el Sistema CTCI.</t>
  </si>
  <si>
    <t>(Número de instrumentos que promueven la asociatividad en el Sistema CTCI en el año t/Número total de instrumentos SCTCI en el año t)*100</t>
  </si>
  <si>
    <t>Nota 1. Los instrumentos están contenidos en los siguientes programas de SCTCI: Explora, Ciencia Pública e instrumentos financiados por FICYT. Nota 2. El informe deberá ser aprobados por la Subsecretaria CTCI. Nota 3. Se considerará que un instrumento promueve la asociatividad en el Sistema CTCI cuando éste defina como requisitos de postulación que el postulante incluya la participación de, al menos, dos instituciones del ámbito CTCI o de otros actores públicos, privados o de la sociedad civil.</t>
  </si>
  <si>
    <t>Porcentaje de integrantes de las comunidades educativas que participan activamente de las actividades (instrumentos u otros) de educación de ciencia, tecnología, conocimiento e innovación.</t>
  </si>
  <si>
    <t>3 - Generar y fortalecer los programas e iniciativas para democratizar el acceso a la CTCI, la apropiación y socialización de los conocimientos, el desarrollo inclusivo y equitativo de competencias científicas, tecnológicas y habilidades reflexivas y críticas.</t>
  </si>
  <si>
    <t>Participación de los integrantes de la comunidad educativa en actividades de educación de ciencias, tecnología, conocimiento e innovación.</t>
  </si>
  <si>
    <t>(Número total de integrantes de las comunidades educativas que participan de manera activa en actividades de educación de ciencia, tecnología, conocimiento e innovación en el año t/Número total de integrantes de las comunidades educativas que participan en el año t)*100</t>
  </si>
  <si>
    <t>Nota 1 El informe deberá ser aprobados por la Jefatura de la División de Ciencia y Sociedad y contendrá el reporte de la plataforma de cuantificaciones de la División de Ciencia y Sociedad y datos de establecimientos educacionales con financiamiento público en el año t (base de datos del MINEDUC). Nota 2. Las actividades del indicador corresponden a aquellas que se desarrollen dentro del contexto de los Proyectos Asociativos Regionales Explora (PAR) u otras y son todas aquellas que contribuyan a la formación de competencias en CTCI , tales como programa de ciencia y tecnología para primeras edades, Investigación e Innovación Escolar, Congreso Explora, Campamento Explora va! y se entenderán como ejecutadas aquellas que se realicen en el transcurso del año. Nota 3. La BBDD MINEDUC a utilizar será la publicada al momento. Nota 4. El dato a reportar de los/las beneficiarios/as de las comunidades educativas se obtendrá de la plataforma de participaciones y redes de la División Ciencia y Sociedad o en caso de fallas de dicha plataforma, se obtendrá del reporte que entreguen los proyectos asociativos regionales, otros proyectos o actividades implementadas por el programa Explora en el año t. Nota 5. Para el cálculo del numerador, se considerará la suma de participantes de las comunidades educativas (estudiantes, docentes, directivos y/o asistentes de la educación) que participan activamente en actividades de educación CTCI, desarrolladas por Explora en el año T. Se entenderá como participación activa, cuando el o la integrante de la comunidad educativa cumpla con el porcentaje de asistencia previamente definido según el tipo y contexto de actividad. Para el cálculo del denominador, se considerará la suma de participantes de las comunidades educativas (estudiantes, docentes, directivos y/o asistentes de la educación) que participan al menos 1 vez en actividades de educación CTCI, desarrolladas por Explora en el año T. Se considerarán las actividades dirigidas a las comunidades educativas ejecutadas por proyectos concursables, las propias del programa o las vinculadas con terceros. Nota 6. El cumplimiento del indicador tiene el supuesto que el nuevo concurso PAR Explora sea adjudicado como máximo a mayo del 2023.</t>
  </si>
  <si>
    <t>Porcentaje de instrumentos del Programa Explora que incentivan la curiosidad y el pensamiento crítico, incorporando enfoque de género en el año t.</t>
  </si>
  <si>
    <t>4 - Disminuir las desigualdades y brechas territoriales, institucionales, disciplinarias y de género del Sistema CTCI para lograr un desarrollo orgánico, sostenible y descentralizado.</t>
  </si>
  <si>
    <t>Instrumentos del Programa Explora que incorporan el enfoque de género.</t>
  </si>
  <si>
    <t>(Número de instrumentos implementados por el Programa Explora que incentiven la curiosidad y el pensamiento crítico, incorporando el enfoque de género/Número total de instrumentos del Programa Explora a implementar en el año t que incentiven la curiosidad y el pensamiento crítico en el año t)*100</t>
  </si>
  <si>
    <t>Nota 1. Los instrumentos a implementar en el año t son: Concurso Proyectos Asociativos Regionales (PAR) Explora e Implementación Programa de Indagación para Primeras Edades (PIPE) en jardines infantiles. Nota 2. Informe deberá ser aprobado por la Jefatura de la División de Ciencia y Sociedad.</t>
  </si>
  <si>
    <t>MINISTERIO DE DEFENSA NACIONAL</t>
  </si>
  <si>
    <t>DIRECCION GENERAL DE AERONAUTICA CIVIL</t>
  </si>
  <si>
    <t>Cantidad de accidentes de aviación de responsabilidad de la DGAC cada 100.000 movimientos de aeronaves en el año t      </t>
  </si>
  <si>
    <t>1 - Mantener altos estándares de seguridad operacional en actividades aéreas que se realicen en el territorio y espacio aéreo de responsabilidad de Chile y las que ejecutan usuarios nacionales en el extranjero, con la finalidad de disminuir la ocurrencia de incidentes y accidentes de aviación en las operaciones aéreas.</t>
  </si>
  <si>
    <t>(Total de accidentes de aviación de responsabilidad de la DGAC en el año t/Total de movimientos de aeronaves en el año t)*100000</t>
  </si>
  <si>
    <t>unidades</t>
  </si>
  <si>
    <t>Resultado Final</t>
  </si>
  <si>
    <t>La Responsabilidad del Servicio debe entenderse como responsabilidad infraccional, es decir relacionada con el cumplimiento de la Normativa Aeronáutica vigente que la rige. La responsabilidad del Servicio queda plasmada en los hechos, análisis y conclusiones del informe final de la Investigación y de la Resolución del Director General que establece las causas y factores contribuyentes del accidente investigado. Ello se materializa de acuerdo a un proceso técnico realizado por personal especialista que desarrolla sus tareas en base a lo estipulado en el DAR 13 (Decreto Nº 216 del 03 de diciembre 2003) y en el Manual de Investigación de Accidentes elaborado por el Departamento Prevención de Accidentes. Para el caso del indicador, al no existir certeza del número de movimientos de aeronaves para el año t, se considera para el cálculo de la meta como total de movimientos de aeronaves en el año t el total registrado en el año t-2.</t>
  </si>
  <si>
    <t>Cantidad de incidentes de aviación de responsabilidad de la DGAC cada 100.000 movimientos de aeronaves en el año t</t>
  </si>
  <si>
    <t>(Total de incidentes de aviación de responsabilidad de la DGAC en el año t/Total de movimientos de aeronaves en el año t)*100000</t>
  </si>
  <si>
    <t>La Responsabilidad del Servicio debe entenderse como responsabilidad infraccional, es decir relacionada con el cumplimiento de la Normativa Aeronáutica vigente que la rige. La responsabilidad del Servicio queda plasmada en los hechos, análisis y conclusiones del informe final de la Investigación y de la Resolución del Director General que establece las causas y factores contribuyentes del incidente investigado. Ello se materializa de acuerdo a un proceso técnico realizado por personal especialista que desarrolla sus tareas en base a lo estipulado en el DAR 13 (Decreto Nº 216 del 03 de diciembre 2003) y en el Manual de Investigación de Accidentes elaborado por el Departamento Prevención de Accidentes. Para el caso del indicador, al no existir certeza del número de movimientos de aeronaves para el año t, se considera para el cálculo de la meta como total de movimientos de aeronaves en el año t el total registrado en el año t-2.</t>
  </si>
  <si>
    <t>Porcentaje de objetos detectados del Plan Pasajero Incógnito en el año t</t>
  </si>
  <si>
    <t>2 - Mantener altos estándares de seguridad de aviación en el país, con la finalidad de salvaguardar la aviación civil contra actos de interferencia ilícita, teniendo presente la seguridad, la regularidad y la eficiencia de los vuelos, tanto nacionales como internacionales.</t>
  </si>
  <si>
    <t>Objetos detectados.</t>
  </si>
  <si>
    <t>(Total de objetos detectados del Plan Pasajero Incógnito en el año t/Total de objetos del Plan Pasajero Incógnito en el año t)*100</t>
  </si>
  <si>
    <t>1. El Programa Pasajero Incógnito, consiste en que un funcionario de la DGAC transporta elementos prohibidos de cargar con el fin de conocer la capacidad de los operarios AVSEC (Seguridad de Aviación), para detectar objetos que los pasajeros no deben portar. 2. El Departamento Auditoría Interna, a través de la Sección Vigilancia Continua AVSEC, debido a que es una información de carácter reservada y confidencial, mantendrá en su poder los informes con el resultado de cada una de las Pruebas de Seguridad realizadas, correspondiente a la actividad Plan/Programa Pasajero Incógnito, los que estarán disponibles para su visualización, en caso de ser requeridos por algún organismo externo.</t>
  </si>
  <si>
    <t>Número de incidentes de tránsito aéreo de responsabilidad ATS cada 100.000 movimientos de aeronaves en el año t.</t>
  </si>
  <si>
    <t>Incidentes de tránsito aéreo.</t>
  </si>
  <si>
    <t>(Total de incidentes de tránsito aéreo de responsabilidad ATS en el año t/Total de movimientos de aeronaves del país en el año t)*100000</t>
  </si>
  <si>
    <t>Se entiende por incidentes de tránsito aéreo, aquel suceso que ocurre producto de la interacción entre la aeronaves y los Servicios de Tránsito Aéreo (ATS), que no llegue a ser accidente, que afecte o pueda afectar la seguridad de las operaciones y que ocurra desde el momento que una aeronave inicia su desplazamiento en el área de movimientos para efectuar un vuelo u ocurra en el espacio aéreo nacional hasta que aterriza y detiene sus motores. Para el caso del indicador, al no existir certeza del número de movimientos de aeronaves para el año t, se considera para el cálculo de la meta como total de movimientos de aeronaves en el año t el total registrado en el año t-2.</t>
  </si>
  <si>
    <t>Porcentaje de cumplimiento de la norma de la Organización de Aviación Civil Internacional (OACI) en los ejercicios del Servicio de Seguridad, Salvamento y Extinción de Incendios de aeronaves (SSEI).</t>
  </si>
  <si>
    <t>(Número total de ejercicios realizados en el año t que cumplen con la Norma/Número total de ejercicios realizados en el año t)*100</t>
  </si>
  <si>
    <t>El objetivo operacional del servicio SSEI de acuerdo a DAR 14 CAP. 9.2.11 ?Tiempo de Respuesta? deberá consistir en lograr un tiempo de respuesta nunca superior a tres (3) minutos hasta el extremo de cada pista operacional (umbral de pista), en condiciones óptimas de visibilidad y estado de la superficie. Al aplicar el tiempo de respuesta, se debe considerar el período entre la llamada inicial (recepción y reacción a la alarma) al Servicio SEI y la aplicación de agente extintor, por el primer o primeros vehículos que intervengan.</t>
  </si>
  <si>
    <t>Razón de fiscalizaciones a los CMA que ejecutan mantenimiento a todas aquellas aeronaves de un PMD superior a los 5.700 kgs. y más de 19 pasajeros, con respecto a la cantidad de CMA que estén vigentes durante el año.</t>
  </si>
  <si>
    <t>Número de fiscalizaciones efectuadas a los CMA en el año t/Número de CMA vigentes en el año t</t>
  </si>
  <si>
    <t>Para los efectos del indicador se debe tener presente: i) CMA: Centro de Mantenimiento de Aeronaves. ii) PMD: Peso Máximo de Despegue. iii) Se entiende por CMA vigentes en el año t, al promedio de la cantidad de CMA de los 12 meses del año t, informados por el Departamento de Seguridad Operacional.</t>
  </si>
  <si>
    <t>Razón de fiscalizaciones a las Aeronaves de Transporte Público en el año t, que realizan operaciones aéreas, tanto en Chile como en el extranjero, con respecto a la cantidad de aeronaves de Transporte Público vigentes en el año t</t>
  </si>
  <si>
    <t>(Número de fiscalizaciones efectuadas a las aeronaves de Transporte Púbico en el año t) /(Número de aeronaves de Transporte Público vigentes en el año t)</t>
  </si>
  <si>
    <t>Para el caso del indicador, se debe tener presente: i) Aeronaves de Transporte Público son aquellas Aeronaves de un PMD superior a los 5.700 kgs. y más de 19 pasajeros, con matrícula nacional. ii) Se entiende por Aeronaves de Transporte Público vigentes en el año t, al promedio de la cantidad de aeronaves mayores de 5700 kilos y más de 19 pasajeros, de los 12 meses del año t, informados por el Departamento de Seguridad Operacional.</t>
  </si>
  <si>
    <t>Porcentaje de cumplimiento de oportunidad en pronósticos meteorológicos (TAF), en el año t.</t>
  </si>
  <si>
    <t>5 - Mantener altos estándares de calidad en los servicios que son de su responsabilidad, con la finalidad de satisfacer los requerimientos de los usuarios del sistema aeronáutico nacional, con servicios de un nivel de excelencia y calidad.</t>
  </si>
  <si>
    <t>Pronósticos meteorológicos (TAF).</t>
  </si>
  <si>
    <t>(Total de pronósticos meteorológicos (TAF) que cumplen con oportunidad en el año t./Total de pronósticos meteorológicos (TAF) realizados en el año t.)*100</t>
  </si>
  <si>
    <t>Para los efectos del indicador se debe tener presente lo siguiente: i) TAF (Terminal Aerodrome Forecast), pronóstico de tiempo meteorológico que se realiza en un aeropuerto/aeródromo. ii) Se entiende por oportunidad el cumplimiento de la fecha y hora de emisión del pronóstico de acuerdo a los estándares definidos, según la normativa en la materia. iii) Las mediciones anuales corresponden a los pronósticos TAF que se realizan en la Red Primaria, la que está compuesta por los 16 aeropuertos/aeródromos más importantes del país, los cuales se ubican principalmente en las Capitales Regionales o en las cercanías de ciudades que son relevantes por ciertos aspectos como por ejemplo el económico, permitiendo así su conectividad tanto nacional (para el caso de los 16) como internacional para el caso de los 7 aeropuertos.</t>
  </si>
  <si>
    <t>Porcentaje de disponibilidad de la red nacional de VOR en el año t</t>
  </si>
  <si>
    <t>(Tiempo real en horas, de funcionamiento en el año t/Tiempo en horas, de funcionamiento especificado en el año t)*100</t>
  </si>
  <si>
    <t>Para los efectos del indicador se debe tener presente lo siguiente: i) VOR (Very High Frequency Omnidirectional Range, en español: Radiofaro Omnidireccional de Muy Alta Frecuencia), se define como un sistema de radioayuda para la navegación aérea que utilizan los pilotos de las aeronaves para seguir en vuelo una ruta (o aerovía) preestablecida. Normalmente se encuentra una estación terrestre VOR en cada aeropuerto/aeródromo, además de otras en ruta, que constituyen los denominados "fijos", o puntos sobre los que ha de pasar la ruta (o aerovía) seguida por el piloto, en su vuelo entre un aeropuerto y otro. La antena VOR de la estación emite una señal de radiofrecuencia VHF en todas direcciones, que es recibida por el equipo a bordo de cualquier aeronave que se encuentre dentro del rango de alcance (máx. unos 320 km y hasta 37.500 pies de altura, 11.430 m) sobre la estación. ii) Se entiende por Tiempo Real de Funcionamiento, al tiempo en que el VOR está efectivamente emitiendo su señal VHF en condiciones utilizables por los usuarios (pilotos), dentro del período de medición establecido. Se entiende por Tiempo de Funcionamiento Especificado, a la suma del tiempo real de funcionamiento y el tiempo en que la instalación no funciona (periodo de interrupción previsto, más periodo de falla). iii) La OACI (Organización de Aviación Civil Internacional) entrega recomendaciones a las autoridades aeronáuticas para que se establezca el nivel de disponibilidad de servicio de los sistemas VOR, adecuados para la correcta operación del sistema aeronáutico (Anexo 10, Volumen I, Telecomunicaciones Aeronáuticas) . iv) La red nacional de VOR está conformada por 28 sistemas dispuestos en Estaciones a lo largo del país.</t>
  </si>
  <si>
    <t>Tiempo Promedio de Trámites Finalizados en el año t.</t>
  </si>
  <si>
    <t>3 - Mantener altos estándares de calidad en los servicios que son de su responsabilidad, con la finalidad de satisfacer los requerimientos de los usuarios del sistema aeronáutico nacional, con servicios de un nivel de excelencia y calidad.</t>
  </si>
  <si>
    <t>Trámites Finalizados.</t>
  </si>
  <si>
    <t>Sumatoria de días transcurridos entre que se solicitan y finalizan los trámites en el año t/Número total de trámites solicitados por los usuarios y finalizados en el año t</t>
  </si>
  <si>
    <t>1. Se entiende por trámite aquellos referidos a Licencias y Habilitaciones Aeronáuticas. 2. Especificación: El trámite se inicia con la solicitud de licencia o habilitación aeronáutica, por parte del usuario, en el sistema institucional y finaliza con la descarga por parte del usuario, de la licencia electrónica, desde el mismo sistema institucional. Para el caso de un trámite rechazado, el Servicio informa sobre ese resultado mediante un correo institucional desde el mismo sistema. 3. El número de días contabilizados para los trámites finalizados, corresponden a días corridos.</t>
  </si>
  <si>
    <t>Cobertura de la fiscalización que tienen relación con la Seguridad de Aviación en el año t</t>
  </si>
  <si>
    <t>Unidades/entidades fiscalizadas.</t>
  </si>
  <si>
    <t>(Número de unidades/entidades fiscalizadas que tienen relación con la Seguridad de Aviación en el año t/Número total de unidades/entidades sujetas a fiscalización que tienen relación con la Seguridad de Aviación en el año t)*100</t>
  </si>
  <si>
    <t>1. Se entenderá por fiscalización el procedimiento administrativo por el cual un organismo del Estado verifica el cumplimiento normativo en un determinado ámbito, de acuerdo a las funciones y atribuciones que la ley le encomienda. 2. Se entenderá por unidades/entidades sujetas a fiscalización a las instituciones, organismos, servicios públicos, obras, establecimientos, empresas, instalaciones, procesos, faenas, u otros, cualquiera sea su naturaleza, que le corresponde fiscalizar al Servicio, de acuerdo con su marco legal. Se deberá identificar ID/Rut de la unidad/entidad sujeta a fiscalización y N° y fecha de acto administrativo que define la unidad/entidad sujeta a fiscalización. 3. Una unidad/entidad se entenderá fiscalizada cuando ésta haya sido objeto de al menos una fiscalización en el año t, según el tipo de fiscalización definido por la institución. Se deberá identificar cada unidad/entidad fiscalizada, fecha de la(s) fiscalización(es) realizada(s) y N° y fecha Acta o documento que da cuenta del tipo de fiscalización, actividad de fiscalización realizada(s), u otro dato que individualice de manera inequívoca a cada unidad/ entidad fiscalizada(s). 4. Se entenderá por tipo de fiscalización a la modalidad de acción fiscalizadora realizada, según corresponda a presencial o in situ, documental, a través de sistemas informáticos u otra según defina el servicio.</t>
  </si>
  <si>
    <t>Cobertura de la fiscalización que tienen relación con la Seguridad Operacional en el año t</t>
  </si>
  <si>
    <t>(Número de unidades/entidades fiscalizadas que tienen relación con la Seguridad Operacional en el año t/Número total de unidades/entidades sujetas a fiscalización que tienen relación con la Seguridad Operacional en el año t)*100</t>
  </si>
  <si>
    <t>DIRECCION GENERAL DE MOVILIZACION NACIONAL</t>
  </si>
  <si>
    <t>Defensa</t>
  </si>
  <si>
    <t>Porcentaje de fiscalizaciones realizadas a las autoridades fiscalizadoras, respecto a la programación anual de actividades.</t>
  </si>
  <si>
    <t>(Número de fiscalizaciones realizadas a las autoridades fiscalizadoras en el año t/Número de fiscalizaciones programadas a las autoridades fiscalizadoras en el año t)*100</t>
  </si>
  <si>
    <t>Se entiende por fiscalizaciones a autoridades fiscalizadoras, a las inspecciones o auditorias que realiza la Dirección General de Movilización Nacional como autoridad central de coordinación de todas las autoridades ejecutoras y contraloras denominadas "autoridades fiscalizadoras", que correspondan a las Comandancias de Guarnición de las Fuerzas Armadas y autoridades de Carabineros de Chile designadas específicamente para este fin.</t>
  </si>
  <si>
    <t>Porcentaje de reuniones técnicas realizadas a organismos públicos y privados sobre los lineamientos que establece la convención de armas biológicas, respecto a la programación anual de actividades.</t>
  </si>
  <si>
    <t>Cantidad de reuniones técnicas que realiza la DGMNN, a organismos públicos y privados.</t>
  </si>
  <si>
    <t>(Número dereuniones técnicas realizadas a organismos públicos y privados en el año t/Número de reuniones técnicas programadas a organismos públicos y privados en el año t)*100</t>
  </si>
  <si>
    <t>Los medios de verificación son resoluciones exentas que autorizan la realización de reuniones técnicas con organismos públicos o privados, cuyos documentos son emitidos por el Sistema documental de la Dirección, para ser recepcionadas por el Depto. de Convenciones. Este tipo de reuniones se materializan, mediante la aplicación de un Plan de reuniones técnicas, en periodos cuatrimestrales. Situaciones de contingencia Nacional e Internacional, pueden afectar el no cumplimiento de las reuniones (técnicas) previstas.</t>
  </si>
  <si>
    <t>Tiempo promedio de demora en la entrega de resoluciones de exportaciones de explosivos a las AAFF en el año t</t>
  </si>
  <si>
    <t>Sumatoria de días hábiles de tramitación de resoluciones de exportaciones de explosivos entregadas a las AAFF en el año t/Nº total de resoluciones sobre exportación de explosivos entregadas a las AAFF en el año t</t>
  </si>
  <si>
    <t>La sigla AAFF, significa Autoridades Fiscalizadoras, organismos que ejercen el rol de fiscalización y control, en el marco de la aplicación de la ley de control de armas, dentro de los que se encuentran las Comandancias de Guarnición de las Fuerzas Armadas o Autoridades de Carabineros de Chile de mayor jerarquía en el área jurisdiccional, designadas por el Ministro de Defensa Nacional, a proposición del Director General (Según lo establecido en el Reglamento Complementario de la Ley Nº 17.798 sobre Control de armas y elementos similares)</t>
  </si>
  <si>
    <t>Porcentaje de fiscalizaciones realizadas sobre instalaciones industriales verificables por la OPAQ en el año t, respecto a la programación anual de actividades</t>
  </si>
  <si>
    <t>Cantidad de fiscalizaciones efectuadas</t>
  </si>
  <si>
    <t>(Número de fiscalizaciones realizadas sobre instalaciones industriales verificables por la OPAQ en el año t/Número total de fiscalizaciones programadas a instalaciones industriales verificables por la OPAQ en el año t)*100</t>
  </si>
  <si>
    <t>Los medios de verificación son resoluciones exentas que autorizan la realización de fiscalizaciones a instalaciones industriales, cuyos documentos son emitidos por el Sistema documental de la Dirección, para ser recepcionadas por el Depto. de Convenciones. Este tipo de fiscalizaciones se materializan, mediante la aplicación de un Plan anual de fiscalizaciones, en periodos cuatrimestrales. Situaciones de contingencia Nacional, pueden afectar el no cumplimiento de las fiscalizaciones previstas. Se debe entender por instalación industrial verificable por la OPAQ aquellas que, por estar dentro de los umbrales de declaración, han debido ser por tanto declaradas a la Organización para la Prohibición de las Armas Químicas (OPAQ) y en consecuencia pasan a ser instalaciones verificables por dicho Organismo (sujetas a inspección).</t>
  </si>
  <si>
    <t>Actividades de difusión del Servicio Militar Obligatorio</t>
  </si>
  <si>
    <t>Cantidad de actividades de difusión</t>
  </si>
  <si>
    <t>(Actividades de difusión del Servicio Militar Obligatorio cumplidas/Actividades de difusión del Servicio Militar Obligatorio programadas)*100</t>
  </si>
  <si>
    <t>Los medios de verificación, son resoluciones digitales emitidas por el sistema SIAPER, recepcionadas por el Depto. de Reclutamiento. La periodicidad de este de documento es acorde a la materialización mensual de las actividades previstas en el "Plan anual de actividades de difusión para el Servicio Militar Obligatorio. Situaciones de contingencia y/o cambios de disposición de organismos públicos, espacios públicos, o establecimientos educacionales, pueden afectar el no cumplimiento de las actividades de difusión previstas. DECRETO LEY 2306 ?DICTA NORMAS SOBRE RECLUTAMIENTO Y MOVILIZACION DE LAS FUERZAS ARMADAS?, en su Título segundo establece: Artículo 7°- La Dirección General será la encargada de la aplicación de las normas del presente decreto ley y su reglamento.Le corresponde especialmente: a) La elaboración del Registro Militar y de la Base de Conscripción, la distribución y la convocatoria de las personas y la realización de los sorteos en conformidad con este decreto ley. b) La participación en la selección de las personas convocadas, en conjunto con las restantes autoridades que señala este decreto ley, en lo relativo al cumplimiento de las obligaciones del servicio militar. DECRETO 210, tiene por objeto complementar las disposiciones de la Ley de referencia, en su Título segundo, establece los siguientes artículos pertinentes al indicador: ART. 13º La Dirección General será la encargada de velar por la aplicación del Decreto Ley y del Reglamento Complementario, de acuerdo a sus facultades y funciones específicas. ART. 14º La Dirección General proporcionará el personal afecto al cumplimiento del deber militar que requiera el Ejército, la Armada, la Fuerza Aérea y los Campos de Acción. Las Instituciones y Organismos formularán oportunamente sus requerimientos. C. FUNCIONES ESPECÍFICAS ART. 16º A la Dirección General le corresponde especialmente. a) La elaboración del Registro Militar y de la Base de Conscripción, la distribución y la convocatoria de las personas y la realización de los sorteos con las personas que deben cumplir las obligaciones militares, de conformidad al Decreto Ley. b) La participación en la selección de las personas convocadas, en conjunto con las restantes autoridades que señala el Decreto Ley, en lo relativo al cumplimiento de las obligaciones del servicio militar obligatorio. Los Cantones de Reclutamiento estarán a cargo de un Oficial de Reclutamiento. Su jurisdicción comprenderá comunas o provincias completas de la División Política Administrativa del país. Las Oficinas Cantonales estarán ubicadas en las localidades que sirvan con mayor eficiencia las exigencias del Decreto Ley. La jurisdicción territorial de las zonas y Cantones de Reclutamiento, su denominación y localidades donde ejercerán sus funciones, se establecen en el Anexo N° 1. Sin perjuicio de lo anterior, el Director General podrá proponer el cambio, la modificación o adecuaciones a la jurisdicción de las zonas y Cantones de Reclutamiento, con el objeto de optimizar la prestación del servicio y la correcta aplicación del D.L 2.306 y de este Reglamento. ART. 21º Los Oficiales de Reclutamiento, en el cumplimiento de sus funciones específicas, dependerán de la Dirección General a través de la línea jerárquica. En el marco legal de la Ley 2306 y su Reglamento Complementario, es que el área de Reclutamiento (Departamento de Reclutamiento) de la Dirección General de Movilización Nacional, realiza actividades de Difusión de la Ley 2306, con el objeto de dar a conocer el deber militar. Las actividades de difusión comprenden charlas y presentaciones, donde se entrega información acerca del servicio militar, se difunden las obligaciones y el deber militar, en que consiste el proceso y lo que ofrece la carrera militar. Estas charlas se realizan con afluencia de personas, se utilizan herramientas como merchandising del servicio militar, con el objeto de educar acerca del servicio militar, otorgar transparencia al proceso de convocatoria y reclutamiento y como fin último lograr que personas se interesen en inscribirse como voluntarios a hacer el servicio militar. En este sentido, las actividades de difusión adjunto a las campañas publicitarias de difusión del servicio militar, son las principales herramientas utilizadas para la captación de personas voluntarias a realizar el servicio militar. La planificación y ejecución de actividades de difusión van en directa relación a la labor de reclutamiento y a la función que desarrolla el área de reclutamiento para dar cumplimiento a la misión de la Dirección General de Movilización Nacional y sus metas y objetivos.</t>
  </si>
  <si>
    <t>Porcentaje de ciudadanos que realizan tramites del Servicio Militar online</t>
  </si>
  <si>
    <t>4 - Incrementar la difusión de las diferentes leyes de responsabilidad de la DGMN en el ámbito del Estado y la sociedad civil, mediante la entrega de información, a través de los mecanismos de comunicación, para internalizar el conocimiento de estas, en la sociedad.</t>
  </si>
  <si>
    <t>Cantidad de ciudadanos que realizan trámites del Servicio Militar a través de la plataforma online.</t>
  </si>
  <si>
    <t>(Número de ciudadanos que realizan trámites online en la página www.serviciomilitar.cl militar en el año t/Total de interacciones en la pág. www.serviciomilitar.cl en el año t.)*100</t>
  </si>
  <si>
    <t>1. Este indicador, permite visualizar la utilidad de la información del servicio militar plasmada en la página www.serviciomilitar.cl, en relación a los trámites que se generan en sintonía con la información expuesta. 2. El estimado del denominador del 2022, se obtiene en relación a la media de los tres años anteriores (2019, 2020 y 2021). A su vez, el estimado del denominador 2023 se considera ídem media del 2022, toda vez, que para obtenerla media del 2023, no se cuenta con el dato real (total a diciembre 2022).</t>
  </si>
  <si>
    <t>Porcentaje de solicitudes resueltas de la administración de la Reserva.</t>
  </si>
  <si>
    <t>1 - Optimizar los procesos referidos a la administración de la Reserva, mediante la actualización de la normativa, la difusión y la participación en las actividades dispuestas por el Ministerio de Defensa en estas materias, con el propósito de satisfacer las necesidades de defensa nacional.</t>
  </si>
  <si>
    <t>Cantidad de solicitudes resueltas (aprobadas)</t>
  </si>
  <si>
    <t>(Número de solicitudes de administración de la reserva resueltas en el año t/Total de solicitudes de la administración de la reserva presentadas en el año t)*100</t>
  </si>
  <si>
    <t>El estimado del denominador del 2022, se obtiene en relación a la media de los tres años anteriores (2019, 2020 y 2021). A su vez, el estimado del denominador 2023 se considera ídem media del 2022, toda vez, que para obtenerla media del 2023, no se cuenta con el dato real (total a diciembre 2022). Se considera solicitudes "Resueltas", cuando estas son aprobadas, es decir; autorizadas y firmadas por la autoridad competente.</t>
  </si>
  <si>
    <t>Porcentaje de organismos públicos y/o empresas en el ámbito de la CABT que han participado en asesorías técnicas con la DGMN</t>
  </si>
  <si>
    <t>3 - Incrementar la fiscalización, supervisión, asesorías técnicas y control sobre los agentes externos relacionados con la DGMN a través de las diferentes leyes de responsabilidad de esta organización, para dar cumplimiento a la normativa por parte de las organizaciones públicas, privadas y ciudadanía.</t>
  </si>
  <si>
    <t>Número de asesorías técnicas realizadas a organismos públicos y/o empresas en el ámbito de la CABT.</t>
  </si>
  <si>
    <t>(Número de organismos públicos y/o empresas en el ámbito de la CABT que han participado en asesorías técnicas con la DGMN/Número de organismos públicos y/o empresas que han sido catastrados en el ámbito de la CABT)*100</t>
  </si>
  <si>
    <t>CABT: Convención de armas biológicas y toxínicas (Ley N° 21.250 de 2020). Las empresas u organismos públicos "catastradas" son aquellas instalaciones que tienen o declaran laboratorios en el ámbito de la CABT. Las instituciones (organismos públicos y/o privados) participan en actividades conforme el "Plan de acción" elaborado por la DGMN, instancia en la cual (asesorías técnicas), se realiza difusión de la Ley 21.250 y/o coordinación de actividades y/o talleres y/o fiscalización.</t>
  </si>
  <si>
    <t>Porcentaje de ciudadanos/as inscritos en modalidad voluntarios al servicio militar, a través de la plataforma digital.</t>
  </si>
  <si>
    <t>2 - Incrementar los procesos para el reclutamiento de ciudadanos en cumplimiento del Decreto de Ley 2.306, optimizando lo referido a la difusión, digitalización y trámites en línea para los usuarios de esta norma, a fin de satisfacer los requerimientos de contingente de las Fuerzas Armadas.</t>
  </si>
  <si>
    <t>Cantidad de ciudadanos/as inscritos en modalidad voluntarios al servicio militar, a través de la plataforma digital.</t>
  </si>
  <si>
    <t>(Número de ciudadanos/as inscritos en forma voluntaria al Servicio Militar a través de la plataforma digital en el año t/Total de ciudadanos inscritos en forma voluntaria al Servicio Militar en el año t)*100</t>
  </si>
  <si>
    <t>1. Los ?ciudadanos/as inscritos/as? (producto), son jóvenes que se inscriben en forma presencial en los Cantones (oficinas) de Reclutamiento o, en forma virtual a través de la página www.servicio militar.cl. 2. La captación de ciudadanos (inscripción voluntaria), es resultado de las actividades de difusión, que desarrolla la DGMN, en cumplimiento a lo dispuesto en la Ley N° 2.306. 3. El numerador de la formula, corresponde a los datos que se obtienen en relación a lo descrito en el pto. 1, luego el denominador corresponde al resultado de la ?media? de los 3 últimos años, del requerimiento de ciudadanos para el servicio militar por parte de las Fuerzas Armadas. 4. Se utiliza el razonamiento de la ?media?, debido a que regularmente el requerimiento de las Fuerzas Armadas, llega posterior al periodo de reportar la proyección (estimación) del indicador. 5. El estimado del denominador del 2022, se obtiene en relación a la media de los tres años anteriores (2019, 2020 y 2021). A su vez, el estimado del denominador 2023 se considera ídem media del 2022, toda vez, que para obtenerla media del 2023, no se cuenta con el dato real (total a diciembre 2022).</t>
  </si>
  <si>
    <t>ESTADO MAYOR CONJUNTO</t>
  </si>
  <si>
    <t>Porcentaje de personal capacitado en Operaciones de Paz</t>
  </si>
  <si>
    <t>Asociada a Objetivos Gestión Institucional eliminar</t>
  </si>
  <si>
    <t>(Número de personas efectivamente capacitadas en OPAZ en el año t /Total de personas planificadas a capacitar durante el año t)*100</t>
  </si>
  <si>
    <t>Los cursos de Operaciones de paz se realizan en el Centro Conjunto Para Operaciones de Paz de Chile (CECOPAC), y cada Institución selecciona al respectivo personal para que efectué los respectivos cursos, las Instituciones que participan en estos cursos son: Ejército, Armada, Fuerza Aérea, Carabineros, PDI, Civiles.</t>
  </si>
  <si>
    <t>Porcentaje de reuniones bilaterales de Operaciones de Paz, desarrolladas, en relación a las programadas</t>
  </si>
  <si>
    <t>este indicador esta asociada a un Objetivo de Gestión Institucional se debe eliminar</t>
  </si>
  <si>
    <t>(Numero de reuniones bilaterales efectuadas/Total de reuniones bilaterales programadas)*100</t>
  </si>
  <si>
    <t>Porcentaje de Ejercicios Conjuntos Realizados en el año t</t>
  </si>
  <si>
    <t>(Cantidad de Ejercicios Conjuntos Realizados/Cantidad de Ejercicios Conjuntos Programados)*100</t>
  </si>
  <si>
    <t>Ejercicios conjuntos: Maniobras Militares que se realizan en forma simultánea ( Ejército, Marina, Aviación). La Cantidad de Ejercicios Conjuntos realizados en el período t es en relación a los ejercicios programados en el año t</t>
  </si>
  <si>
    <t>Porcentaje de Personas desplegadas en Operaciones de Paz</t>
  </si>
  <si>
    <t>(Número de personas desplegadas en Operaciones de Paz/Número de personas Planificadas a desplegar en Operaciones de Paz)*100</t>
  </si>
  <si>
    <t>% aprobación Cursos ciberdefensa</t>
  </si>
  <si>
    <t>3 - Formar una masa crítica de personas especialistas e instructores en Ciberseguridad para apoyar al Estado de Chile (Defensa Nacional), capaz de neutralizar los ataques cibernéticos que enfrenta el País.</t>
  </si>
  <si>
    <t>% aprobación Cursos ciberdefensa (integra la masa critica)</t>
  </si>
  <si>
    <t>(sumatoria % de los alumnos aprobados por cursos /cursos realizados)*100</t>
  </si>
  <si>
    <t>Se reformuló el Objetivo Estratégico y se señala cual es el resultado esperado, de esta manera se logra dar coherencia</t>
  </si>
  <si>
    <t>Porcentaje de Áreas Despejadas en M2 versus Áreas programadas despejar en M2</t>
  </si>
  <si>
    <t>5 - Dar cumplimiento al compromiso Internacional del Gobierno de Chile, convención de Oslo, Decreto N° 59 Publicado 02-08-2011 ??Cada Estado parte de la Convención, se compromete a limpiar y destruir o asegurar la limpieza y destrucción de los restos de municiones de racimo, en las áreas que se encuentran bajo su jurisdicción o control de Estado, ...en un plazo de diez años.?</t>
  </si>
  <si>
    <t>Áreas Despejadas en M2 (Cumplimiento de la Convención de Oslo, Munición en Racimo)</t>
  </si>
  <si>
    <t>(Áreas Despejadas en M2/Áreas programadas despejar en M2)*100</t>
  </si>
  <si>
    <t>La Convención de Oslo prohíbe el uso integral, producción y transferencia de municiones en racimo y establece plazos estrictos para la destrucción de las existencias y limpieza de tierras contaminadas. Además, la Convención obliga a los Estados a brindar ayuda integra a los sobrevivientes y las comunidades afectadas.</t>
  </si>
  <si>
    <t>INSTITUTO GEOGRAFICO MILITAR</t>
  </si>
  <si>
    <t>Porcentaje de mediciones geodésicas anual pertenecientes a la red geodésica nacional de el año t, respecto del total de mediciones geodésica disponibles para medir de la red geodésica en el año t.</t>
  </si>
  <si>
    <t>3 - Contar con un marco de referencia geodésico nacional único, moderno y homogéneo, a través de la densificación, mantención y medición de las redes geodésicas horizontal, de nivelación y de gravedad.</t>
  </si>
  <si>
    <t>(Mediciones geodésicas en el año t/Total de mediciones geodésicas disponibles a medir en el año t)*100</t>
  </si>
  <si>
    <t>Las mediciones geodésicas están compuestas por (GNSS) vértices geodésicos, nivelaciones y procesamiento de datos para la incorporación de datos a la Red Geodésica Nacional, los cuales quedan representados por medios de puntos en el terreno, distribuidos a lo largo de todo el territorio nacional</t>
  </si>
  <si>
    <t>Porcentaje de generación de ingresos de productos y servicios que aportan al financiamiento del IGM durante el año t.</t>
  </si>
  <si>
    <t>1 - Contar con la totalidad de la base cartografía nacional disponible, en sus diferentes escalas y formatos, para que los organismos públicos, privados y de la sociedad civil pueda mejorar su proceso de toma decisiones en sus respectivos ámbitos.</t>
  </si>
  <si>
    <t>(Ingresos de Operación por la venta de las diferentes líneas de productos y servicios que produce el IGM en el año t/Ingresos Totales que considera el presupuesto anual del IGM para el año t)*100</t>
  </si>
  <si>
    <t>Economía</t>
  </si>
  <si>
    <t>Nivel de Ingresos propios que constribuyen al financiamiento del IGM Considera todas las líneas de productos del IGM</t>
  </si>
  <si>
    <t>Porcentaje de servicios de imprenta medidos en mts2 efectivamente realizados a las unidades del Ejército en el año t, respecto del total de servicios de imprenta solicitados por Ejército en el año t.</t>
  </si>
  <si>
    <t>5 - Satisfacer los requerimientos de impresión del instituto, de las FFAA y de otros clientes en materias geográficas y cartográficas, a través cumplimiento de las ordenes de trabajos solicitados.</t>
  </si>
  <si>
    <t>(Total de mts2. de servicios de imprenta efectivamente realizados a las unidades del Ejército en el año t/Total de mts2. de servicios de imprenta producidos para el Ejército durante el año t)*100</t>
  </si>
  <si>
    <t>Este producto no es viable de medir en cantidad de servicios ya que la diversidad de formatos y tirajes es infinita, sólo es posible medirlo por la cantidad de mts2 de papel que ingresan a maquina durante el período de tiempo a medir en este caso un año. Cantidad de producción denominada en mts2. Cantidad estimada de producción para el período de un año.</t>
  </si>
  <si>
    <t>Porcentaje de impresión de publicaciones de difusión geográfica y didácticas medidas en mts2 que son puestas a disposición de la comunidad nacional en el año t, respecto del total de impresiones de publicaciones producidas en el año t.</t>
  </si>
  <si>
    <t>2 - Apoyar en el conocimiento de la geociencia y en el ámbito educacional, con un catalogo de productos geocartográficos disponibles a la comunidad.</t>
  </si>
  <si>
    <t>(Total de mts2. de impresionees de publicaciones y difusión geográfica puesta a disposición de la comunidad nacional en el año t/Total de mts2. de impresiones de publicaciones y difusión geográfica producidas en el año t.)*100</t>
  </si>
  <si>
    <t>Cantidad de producción denominada en mts2.</t>
  </si>
  <si>
    <t>Nivel de participación del Servicio en eventos internacionales en representación del Estado de Chile en el año t.</t>
  </si>
  <si>
    <t>4 - Representar al Estado de Chile en materias nacionales e internacionales del ámbito de la cartografía, geografía, sensores remotos y geodesia.</t>
  </si>
  <si>
    <t>(Número de participación del servicio en eventos internacionales en el año t./Número de eventos internacionales del ámbito de competencia del servicio en el año t)*100</t>
  </si>
  <si>
    <t>Participación en reuniones internacionales donde el IGM es representante oficial del estado y otras de relevancia profesional por su calidad de autoridad en las ciencias de la tierra</t>
  </si>
  <si>
    <t>Porcentaje de producción de cartografía a escala 1:25.000 en km2 en el año t respecto del total de cartografìa medida en km2 disponible para su producciòn en el año t</t>
  </si>
  <si>
    <t>(Cantidad de superficie medida en km2 producidos en el año t/Cantidad de superficie medida en km2 planificada a producir en el año t)*100</t>
  </si>
  <si>
    <t>Nuevo proyecto que permitirá generar la cartografía a escala 1:25.000 de todo el paìs en un plazo estimado de 6 años. Esta cartografía servirá de base para actualizar la cartografía 1:50.000 y otras escalas menores. El avance de esta cartografía se mide en km2</t>
  </si>
  <si>
    <t>Porcentaje de cartografía disponible en el año t respecto del total de cartografía de la grilla correspondiente a cada escala</t>
  </si>
  <si>
    <t>Cubierta cartográfica disponible</t>
  </si>
  <si>
    <t>(Sumatoria de número de cartografía disponible en el año t/Número total de cartografía según grilla de cada escala correspondiente en el año t)*100</t>
  </si>
  <si>
    <t>Una Grilla, también definida como malla o rejilla, es una división que se realiza mediante líneas horizontales y verticales, las cuales son iguales en cuanto a separación. Tales divisiones permiten identificar ubicaciones en un plano, un mapa o cartografía; pendiendo de la escala la grilla varia en sus cantidad de divisiones y cada división representa una carta. escala 1:25.000 = 5756 cartas escala 1:50.000 = 1439 cartas escala 1:250.000 = 80 cartas por otra parte, se debe considerar que las cartas que se encuentran en la zona de campos de hielos no están disponibles. Estos son los denominadores</t>
  </si>
  <si>
    <t>Porcentaje de estaciones (CORS) disponibles para mediciones de la red geodésica en el año t respecto del total de estaciones (CORS) de la red geodésica nacional en el año t</t>
  </si>
  <si>
    <t>Marco de referencia geodésico (compuesta por tres ejes de medición horizontal, nivelación y gravedad)</t>
  </si>
  <si>
    <t>(Cantidad de estaciones (CORS) disponibles para mediciones en el año t /Total de estaciones (CORS) de la red geodesica nacional en el año t)*100</t>
  </si>
  <si>
    <t>El indicador busca medir la disponibilidad para hacer mediciones de las estaciones (CORS) que forman parte de la red horizontal, este indicador nos permitirá ver el porcentaje de estaciones que están entregando mediciones para ser consultada por los usuarios. la disponibilidad de las estaciones esta sujeta a las mantenciones y conexiones de internet, cabe destacar que de las 111 estaciones que conforman la red o largo de todo chile solo 2 son de propiedad del IGM.</t>
  </si>
  <si>
    <t>Porcentaje de pilares disponibles de la red de nivelación en el año t respecto del total de pilares de la red de nivelación en el año 2008</t>
  </si>
  <si>
    <t>(Cantidad pilares disponibles para medir de la red de nivelación en el año t /Cantidad total de pilares de la red de nivelación en el año 2008)*100</t>
  </si>
  <si>
    <t>Las nivelaciones corresponden a la componente vertical de la red geodésica, en la que se mide la altura en pilares materializados a lo largo de las principales vías del país. El indicador nos permitirá ver el porcentaje de pilares existentes o disponibles para uso de la comunidad versus los pilares existentes del último reconocimiento en terreno del año 2008</t>
  </si>
  <si>
    <t>Porcentaje estaciones de gravedad absolutas y relativas disponibles para medir en el año t respecto del total de estaciones de gravedad absolutas y relativas de la red gravedad en el año t</t>
  </si>
  <si>
    <t>(Cantidad de estaciones de gravedad absolutas y relativas disponibles para medir en el año t/Total de estaciones de gravedad absolutas y relativas de la red de gravedad en el año t)*100</t>
  </si>
  <si>
    <t>La red gravimétrica sirve como base para mediciones de altimetría y para realizar productos como modelos geoidales y cálculos de Wp. Esta red es importante implementarla, debido a que es base para mediciones de otros proyectos, esta red se puede actualizar cada 5 años.</t>
  </si>
  <si>
    <t>SERVICIO AEROFOTOGRAMETRICO DE LA FUERZA AEREA DE CHILE</t>
  </si>
  <si>
    <t>Porcentaje de avance en la actualización de cartas aeronáuticas durante el año t</t>
  </si>
  <si>
    <t>5 - Disponer de plataformas tecnológicas para asegurar la permanente distribución de información geoespacial, garantizando la interoperatividad de los organismos usuarios, a fin de responder en forma oportuna, ágil y eficiente, con el objeto de contribuir de forma directa a la toma de decisiones.</t>
  </si>
  <si>
    <t>(cantidad de cartas aeronáuticas actualizadas en el año t/cantidad de cartas aeronáuticas actualizadas planificadas en el año t)*100</t>
  </si>
  <si>
    <t>Este indicador considera la actualización, revisión y corrección cartográfica de las escalas 1:250.000; 1:500.000 y 1:1.000.000, incluyendo cartografía adicional de la cobertura del territorio nacional.</t>
  </si>
  <si>
    <t>Actividades del Servicio relacionadas a la Información Geoespacial en representación del Estado de Chile durante el año t</t>
  </si>
  <si>
    <t>11 - Contar con un proceso que permita generar alianzas estratégicas con Instituciones académicas reconocidas en el rubro de las ciencias de la tierra, que potencie la captación de nuevos talentos, de acuerdo a las necesidades que determine el Servicio. Adicionalmente, contar con una política interna de promoción de cargos o puestos, asociada a las nuevas competencias que el personal del SAF adquiera como parte de su proceso de capacitación y que satisfaga las necesidades del Servicio e incremente la motivación de las personas.</t>
  </si>
  <si>
    <t>(Actividades llevadas a cabo en eventos nacionales e internacionales del ámbito de competencia del Servicio en el año t/Actividades planificadas a realizar en eventos nacionales e internacionales del ámbito de competencia del Servicio en el año t)*100</t>
  </si>
  <si>
    <t>Este indicador condiciona su cumplimiento, a los siguientes objetivos: 1. Gestión de LARS (Latin American Remote Sensing Week) tendiente a posicionar el SAF como referente en la percepción remota y ciencias afines. (Nota: LARS se realiza cada 2 años, por lo tanto, los objetivos LARS solo se miden cada 2 años). Las actividades de gestión son: Conseguir auspicio por 70% del costo de la actividad. Comprometer participación de 02 oradores destacados de nivel mundial. Comprometer participación de 20 expositores científicos. Conformar comité técnico con 10 académicos destacados. 2. Generación de una publicación (digital y/o impresa), de las exposiciones y actividades hechas en LARS, inmediatamente posterior a esta. 3. Establecimiento de redes de contacto con organismos del sector público, privado y académico en temas afines al Servicio. Para esto se espera realizar anualmente reuniones colaborativas con 10 organizaciones nacionales y 3 internacionales. 4. Participar en actividades internacionales y/o nacionales con el fin de poder establecer y fortalecer la imagen y presencia del Servicio, ante entes ligados al ámbito de la percepción remota y técnicas afines. Además de conocer los avances tecnológicos de equipos y software. Esto se materializara a través de la participación en 02 eventos como expositor y 02 como asistente. 5. Proponer la generación de publicaciones de carácter técnico, anuales con el patrocinio del Servicio, a nivel institucional con 2 artículos y con 1 publicación extrainstitucional. La ponderación por igual del grado de cumplimiento de estos 5 objetivos, da como resultado el indicador final.</t>
  </si>
  <si>
    <t>Porcentaje de Imágenes Satelitales entregadas en apoyo a la Comunidad</t>
  </si>
  <si>
    <t>1 - Contar con una capacidad de reconocimiento diversificada, orientada a satisfacer las necesidades de la Institución y del País. Este objetivo debe orientar a impulsar las iniciativas de proyectos de inversión tecnológica y sensores de percepción remota, que permitan incrementar la capacidad de captura de datos geoespaciales, los que deben permitir satisfacer las necesidades de información institucional, así como aquellas de carácter nacional. Estos ingenios tecnológicos debieran cubrir el más amplio espectro de posibilidades, es decir; contemplar la captura con sensores pasivos y/o activos, con capacidad de obtener datos en el espectro visible, infrarrojo cercano, lejano, termal y/o cualquier otra alternativa que la tecnología permita en el futuro.</t>
  </si>
  <si>
    <t>(Imágenes Satelitales entregadas para apoyo a la comunidad (convenios, emergencias) /Imágenes recepcionadas)*100</t>
  </si>
  <si>
    <t>Este indicador muestra las imágenes que se obtienen de los diferentes satelites que el Estado de Chile tiene convenios y el aporte que el Servicio realiza al entregar estas imágenes procesadas a instituciones con las que tiene firmado convenio y a organismos Estatales.</t>
  </si>
  <si>
    <t>Porcentaje de órdenes de trabajo (O/T) de Estudios Aerofotogramétricos (E/A) a entidades públicas (E/P)</t>
  </si>
  <si>
    <t>Satisfacción de entidades públicas en materia de Estudios Aerofotogramétricos.</t>
  </si>
  <si>
    <t>(O/T de E/A a E/P (Ministerios, Municipalidades, entre otros) año t./O/T de E/A totales año t.)*100</t>
  </si>
  <si>
    <t>Se refiere al aporte que este Servicio realiza a los organismos públicos, mediante la generación de Estudios Aerofotogramétricos*. (*Estudios Aerofotogramétricos levantamientos de información geoespacial que incluyen la planificación, captura, descarga, procesamiento y distribución de datos geoespaciales)</t>
  </si>
  <si>
    <t>Porcentaje de órdenes de trabajo (O/T) de Cartografía Aeronáutica SAF (C/A) entidades públicas (E/P)</t>
  </si>
  <si>
    <t>7 - Contar con líneas de procesos para la generación de información geoespacial que permitan satisfacer las necesidades institucionales, en calidad y oportunidad, donde se requiera ser interoperable con los usuarios internos y externos. Ser capaz de proveer a la Fuerza Aérea de Chile de una cartografía aeronáutica normalizada, compatible con las plataformas que explota, en los formatos y las escalas que la Institución requiera, elaborada bajo estándares internacionales mediante una base de datos geográfica, con actualziaciones periódicas que permitan maximizar la representación de los elementos gravitnates para la navegación aérea.</t>
  </si>
  <si>
    <t>Proveer de una Cartografía Aeronáutica normalizada bajo estándares internacionales (OACI), suscritos por el Estado de Chile.</t>
  </si>
  <si>
    <t>(O/T de C/A a E/P año t./O/T de C/A totales año t.)*100</t>
  </si>
  <si>
    <t>Se refiere a la misión del Servicio Aerofotogramétrico (Ley 15.284, de 1963) en el sentido de elaborar las cartas aeronáuticas del territorio nacional, las cuales son distribuidas a los usuarios de la información.</t>
  </si>
  <si>
    <t>SERVICIO HIDROGRAFICO Y OCEANOGRAFICO DE LA ARMADA DE CHILE</t>
  </si>
  <si>
    <t>Cobertura Cartográfica al año t</t>
  </si>
  <si>
    <t>1 - Producir, mantener y facilitar el acceso a una base de datos Hidro-carto-oceanográfica de aguas nacionales, actualizadas y coherentes con los estándares internacionales, a los distintos usuarios, incluidas las Fuerzas Armadas Chilenas.</t>
  </si>
  <si>
    <t>Cobertura cartográfica realizada durante el año observado.</t>
  </si>
  <si>
    <t>(Superficie para la cual existe Cartografía Náutica al año t/Superficie Total de la cubierta Cartográfica Náutica en el año t)*100</t>
  </si>
  <si>
    <t>Determina la superficie de cobertura cartográfica que posee un estrato de navegación específico y la escala adecuada para ese tipo de navegación. El indicador está basado en la matriz de producción establecida en el Comité Directivo Cartográfico Náutico Nacional. Esta matriz indica una cantidad aproximada de trece cartas por año; de estas, ocho son cartas nuevas o nuevas ediciones. La diferencia en la producción responde a dos factores: Las reducciones presupuestarias durante 2020 y la pandemia. Ambos afectaron la ejecución de levantamientos hidrográficos que permiten la confección de nuevas cartas las cuales son programadas para los años siguientes. Durante 2023 se confeccionarán cartas de tipo institucional debido a la falta de levantamientos producto de lo mencionado anteriormente. En cuanto a la producción cartográfica, hay dos formas de verificación: uno es a través del Comité mediante el Plan Trienal Cartográfico, y la otra es mediante la publicación mensual de boletines de ayuda a los navegantes. Los cambios en la producción deben ser informados en la segunda sesión del Comité. El medidor cuantificable es el valor numerador / denominador. Numerador: al momento de actualizar una Carta Náutica, inmediatamente se suma al total de Cartas editadas en Dátum-84 y como consecuencia de lo anterior, se resta del total de cartas en otros Dátum, así se obtiene ese resultado. Denominador: cantidad de cartas en WGS-84 se mantiene de acuerdo al mismo valor expresado en el numerador. Por otro lado las cartas que se publican en WGS-84 son restadas de la cantidad de Cartas propuestas en la Cubierta Cartográfica. El resultado se deberá multiplicar por 100, entregando el porcentaje de la cobertura cartográfica actualizada. Este valor es de importancia para los usuarios marítimos debido a que indica que tan actualizada se encuentra la Cartografía nacional.</t>
  </si>
  <si>
    <t>Porcentaje de continuidad de servicios de la hora oficial durante el año t</t>
  </si>
  <si>
    <t>3 - Difundir la Hora Oficial de Chile a todo el país por medio de Internet, telefonía y por estaciones de radio, con exactitud, a todo tiempo y con alto grado de confiabilidad.</t>
  </si>
  <si>
    <t>Continuidad del servicio medido en horas.</t>
  </si>
  <si>
    <t>(Total de horas que se encuentra operativo el sistema de la hora oficial en el año t/Total de horas que compone el año t)*100</t>
  </si>
  <si>
    <t>Obtener el total de horas en que el servicio de la hora oficial se encuentran disponible para el uso de la comunidad. 1.- La Hora Oficial se determina por un reloj de cesio, con corrección satelital y su señal se transmite a través se internet. 2.- La información de la Hora Oficial se encuentra disponible para la población a través de internet, sitio oficial, telefonía y radio. 3.- El MV tiene relación al funcionamiento del sistema, y la disponibilidad de transmisión. 4.- El sistema siempre a estado operativo, no viéndose afectado por eventos externos. 6.- Al hipotéticamente existir ausencias por menos de 59 minutos, se deberá fracciona la hora, lo cual pasa a ser un porcentaje. 7.- En el caso de caer el sistema emite una alerta y queda registrado en los indicadores de gestión. La variable especifica es la cantidad de tiempo en que el sistema se encuentra operativo, eso quiere decir que al producirse cortes por cualquier motivo, el tiempo en suspensión se descuenta del conteo general, siendo este valor el que se compara con la cantidad que debería cubrir en un año calendario, y que finalmente al multiplicar por 100, entrega el valor en forma porcentual. Es de importancia para el público en general saber el porcentaje de confianza del sistema, considerando que se utiliza en variados procesos que trabajan con hora minuto y segundo exacto</t>
  </si>
  <si>
    <t>Tiempo promedio de demora en la reacción de noticias a la navegación durante el año t</t>
  </si>
  <si>
    <t>2 - Difundir Noticias relevantes para la seguridad de la navegación y de la población, que se obtengan a través de los instrumentos y medios de captura de información disponibles en el SHOA.</t>
  </si>
  <si>
    <t>Tiempo promedio que el Servicio demora en difundir una noticia relevante para la seguridad de la navegación y población.</t>
  </si>
  <si>
    <t>Suma del tiempo transcurridos entre que se recibe información que debe ser comunicada y que esta queda disponible para los usuarios en el año t/Total de alertas generadas en el año t</t>
  </si>
  <si>
    <t>horas</t>
  </si>
  <si>
    <t>Este indicador determina el tiempo promedio en que el Servicio demora en difundir las noticias relevantes para la seguridad de la navegación y población, que se obtendrá a través de los instrumentos y medios de captura de información de que dispone el SHOA. Asimismo, los que permiten producir la emisión de avisos en español e inglés de la ocurrencia de eventos convenientes de conocer por los navegantes, como un faro apagado, un barco encallado, y que son difundidos mediante los dispositivos de comunicación disponibles en la Dirección General del Territorio Marítimo. 1.- La relevancia de las noticias a los navegantes se determina por su importancia en la navegación o el riesgo de la vida humana en el mar. 2.- El método consiste en medir el tiempo de reacción entre el aviso recibido, en el Servicio, su análisis y la publicación por los medios definidos para este fin, radioavisos y publicaciones. 3.-Todas las noticas que afecten la navegación son relevantes. 4.- Los canales oficiales son la emisión a través de radiofonía, mensajes e internet. 5.- El tiempo estimado de reacción publicado, tiene directa relación con la importancia que implica un análisis adecuado de la información recibida, considerando comprobación y relación cruzada de información. 6.- El indicador siempre se ha podido llevar a cabo. La variable específica tiene relación con las horas y minutos que toma la difusión de una noticia importante para la navegación, desde su recepción en el Servicio hasta su publicación, para lo cual se suman los tiempos que transcurren por cada aviso difundido, y al mismo tiempo se contabiliza la cantidad mensajes. Para la obtención de la variable se divide la sumatoria de los tiempos por la cantidad de mensajes en un período determinado. Es de importancia el saber que tan rápido es la reacción del Servicio, ante la eventualidad de producirse alguna noticia de importancia que debe ser difundida a la comunidad.</t>
  </si>
  <si>
    <t>Porcentaje de recuperación de Costo de Fiscalización relacionados con la certificación de trabajos y peritajes durante el año t</t>
  </si>
  <si>
    <t>4 - Salvaguardar la calidad técnica de las actividades que realizan extranjeros, connacionales y empresas privadas, y de los productos que ellas generan, en ámbitos de competencia del SHOA; así como contribuir con su capacidad técnica a la resolución de conflictos judiciales en los que se solicite su participación.</t>
  </si>
  <si>
    <t>La variable de medición obedece a los trabajos efectuados por empresas públicas o privadas, que son inspeccionados y revisados por especialistas del SHOA en áreas de Hidrografía y Oceanografía (trabajos oceanográficos, batimetrías de precisión, planos del borde costero, entre otros).</t>
  </si>
  <si>
    <t>(Suma de cobros que realiza el SHOA por fiscalización de Certificación de Trabajos y peritajes en el año t/Costo Total en que incurre el Servicio para generar los Trabajos y peritajes en el año t)*100</t>
  </si>
  <si>
    <t>Mide la fracción del costo de un trabajo que representa la fiscalización que realiza el SHOA para salvaguardar la calidad técnica de las actividades que realiza extranjeros, connacionales y empresas privadas, y de los productos que ellas generan, en ámbitos de competencia del SHOA, así como contribuir con su capacidad técnica a la resolución de conflictos judiciales en los que solicite su participación. El indicador se refiere a la gestión de cobro, no a la ejecución efectiva. El numerador y el denominador son del año 2022 Los trabajos que se cobren y no se hacen efectivo el mismo año, pasan al año siguiente como deudas de clientes y generalmente se hacen efectivo el primer trimestre del año siguiente. La unidad de medida es miles de pesos</t>
  </si>
  <si>
    <t>SUBSECRETARÍA DE DEFENSA</t>
  </si>
  <si>
    <t>Porcentaje de Informes de Análisis comparativo de resultados trimestrales de las EED emitidos en el año t, respecto al total de Informes de Análisis comparativo de resultados trimestrales de las EED requeridos para el año t.</t>
  </si>
  <si>
    <t>3 - Proponer las Políticas Sectoriales que entreguen el marco regulatorio para el desarrollo y fomento de la Industria de Defensa Nacional, incluyendo la gobernanza, supervisión y evaluación de las Empresas Estratégicas de Defensa (EED); la Ciberdefensa y la Investigación, Innovación y el Desarrollo Tecnológico de Defensa; además de, contribuir al Programa Nacional Espacial.</t>
  </si>
  <si>
    <t>Informes de Análisis comparativo de resultados trimestrales de las EED</t>
  </si>
  <si>
    <t>(Número de Informes de Análisis comparativo de resultados trimestrales de las EED emitidos durante el año t/Total de Informes de Análisis comparativo de resultados trimestrales de las EED requeridos para el año t)*100</t>
  </si>
  <si>
    <t>(1) Las tres Empresas Estratégicas de Defensa (EED) son ASMAR, ENAER y FAMAE. (2) Informe que contiene análisis financiero de los resultados trimestrales de las empresas de defensa, comparando los resultados reales v/s los comprometidos y autorizados por DIPRES, proyecciones y acontecimientos de interés para uso y conocimiento de la autoridad. (3) La información contenida en los reportes trimestrales es de carácter confidencial, por contener información de Directorios y aspectos estratégicos de las empresas.</t>
  </si>
  <si>
    <t>Porcentaje de reuniones bilaterales y multilaterales realizadas en el período t, respecto al total de reuniones contenidas en el programa de reuniones bilaterales y multilaterales del período t</t>
  </si>
  <si>
    <t>2 - Ejecutar las iniciativas y acciones de relacionamiento y cooperación internacional de Defensa, tanto en el ámbito bilateral como multilateral, siempre en concordancia y en respaldo de la Política Exterior de Chile.</t>
  </si>
  <si>
    <t>Las Reuniones/actividades internacionales bilaterales y multilaterales.</t>
  </si>
  <si>
    <t>(Número de reuniones bilaterales y multilaterales realizadas en el período t/Total de reuniones contenidas en el programa de reuniones bilaterales y multilaterales del período t)*100</t>
  </si>
  <si>
    <t>(1) El cumplimiento del indicador puede verse afectado por suspensión de las reuniones/actividades por la contraparte de agenda, decisión política, restricciones presupuestarias, conflictos internos y de seguridad, desastres naturales y situaciones de emergencia o alarma sanitaria en nuestro país, y/o en el país donde se coordina la reunión. (2) Se contempla para efectos de cumplimiento de este indicador la realización de reuniones/actividades nacionales e internacionales relativas a las relaciones internacionales en materias de defensa, en modalidad presencial, virtual o a distancia. (3) El Programa de reuniones/actividades bilaterales y multilaterales de la División Relaciones Internacionales puede sufrir modificaciones debido a las situaciones mencionadas en la nota (1)</t>
  </si>
  <si>
    <t>Tiempo promedio de evaluación de proyectos de inversión y de gasto asociados al sector defensa, evaluados en el año t, respecto al total de proyectos de inversión y gasto asociados al sector defensa, evaluados en el año t.</t>
  </si>
  <si>
    <t>4 - Evaluar los proyectos de adquisición e inversión presentados por los organismos del sector defensa y realizar su seguimiento, para contribuir el eficiente uso de los recursos en concordancia con la política de defensa.</t>
  </si>
  <si>
    <t>Tiempo promedio de evaluación de proyectos de inversión y adquisición del sector defensa.</t>
  </si>
  <si>
    <t>(Tiempo de evaluación de proyectos de inversión y gasto asociados al sector defensa, evaluados en el año t/Total de proyectos de inversión y gasto asociados al sector defensa, evaluados en el año t )</t>
  </si>
  <si>
    <t>Notas: (1) Se entenderá por proyectos de inversión y gasto asociados al sector Defensa, a aquellas iniciativas relacionadas con el desarrollo y mantenimiento de las capacidades estratégicas de la Defensa Nacional, que reciben financiamiento de la Ley Nº 21.174, de fecha 26 de septiembre de 2019. Estos proyectos son presentados por: Ejército, Armada, Fuerza Aérea y Estado Mayor Conjunto. (2) El tiempo de evaluación será medido desde la fecha en que la División de Evaluación de Proyectos asigna el código al proyecto hasta la fecha en que la División de Evaluación de Proyectos remite a la institución presentadora los requerimientos de información, mediante oficio o acta de reunión, cuantificándose en días corridos. Cabe hacer presente, que el hito escogido para definir los tiempos promedios tiene en cuenta la naturaleza fragmentada del proceso de evaluación de proyectos. (3) Existe una situación especial, con una baja probabilidad de ocurrencia, que se origina cuando el proyecto no requiere preguntas para aclarar observaciones. Para esta situación especial, la División de Evaluación de Proyectos remitirá un oficio a la institución presentadora, informando que no existen requerimientos de información. En este caso, el tiempo de evaluación será medido desde la fecha en que la División de Evaluación de Proyectos asigna el código al proyecto hasta la fecha en que la División de Evaluación de Proyectos remite el oficio informando que no existen requerimientos de información a la institución presentadora. (4) Por último, cuando el proyecto sea devuelto a la institución presentadora, sea retirado por dicha institución, o se determine su cierre, ese proyecto no se contabilizará para el indicador. (5) La División de Evaluación de Proyectos informará al Depto. Planificación y Control de Gestión de la Subsecretaria de Defensa, el avance de este indicador cada tres (3) meses, los primeros cinco (5) días hábiles del mes siguiente de medición.</t>
  </si>
  <si>
    <t>Porcentaje tareas realizadas de la elaboración del "Ejercicio de comprobación de correspondencia entre la planificación Primaria y Secundaria de la Defensa",respecto del total de tareas planificadas para la elaboración del ejercicio de comprobacion.</t>
  </si>
  <si>
    <t>1 - Formular y actualizar la Política de Defensa Nacional y la Política Militar, de acuerdo a las instrucciones de la autoridad y mantener actualizada la planificación primaria de la Defensa, asegurando la correspondencia de la planificación secundaria con esta, de acuerdo a los cuerpos legales y normativas que la rigen, con la finalidad de asegurar un sistema de defensa acorde a lo definido en la Política de Defensa y otras orientaciones políticas.</t>
  </si>
  <si>
    <t>Tareas realizadas del ejercicio de comprobacion de correspondencia entre la Planificacion Primaria y Secundaria de la Defensa.</t>
  </si>
  <si>
    <t>(numero de tareas realizadas para la elaboración del "Ejercicio de comprobación de correspondencia entre la Planificación Primaria y Secundaria de la Defensa"/numero de tareas planificadas para la elaboración del "Ejercicio de comprobación de correspondencia entre la Planificación Primaria y Secundaria de la Defensa)*100</t>
  </si>
  <si>
    <t>(1) Ejercicio que permite comprobar la coherencia entre la Planificacion Primaria (Politica) y la Planificacion Secundaria (Estrategica) de responsabilidad del EMCO y FF.AA. para enfrentar diversos escenarios para el empleo de la Defensa.</t>
  </si>
  <si>
    <t>SUBSECRETARÍA PARA LAS FUERZAS ARMADAS</t>
  </si>
  <si>
    <t>Porcentaje de Expedientes de Otorgamiento de Concesiones de Acuicultura finalizadas en un plazo de 90 días durante el año t</t>
  </si>
  <si>
    <t>3 - Administrar el borde costero litoral y lacustre de la República a través del otorgamiento de concesiones marítimas y acuícolas, la zonificación y formulación de políticas en los espacios de competencia del Ministerio de Defensa Nacional, promoviendo el adecuado uso del territorio en coherencia con el nivel de desarrollo actual del país.</t>
  </si>
  <si>
    <t>(Número de Expedientes de Otorgamiento de Concesiones Acuícolas terminadas en el plazo de 90 días en el año t/Número total de Expedientes de Otorgamiento de Concesiones Acuícolas recibidos durante el año t)*100</t>
  </si>
  <si>
    <t>1. Expedientes de Concesiones de Acuicultura son un conjunto de antecedentes legales para otorgar un derecho de uso y goce en sectores de playa, terreno de playa, porción de agua y fondo de mar, rocas dentro y fuera de las bahías y en los ríos que sean navegables por buques de más de 100 toneladas de registro de grueso, por un plazo de 25 años renovables, en áreas fijadas como apropiadas para el ejercicio de la acuicultura, para que se realicen en ellos la actividad de acuicultura. 2. El plazo de 90 días hábiles es el que dispone el Ministerio de Defensa Nacional, para resolver si se acoge o rechaza la solicitud de otorgamiento, contado desde que ingresa los antecedentes remitidos por la Subsecretaría de Pesca y Acuicultura de acuerdo al artículo 80 de la Ley N° 18.892, general de Pesca y Acuicultura, hasta que el acto administrativo sea visado por la Jefatura de la División Jurídica. El conteo del plazo comenzará el día siguiente al que se reciban los antecedentes. 3. También se entenderán terminados aquellos expedientes que sean devueltos por oficio despachado a la Subsecretaría de Pesca y Acuicultura. 4.-Se considerarán para el cálculo del indicador todas aquellas solicitudes de otorgamiento de Concesiones de Acuicultura que cumplan el plazo reglamentario de los 90 días durante el año t.</t>
  </si>
  <si>
    <t>Porcentaje de resoluciones de pensión de retiro de los funcionarios de las Fuerzas Armadas, afectos al DFL Nº 1 de 1997, elaboradas en el plazo de treinta días hábiles en el año t</t>
  </si>
  <si>
    <t>1 - Optimizar los procesos administrativos relacionados con los beneficios previsionales para su correcto y oportuno otorgamiento.</t>
  </si>
  <si>
    <t>Resoluciones de pensión de retiro del personal afectos al DFL Nº 1 de 1997</t>
  </si>
  <si>
    <t>(Número total de resoluciones de pensión de retiro de los funcionarios de las FFAA, afectos al DFL Nº 1 de 1997 elaboradas en el plazo de treinta días hábiles en el año t /Número total de resoluciones de pensión de retiro de los funcionarios de las FFAA, afectos al DFL Nº 1 de 1997 elaboradas en el año t)*100</t>
  </si>
  <si>
    <t>1. Se consideran como resoluciones de pensión de retiro de los funcionarios y funcionarias de las Fuerzas Armadas, afectos al DFL Nº 1 1997: Todas las resoluciones de pensión elaboradas previa solicitud de pensión de retiro emanada de los funcionarios de las Fuerzas Armadas (Ejército, Armada y Fuerza Aérea) incluidos en la cuota anual de retiro dispuestas en las Instituciones Castrenses, que ingresan a la sección de "Retiros y Devoluciones de Imposiciones" traspasadas a través del Sistema Documental Institucional desde el Jefe del Departamento Previsión social al Jefe o Encargado de Sección Retiro y Devolución de Imposiciones. 2. Los 30 días hábiles serán contabilizados desde el día de ingreso a la Sección de "Retiros y Devolución de Imposiciones" vía traspaso a través del Sistema Documental Institucional desde el Jefe del Departamento Previsión Social al Jefe o Encargado de Sección Retiro y Devolución de imposiciones, hasta el día que es despachado desde el Jefe o Encargado de Sección Retiro y Devolución de Imposiciones al Jefe de Departamento Previsión Social. 3. Los traspasos e ingresos a través del sistema documental de la Subsecretaria para las Fuerzas Armadas podrán ser ejecutados por los titulares, suplentes o subrogantes de los cargo descritos en los párrafos precedentes.</t>
  </si>
  <si>
    <t>Porcentaje de expedientes de concesiones marítimas, con plazo reglamentario, finalizados en el plazo de 6 meses durante el año t</t>
  </si>
  <si>
    <t>(Número de expedientes de solicitudes de concesiones marítimas finalizadas en el plazo de 6 meses durante el año t/Número total de expedientes completos de solicitudes de concesiones marítimas que cumplen plazo reglamentario en el año t)*100</t>
  </si>
  <si>
    <t>1. Expedientes de concesiones marítimas son un conjunto de antecedentes legales y reglamentarios que permiten resolver solicitudes de concesiones marítimas para otorgar un derecho de uso y goce por tiempo determinado, sobre sectores bajo la administración del Ministerio de Defensa Nacional. Otorgar, se entiende como afectar un sector bajo la administración del Ministerio, por lo que se consideran los siguientes trámites: otorgamiento, transferencia, sucesión, renovación y modificación sustancial con ampliación de superficie. 2. El plazo de 6 meses es el que dispone el Ministerio de Defensa Nacional para resolver si se acoge o rechaza la solicitud. Dicho plazo, en el caso de los trámites digitales se contará desde que el expediente sea declarado admisible y cuente con conglomerado informe técnico de la autoridad marítima, mientras que en el caso de los expedientes físicos, este se contará desde que el expediente sea declarado admisible y cuente con el conglomerado informe técnico de la autoridad marítima y sea ingresado a la Subsecretaría mediante memorándum. En ambos casos, se computara hasta que el acto administrativo que acoge o rechaza la solicitud sea visado por la Jefatura de la División Jurídica. 3. El plazo se paralizará cuando se suspenda el procedimiento, de conformidad al artículo 26 del D.S. N° 9 de 2018, Reglamento sobre Concesiones Marítimas. - En el caso de las solicitudes que se suspendan por la causal señalada en la letra a) del citado artículo, es decir, por existir sobre el lugar una solicitud de espacio costero marino para pueblos originarios (ECMPO), estas serán excluidas del universo a medir, debido a la imposibilidad legal y práctica de finalizarlas dentro del plazo. - En el caso de las solicitudes que se suspendan por la causal señalada en la letra e) del citado artículo, en particular por las medidas adoptadas por la Administración con motivo de la situación sanitaria (COVID-19) estas serán excluidas del universo a medir mientras se mantenga vigente la resolución y su efecto suspensivo debido a la imposibilidad práctica de finalizarlas dentro del plazo. 4. Se considerarán para el cálculo del indicador todas aquellas solicitudes que declaradas admisibles, cuenten con conglomerado informe técnico ( para los trámites digitales) y memorándum (para los trámites físicos) y cuyo plazo de 6 meses se cumpla durante el año t. 5. El conteo de 6 meses comenzará el día siguiente a la emisión del conglomerado informe técnico para los expedientes digitales (Informe emitido por la dirección de intereses marítimos, según articulo N°56 del Decreto Supremo N° 9 del año 2018) y para el caso de los expedientes físicos, comenzará al día siguiente de la fecha de recepción consignada en el memorándum.</t>
  </si>
  <si>
    <t>Porcentaje de expedientes de otorgamiento de concesiones marítimas ingresados entre los años (t-1) y (t-2)</t>
  </si>
  <si>
    <t>Expediente de otorgamiento de concesiones marítimas</t>
  </si>
  <si>
    <t>(Total de Expedientes de otorgamiento ingresados entre los años (t-1) y (t-2), pendientes de tramitación al 1 de enero del año t , tramitados en el año t /Total de Expedientes de otorgamiento ingresados entre los años (t-1) y (t-2) pendientes de tramitación al 1 de enero del año t )*100</t>
  </si>
  <si>
    <t>1. Expedientes de otorgamiento de concesiones marítimas son un conjunto de antecedentes legales y reglamentarios que permiten resolver solicitudes para otorgar un derecho de uso y goce por tiempo determinado, sobre sectores bajo la administración del Ministerio de Defensa Nacional. Otorgar, se entiende como afectar un sector bajo la administración del Ministerio. 2. Se entenderá por expediente tramitado, el acto administrativo que acoge o rechaza la solicitud de concesión marítima y sea visada por la Jefatura de la División Jurídica. 3. Se considerará para el cálculo del indicador los expedientes ingresados entre los años 2021 y 2022, pendientes de tramitación al 1 de enero 2023 y cuya fecha de ingreso del conglomerado informe técnico (para expedientes digitales) y timbre de recepción de oficina de partes en el memorándum (para expedientes físicos) se encuentre dentro de dichos años. 4. No se considerará para el cálculo del indicador los expedientes ingresados entre los años 2021 y 2022, devueltos a tramitación por recurso administrativo acogido durante el año 2023. 5. El plazo se paralizará cuando se suspenda el procedimiento, de conformidad al artículo 26 del D.S. N° 9 de 2018, Reglamento sobre Concesiones Marítimas. - En el caso de las solicitudes que se suspendan por la causal señalada en la letra a) del citado artículo, es decir, por existir sobre el lugar una solicitud de espacio costero marino para pueblos originarios (ECMPO), estas serán excluidas del universo a medir, debido a la imposibilidad legal y práctica de finalizarlas dentro del plazo 6. Serán considerados los expedientes en tramitación al 1 de enero del año t.</t>
  </si>
  <si>
    <t>Porcentaje de expedientes de caducidad de concesiones de acuicultura ingresados hasta el año (t-3), terminados durante el año t</t>
  </si>
  <si>
    <t>Expedientes de caducidad de concesiones de acuicultura</t>
  </si>
  <si>
    <t>(Número de expedientes de caducidad de concesiones de acuicultura ingresados hasta el año (t-3) , terminados durante el año t/Número total de expedientes de caducidad de concesiones de acuicultura ingresados hasta el año (t-3) )*100</t>
  </si>
  <si>
    <t>1. Expedientes de caducidad de concesiones de acuicultura son un conjunto de antecedentes que permiten determinar el incumplimiento de las obligaciones establecidas por ley respecto a las concesiones de acuicultura, pudiendo resultar en la adopción de la medida sancionatoria administrativa más gravosa, esto es, la caducidad de la concesión, o bien, en el término del procedimiento si no se verifican los presupuestos fácticos para la procedencia de la sanción. Las principales causales de caducidad se listan en el artículo 142 de la LGPA. 2. Se entenderá que el expediente de caducidad de concesión de acuicultura se encuentra terminado cuando el acto administrativo respectivo sea visado por la Jefatura de la División Jurídica. 3. El universo será fijado el 01 de enero del año t.</t>
  </si>
  <si>
    <t>Porcentaje de Decretos de retiros de oficiales superiores, jefes y subalternos de las FF.AA., elaborados en el plazo de veinticinco días hábiles en el año t</t>
  </si>
  <si>
    <t>2 - Controlar el desarrollo y desempeño de la carrera de las funcionarias y funcionarios de las fuerzas armadas para contar con una fuerza preparada y eficaz.</t>
  </si>
  <si>
    <t>Decretos de retiros de oficiales superiores, jefes y subalternos de las FF.AA</t>
  </si>
  <si>
    <t>(Número total de Decretos de retiros de oficiales superiores, jefes y subalternos de las FF.AA., elaborados en el plazo de veinticinco días hábiles en el año t/Número total de Decretos de retiros de oficiales superiores, jefes y subalternos de las FF.AA., elaborados en el año t)*100</t>
  </si>
  <si>
    <t>1.- Los veinticinco días hábiles se contabilizan desde el primer día de ingreso al Departamento de Gestión Institucional, conforme al timbre de recepción departamental, de la propuesta de decreto de retiro proveniente de las instituciones de las FF.AA, hasta el día que es despachado el borrador del decreto elaborado en la plataforma SIAPER, según reporte de casos enviados a visación a través de correo electrónico por la Jefatura departamental, o quien haga de subrogante, al Jefe de División de Asuntos Institucionales, o quien haga de subrogante. 2.- Se considerarán como decretos de retiro de oficiales superiores, jefes y subalternos, de los(as) funcionarios(as) de las Fuerzas Armadas de los grados contemplados en el artículo 36 de la Ley N° 18.948 de 1990, elaborados en la plataforma SIAPER, de la Contraloría General de la República.</t>
  </si>
  <si>
    <t>Número de medidas de educación para la actualización de la política militar</t>
  </si>
  <si>
    <t>5 - Apoyar la actualización y elaboración de la política militar en todas aquellas políticas sectoriales de competencia de la SSFFAA.</t>
  </si>
  <si>
    <t>Medidas de educación</t>
  </si>
  <si>
    <t>(número de medidas de educación para la actualización de la política militar realizadas en el año t/número de medidas de educación para la actualización de la política militar programadas para el año t)*100</t>
  </si>
  <si>
    <t>1.Las medidas comprometidas para el año t son: -informe diagnostico de la educación en las Fuerzas Armadas -Estudio comparado de educación en las Fuerzas Armadas 2. los informes de avance serán entregados cuatrimestralmente en el año t, ingresados a Gabinete del Sr. Subsecretario, emitidos por el Jefe del Departamento de Asuntos Institucionales.</t>
  </si>
  <si>
    <t>Porcentaje de iniciativas cumplidas para la elaboración del Plan para la modernización de la Justicia Militar</t>
  </si>
  <si>
    <t>4 - Fortalecer los mecanismos de protección al personal de las FF.AA. que denuncien irregularidades para aumentar los niveles de transparencia y probidad.</t>
  </si>
  <si>
    <t>Plan para la modernización de la Justicia Militar</t>
  </si>
  <si>
    <t>(numero de iniciativas para la elaboración del plan para la modernización de la Justicia Militar realizadas en el año t/Total de iniciativas para la elaboración del plan para la modernización de la Justicia Militar comprometidas en el año t)*100</t>
  </si>
  <si>
    <t>Los avances de iniciativas del Plan para la modernización de la Justicia Militar se medirán a través de informes cuatrimestrales y deberán ser entregados al Gabinete del Sr. Subsecretario, emitidos por el Jefe del Departamento de Estudio y Análisis. Las iniciativas son: -Informe del estado de las iniciativas legislativas presentadas del año 2010 al 2022 -Documento Plan de Medidas para la modernización de la justicia militar</t>
  </si>
  <si>
    <t>MINISTERIO DE DESARROLLO SOCIAL Y FAMILIA</t>
  </si>
  <si>
    <t>CORPORACION NACIONAL DE DESARROLLO INDIGENA</t>
  </si>
  <si>
    <t>Protección Social</t>
  </si>
  <si>
    <t>Porcentaje de familias indígenas beneficiadas con obras de riego y/o drenaje al año t, respecto del total de familias indígenas que demandan obras de riego y/o drenaje según catastro de tierras, riego y aguas del año 2006.</t>
  </si>
  <si>
    <t>3 - Desarrollar y ejecutar una política pública indígena y una oferta programática, rural y urbana, que contribuyan integradamente al buen vivir, en sus aspectos económico, social y cultural, de las personas, familias, comunidades, asociaciones y organizaciones indígenas.</t>
  </si>
  <si>
    <t>Familias con obras de riego y/o drenaje recepcionadas</t>
  </si>
  <si>
    <t>(Número de familias beneficiadas con obras de riego y/o drenaje al año t/Número de familias con demanda de riego y/o drenaje según el catastro de tierras, riego y aguas del año 2006)*100</t>
  </si>
  <si>
    <t>En el Catastro de Tierras, Agua y Riego para Indígenas año 2006, se estableció demanda de riego para 25.748 familias indígenas de las regiones de Arica-Parinacota, Tarapacá, Antofagasta, Valparaíso (Isla de Pascua), Biobío, La Araucanía, Los Ríos, Los Lagos y Magallanes. El acta de recepción de obras debe ser firmada por el beneficiario en caso de postulaciones individuales; por el presidente de la comunidad en el caso de proyectos comunitarios; por el representante y los socios en proyectos de parte de comunidad.</t>
  </si>
  <si>
    <t>Porcentaje de proyectos de negocio financiados a emprendedores y microempresarios indígenas urbanos que concretan una iniciativa económica en el año t.</t>
  </si>
  <si>
    <t>Personas con proyectos de negocio concretados</t>
  </si>
  <si>
    <t>(Nº de proyectos de negocio financiados a emprendedores y microempresarios indígenas urbanos que concretan una iniciativa económica en el año t/Nº total de proyectos de negocios financiados a emprendedores y microempresarios indígenas urbanos en el año t)*100</t>
  </si>
  <si>
    <t>Se financiarán emprendimientos y microempresas, entendiéndose (1) emprendedor, como aquella persona indígena que aún no cuenta con una empresa; y (2) microempresario, como una persona natural o jurídica, que tiene actualmente una empresa con ventas anuales no superiores a 2.400 UF. En el primero de los casos se financiará la implementación e inicio de una microempresa, y en el segundo, se financiará la expansión de capacidades productivas, tales como mejoramiento de infraestructura, gestión de negocios o innovación (productos y/o procesos). El subsidio contará con asistencia técnica, con la finalidad de transferir herramientas y capacidades para la implementación y fortalecimiento de los emprendimientos. El proyecto se entiende como concretado si la infraestructura se encuentra instalada (construida / implementada / acondicionada); mano de obra o asesoría ejecutada; maquinaria, equipos y herramientas, adquiridas al 100%, según corresponda.</t>
  </si>
  <si>
    <t>Porcentaje de familias con derechos de propiedad constituidos, que concretan proyectos de equipamiento básico de predios en el año t.</t>
  </si>
  <si>
    <t>Familias con equipamiento básico de predios concretado</t>
  </si>
  <si>
    <t>(Numero de familias subsidiadas por la aplicación del artículo 20 letras a) y b), con derechos de propiedad constituidos, que concretan proyectos de equipamiento básico de predios en el año t/Numero total de familias indígenas subsidiadas por la aplicación del artículo 20 letras a) y b) y derechos de propiedad constituidos que son financiados con un proyecto de equipamiento básico de predios en el año t.)*100</t>
  </si>
  <si>
    <t>El proyecto se entiende como concretado si la infraestructura está instalada (construida/implementada/acondicionada); mano de obra o asesoría ejecutada; maquinaria agrícola, equipos y herramientas adquiridas, al 100%, según corresponda. Los beneficiarios de la aplicación del artículo 20 letras a), b) y/o predios transferidos se distribuyen en las regiones de Biobío, La Araucanía, Los Ríos, Los Lagos y Magallanes.</t>
  </si>
  <si>
    <t>Porcentaje de establecimientos con educación inicial implementados para la enseñanza de las lenguas indígenas en el año t, respecto al total comprometido para el año t.</t>
  </si>
  <si>
    <t>2 - Coordinar y asesorar el trabajo intersectorial para mejorar la pertinencia cultural de la política pública y complementar recursos sectoriales y regionales, para financiar y ejecutar programas y proyectos que satisfagan las demandas de los pueblos indígenas y sus territorios.</t>
  </si>
  <si>
    <t>Establecimientos Educacionales implementados para enseñanza de lenguas indígenas.</t>
  </si>
  <si>
    <t>(N° de establecimientos con educación inicial implementados para la enseñanza de las lenguas indígenas en el año t/N° de establecimientos con educación inicial planificados para la enseñanza de las lenguas indígenas en el año t)*100</t>
  </si>
  <si>
    <t>Cada establecimiento con educación inicial, implementado para la enseñanza de lenguas indígenas contemplará la contratación de un/a educador/a de lengua y cultura indígena (ELCI) o Educador Tradicional para el año t. Los informes regionales de CONADI y nacionales de JUNJI e INTEGRA sobre establecimientos con educación inicial implementados en el año t, debe contener información de matrícula indígena y no indígena (N°H/N°M). Se entenderá por establecimiento con educación inicial, a aquellos establecimientos que imparten Educación Parvularia en cualquiera de sus tres niveles educativos (sala cuna, medio, transición), sean estos jardines infantiles o escuelas, siendo éstos últimos los que imparten el 3° nivel de educación parvularia (NT1 y NT2).</t>
  </si>
  <si>
    <t>Porcentaje de familias beneficiadas con la compra de predios vía art. 20 letra a) con derechos de propiedad constituidos al año t, respecto del total de familias catastradas en las regiones VIII, IX, X, XII y XIV.</t>
  </si>
  <si>
    <t>Familias con derechos de propiedad constituidos.</t>
  </si>
  <si>
    <t>(Número de familias beneficiarias con la compra de predios vía artículo 20 letra a) con tierras inscritas en el Conservador de Bienes Raíces al año t/Número de familias según el catastro de tierras, riego y aguas en las regiones VIII, IX, X, XII y XIV del año 2006.)*100</t>
  </si>
  <si>
    <t>En el Catastro de Tierras, Agua y Riego, del año 2006, se establece como demanda social insatisfecha 229.133 hectáreas de clase de suelo III sin riego, equivalente a 18.042 familias a nivel nacional. El Director Nacional del Servicio, en uso de su facultad establecida artículo 2° letra e) del D.S N° 395, determina la distribución del presupuesto en las regiones VIII, IX, X, XII y XIV, puesto que en estas se concentra la mayor población indígena rural, llegando a un total de 7.609 familias demandantes de tierra mediante la aplicación del art. 20 a) en las regiones indicadas.</t>
  </si>
  <si>
    <t>Porcentaje de familias con obras de riego y/o drenaje recepcionadas en el año t, respecto del total de familias con proyectos de arrastre a recepcionar en el año t.</t>
  </si>
  <si>
    <t>(N° de familias con obras de riego y/o drenaje de arrastre recepcionadas en el año t/N° Total de familias con proyectos de arrastre a recepcionar en el año t)*100</t>
  </si>
  <si>
    <t>Se entiende por familias con proyectos de riego y/o drenajes recepcionadas aquellos proyectos que cuentan con acta de recepción firmada por el beneficiario en caso de postulaciones individuales; por el presidente de la comunidad en el caso de proyectos comunitarios; por el representante y los socios en proyectos de parte de comunidad. Para efectos de la medición se considerarán los proyectos ejecutados en las oficinas: DR Arica, SDN Iquique (Tarapacá), OAI San Pedro de Atacama, OAI Isla de Pascua, DR Cañete (Ñuble-Biobío), SDN Temuco, DR Valdivia, DR Osorno y OAI Punta Arenas. El denominador corresponde a la sumatoria de las familias con proyectos de arrastre (t-1) reconocidos en Resolución Exenta. Esta cifra se podrá ajustar en caso de renuncia o término anticipado aprobado por resolución exenta.</t>
  </si>
  <si>
    <t>Porcentaje de familias con compra de sitios de significación cultural en el año t, respecto total de familias con compra de sitios de significación cultural comprometidas en el año t-1.</t>
  </si>
  <si>
    <t>1 - Promover y proteger los derechos y el patrimonio de los pueblos indígenas, impulsando modificaciones a la normativa vigente, para el cumplimiento pleno del Convenio 169, garantizando, mediante la información, el diálogo y mecanismos de consulta, su participación en las decisiones sobre las medidas legislativas y/o administrativas susceptibles de afectarles directamente.</t>
  </si>
  <si>
    <t>Familias con derechos de propiedad constituidos en Conservador de Bienes Raices.</t>
  </si>
  <si>
    <t>(Número de Familias con compra de Sitios de Significación cultural inscritos en Conservador de Bienes Raíces en el año t/Número de Familias con compra de sitios de significación cultural comprometidas en el año t-1)*100</t>
  </si>
  <si>
    <t>Un Sitio de Significación Cultural es un espacio de uso masivo de alto valor espiritual que otorga a las comunidades un sentido de pertinencia cultural, que lleva procesos de identidad que inciden en el rescate y preservación en el tiempo del patrimonio indígena. Se entiende como el Número de familias con compra de Sitio de Sitio de Significación a la suma de socios/as de las comunidades beneficiadas con la compra del Sitio e inscrito en el Conservador de Bienes Raíces. El denominador corresponde al número de familias comprometidas en el año t-1.</t>
  </si>
  <si>
    <t>FONDO DE SOLIDARIDAD E INVERSION SOCIAL</t>
  </si>
  <si>
    <t>Porcentaje de operaciones de créditos cursadas, respecto del total de operaciones de crédito planificadas para el año t.</t>
  </si>
  <si>
    <t>(Nº de operaciones de créditos cursados año t/N° total de operaciones de créditos planificados año t)*100</t>
  </si>
  <si>
    <t>La cobertura es calculada en base a una estimación del Costo de la Transacción por operación de crédito y el presupuesto disponible. Se entiende por Operación de Crédito al subsidio entregado a cada usuario para cubrir el valor de los costos operacionales relativos al otorgamiento de un crédito productivo, con objeto de incluir en el sistema financiero a microempresas con poco historial comercial, bajas ventas o informalidad y que además se encuentran en situación o condición de vulnerabilidad, las cuales para el mercado constituyen inversiones de riesgo.</t>
  </si>
  <si>
    <t>Porcentaje de usuarios del Programa Yo Emprendo que terminan su intervención en el año t e incrementan sus ingresos iniciales en a lo menos un 5%, respecto del total de usuarios del programa que terminan su intervención en el año t.   </t>
  </si>
  <si>
    <t>(N° de Usuarios del Programa Yo Emprendo que terminan su intervención en el año t e incrementan sus ingresos iniciales en a lo menos un 5%./N° de Usuarios del Programa Yo Emprendo que terminan su intervención en el año t. )*100</t>
  </si>
  <si>
    <t>El Universo de cálculo considera Usuarios (Personas) atendidos en proyectos del programa Yo Emprendo que terminan la intervención del programa en el año t; es decir usuarios/as de proyectos con Termino Normal, independiente del año de ingreso a la intervención Se excluyen del universo de cálculo usuarios en estado de abandono y/o aquellos proyectos y/o usuarios determinados por la Sub Dirección de Programas e informados al Departamento encargado del seguimiento de los indicadores por medio de memorándum o correo electrónico. Se entenderá por: Usuarios/as que cumplen condición: aquellos que una vez finalizada la intervención del programa registran una diferencia positiva superior o igual al 5% entre los valores registrados en las variables de Ingreso autónomo como Independiente (líneas de salidas-líneas de base). Usuarios en estado de abandono a aquellos que registran Abandono en la variable Estado SNU</t>
  </si>
  <si>
    <t>Porcentaje de usuarios del programa Yo Emprendo que terminan su intervención en el año t con un emprendimiento e incrementan a lo menos un 10% sus ventas mensuales.</t>
  </si>
  <si>
    <t>(N° de usuarios/as del programa Yo Emprendo que terminan su intervención en el año t con un emprendimiento y aumentan sus ventas mensuales a lo menos en 10%/N° total de usuarios/as del programa Yo Emprendo que terminan su intervención en el año t )*100</t>
  </si>
  <si>
    <t>El Universo de cálculo considera Usuarios (Personas) atendidos en proyectos del programa Yo Emprendo que terminan la intervención del programa en el año t; es decir usuarios/as de proyectos con Termino Normal, independiente del año de ingreso a la intervención Se excluyen del universo de cálculo usuarios en estado de abandono y/o aquellos proyectos y/o usuarios determinados por la Sub Dirección de Programas e informados al Departamento encargado del seguimiento de los indicadores por medio de memorándum o correo electrónico. Se entenderá por: Usuarios/as que cumplen condición aquellos que una vez finalizada la intervención del programa registran una diferencia positiva superior o igual al 10% entre los valores registrados de variables de Ventas mensuales (líneas de salidas-líneas de base), además de registrar un emprendimiento en la línea de salida de la variable Código subsector o rama Usuarios en estado de abandono a aquellos que registran Abandono en la variable Estado SNU</t>
  </si>
  <si>
    <t>Porcentaje de usuarios del programa Yo Emprendo Semilla que terminan su intervención en el año t e incrementan sus ingresos iniciales en a lo menos un 5% respecto del total de usuarios del programa que terminan su intervención en el año t</t>
  </si>
  <si>
    <t>(N° de Usuarios del Programa Yo Emprendo Semilla que terminan su intervención en el año t e incrementan sus ingresos iniciales en a lo menos un 5%/N° de Usuarios del Programa Yo Emprendo Semilla que terminan su intervención en el año t.)*100</t>
  </si>
  <si>
    <t>Universo de Cálculo: Usuarios/as que terminan la intervención del programa Yo Emprendo Semilla y Yo Emprendo Semilla SSyO en el año t; es decir, usuarios/as de proyectos con Término Normal en SGI, independiente del año de ingreso a la intervención. Se considerará para el cálculo a los usuarios que registren información en la variable "Ingreso autónomo como independiente" en LB y LS, considerando todos los valores mayores o iguales a 0. Se excluyen del universo de cálculo usuarios en estado de abandono y los usuarios y/o proyectos determinados por la Subdirección de Programas, informados al departamento encargado del seguimiento de los indicadores por medio de memorándum o correo electrónico. Se entenderá por: Usuarios/as que incrementan sus ingresos: aquellos que una vez finalizada la intervención del programa registran una diferencia positiva entre los valores registrados de las variables de ?Ingreso autónomo como independiente-(LB)línea base e ?Ingreso autónomo como independiente-(LS)línea de salida; independiente de la situación ocupacional de LB y LS. El usuario cumple la condición de incremento si en Linea de Salida el incremento al menos es un 5% mayor a lo registrado en la Línea Base.</t>
  </si>
  <si>
    <t>Porcentaje de iniciativas de intervención inclusivas implementadas en el año t, respecto al total de iniciativas de intervención inclusivas planificadas para el año t</t>
  </si>
  <si>
    <t>1 - Desarrollar estrategias de intervención inclusivas que generen oportunidades para el bienestar económico, social y territorial de personas, familias y comunidades.</t>
  </si>
  <si>
    <t>Iniciativas de Intervención Inclusiva implementadas</t>
  </si>
  <si>
    <t>( número de iniciativas de intervención inclusivas implementadas en el año t/total de iniciativas de intervención inclusivas planificadas para el año t)*100</t>
  </si>
  <si>
    <t>Las iniciativas inclusivas a implementar se enmarcan en los ámbitos económico, social y territorial, las que se desarrollan en el documento institucional "Plan Nacional de Inclusión FOSIS" aprobado por el Director Ejecutivo, vigente para el año t.</t>
  </si>
  <si>
    <t>Porcentaje de proyectos pilotos con metodología especializada de escalamiento implementados en el año t con respecto al total de proyectos pilotos planificados con metodología especializada de escalamiento para el el año t</t>
  </si>
  <si>
    <t>2 - Instalar una instancia de pilotaje y co-diseño de programas orientados a personas y grupos de alta vulnerabilidad social, mediante un proceso de escalamiento de proyectos de innovación social, que entregue soluciones ajustadas a las necesidades programáticas del Estado..</t>
  </si>
  <si>
    <t>Proyectos Piloto con metodología especializada de escalamiento en el sector público</t>
  </si>
  <si>
    <t>(Número de proyectos piloto que cuentan con metodología de escalamiento en el año t /Total proyectos pilotos planificados con metodología de escalamiento, para el año t)*100</t>
  </si>
  <si>
    <t>Se planifica que, anualmente, se aplique una metodología especializada que prepare a proyectos piloto para que sean escalados en oferta pública permanente de servicios públicos que participaron de alguno de los desafíos del programa Innova Fosis u otros. El numerador corresponderá a los proyectos que cuenten con informe final de escalamiento, mientras que el denominador corresponderá a los proyectos a los que se planifica escalar en cada año.</t>
  </si>
  <si>
    <t>Porcentaje de convenios de colaboración y/o de transferencia formalizados en el año t, en el contexto del Modelo de Alianzas FOSIS, respecto del total de convenios planificados para el año t</t>
  </si>
  <si>
    <t>4 - Instalar un modelo de alianzas colaborativas, que permita la movilización de capacidades y recursos, para robustecer la respuesta a la vulnerabilidad de usuarios y usuarias.</t>
  </si>
  <si>
    <t>Convenios de colaboración y/o de transferencia formalizados</t>
  </si>
  <si>
    <t>(número de convenios de colaboración y/o de transferencia resolucionados en el año t/número de convenios de colaboración y/o transferencia planificados en el año t)*100</t>
  </si>
  <si>
    <t>El Modelo de Alianzas FOSIS es un instrumento técnico donde se compilan las directrices institucionales respecto de las alianzas interinstitucionales expresadas en convenios de colaboración y/o transferencia, para el cumplimiento de su misión institucional. En este instrumentos se disponen los principios, enfoques y mecanismos de trabajo conjunto del FOSIS con otros organismos del Estado, actores del sector privado y de la academia, en miras a fortalecer la respuesta del Servicio hacia sus poblaciones objetivos, ejecutores intermediarios y equipos internos. Se entiende como formalizados los convenios que cuentan con el acto administrativos finalizado, esto es Resolución que aprueba convenio.</t>
  </si>
  <si>
    <t>Porcentaje de usuarias y usuarios que terminan la intervención en programas pilotos de emprendimiento en el año t, integrando nuevas técnicas de negocio</t>
  </si>
  <si>
    <t>3 - Mejorar en forma continua nuestra oferta programática con pertinencia territorial y con foco en la cohesión social, habilidades y capacidades de las poblaciones objetivo.</t>
  </si>
  <si>
    <t>Usuarias y usuarios de pilotos de emprendimiento que terminan su intervención integrando nuevas técnicas de negocio.</t>
  </si>
  <si>
    <t>(número de usuarios/as de proyectos piloto de emprendimiento que terminan la intervención en el año t aplicando nuevas técnicas de negocio /Total de usuarios/as del proyectos piloto de emprendimiento que terminan su intervención en el año t)*100</t>
  </si>
  <si>
    <t>Aplica a usuarios y usuarias de pilotos Yo Emprendo Semilla y Yo Emprendo en los que se aplica rediseño de contenidos, que terminan su intervención en el año t. Las nuevas técnicas de negocio corresponden a un rediseño de los programas de emprendimiento que se está aplicando en proyectos pilotos. Integran nuevas técnicas de negocio los usuarios/as que declaran lo siguiente: "He aplicado a mi negocio los nuevos contenidos y técnicas aprendidas durante los talleres, He aplicado prácticas de iniciativa personal en mi día a día y he generado vínculos y redes con otros emprendedores".</t>
  </si>
  <si>
    <t>Porcentaje de hogares que desarrollan Habilidades para la vida y que terminan su intervención en el programa acción en el año t</t>
  </si>
  <si>
    <t>Hogares que desarrollan Habilidades para la vida</t>
  </si>
  <si>
    <t>(N° de hogares programa Acción que terminan intervención en el año t, que obtienen 70 o más puntos en el test de Habilidades para la Vida /N° total de hogares programa Acción que terminan intervención en el año t y que rinde el test de Habilidades para la Vida )*100</t>
  </si>
  <si>
    <t>Universo de cálculo: hogares que terminan su intervención en el año t, en Programa Acción, Componentes Fortalecimiento de Planes de Trabajo Familiar (tipo beneficiario Familia) y Fortalecimiento de Plan de Trabajo Comunitario (tipo Beneficiario INTORG), correspondientes proyectos con término normal. Habilidades para la vida: son comportamientos aprendidos que las personas usan para enfrentar situaciones problemáticas de la vida diaria. Estas habilidades se adquieren a través del entrenamiento intencional o de la experiencia directa por medio del modelado o la imitación. Contribuyen a enfrentar exitosamente los desafíos de la vida diaria en los diferentes ámbitos o áreas en las que se desempeña la persona, familia, escuela, amigos, trabajo, u otros espacios de interacción. Se entiende por hogares: Hogares presentes en el Registro Social de Hogares que se encuentran en los tramos de hasta 60% de vulnerabilidad, con presencia de niños, niñas y adolescentes hasta 18 años. Test de habilidades para la vida: se determinan según definiciones en Documento Metodológico Variables de Intervención Programa Acción Fortalecimiento de Planes de Trabajo Familiar 2022 y Documento Metodológico Variables de Intervención Programa Acción Fortalecimiento de Plan de Trabajo Comunitario 2022</t>
  </si>
  <si>
    <t>INSTITUTO NACIONAL DE LA JUVENTUD</t>
  </si>
  <si>
    <t>Porcentaje de revistas Observatorio de Juventud efectivamente entregadas durante el año t, respecto del total de revistas Observatorio de Juventud emitidas durante el año t.</t>
  </si>
  <si>
    <t>1 - Desarrollar estudios y generar información sistematizada y actualizada en materia de juventudes, dando cuenta de las necesidades y expectativas de las y los jóvenes del país, con el fin de contribuir a establecer un diagnóstico acabado y fidedigno de la realidad juvenil, mediante la elaboración de investigaciones cualitativas, cuantitativas, mixtas, evaluativas y análisis de información secundaria relacionados con la población joven.</t>
  </si>
  <si>
    <t>(Número de revistas Observatorio de juventud entregadas efectivamente durante el año t/Número total de Revistas Observatorio de Juventud publicadas durante el año t)*100</t>
  </si>
  <si>
    <t>El indicador busca controlar la entrega efectiva de la revista "Observatorio de Juventud" a los beneficiarios/as del INJUV a través del proceso de distribución, el cuál es el siguiente: a) Vía correo desde el Nivel Central y/o desde las Direcciones Regionales; b) En terreno, de manera directa en universidades, institutos profesionales, centros de formación técnica y/o colegios; y/o en las actividades asociadas a la oferta programática vigente de INJUV, entre otras; c) Digital. El numerador se establece, en base a la contabilización de los ejemplares efectivamente entregados, a través de la distribución efectiva de la revista "Observatorio de Juventud", ya sea por correo y/o en terreno y/o digital. El denominador se establece, en base a la cobertura total de revistas "Observatorio de Juventud" para el año t, establecida por la Jefatura del Departamento, a través de memorándum interno, dirigido al jefe del Servicio. El nombre de fantasía que se utiliza para referirse a la revista "Observatorio de Juventud" es "Revista RT".</t>
  </si>
  <si>
    <t>Porcentaje de publicaciones en la web institucional realizadas en el año t, de estudios e información sobre juventud respecto del total de publicaciones comprometidas para el año t en la Programación del Servicio.</t>
  </si>
  <si>
    <t>Número total de estudios e información sobre juventud publicados en la web institucional.</t>
  </si>
  <si>
    <t>(Nro. de publicaciones en la web institucional realizadas en el año t, de estudios e información sobre juventud/Nro. total de publicaciones comprometidas para el año t en la Programación del Servicio)*100</t>
  </si>
  <si>
    <t>El numerador del indicador se establece en base a la contabilización del total de publicaciones realizadas en la web institucional, de estudios e información sobre juventud que sean de propiedad del INJUV y que hayan sido elaborados en el año t. Los estudios e información sobre juventud del INJUV serán publicados en formato digital en la web institucional, de acuerdo a los plazos y formatos establecidos en la Programación del Servicio. El denominador se establece en base al número total de publicaciones comprometidas por el Servicio para el año t, contenidas en la Programación del Servicio, en la cual se indicará la metodología, el formato y plazos para dar cuenta del estudio y/o información en materia de juventud a elaborar. Con respecto al denominador, se considerará el concepto de ?publicación? como sinónimo de ?emisión y/o edición? del material investigativo, no así de su publicación en la web institucional, ya que esta última se refiere a poner a disposición de la ciudadanía los estudios e información realizados. La programación será definida por la autoridad de la institución y aprobada por resolución exenta hasta el mes de mayo del año t. Se consideran estudios e información sobre juventud del INJUV, a todos aquellos tópicos que guardan relación directa o indirecta con las juventudes, ya sea para conocer sus propias percepciones o para describir de manera científica la presencia de un determinado fenómeno. Se establece como estudios e información sobre juventud del INJUV, a todo material técnico que dé cuenta de las percepciones de la población juvenil sobre diversas materias que los involucran y/o que están presentes en la opinión pública y/o que afectan a las y los jóvenes, es decir, material de carácter cualitativo y/o cuantitativo de estudios de interés en juventudes. Se excluye a todo material que no sea de propiedad del INJUV.</t>
  </si>
  <si>
    <t>Porcentaje de proyectos monitoreados por INJUV que cumplen con los objetivos propuestos en el año t, respecto del total de proyectos financiados por INJUV durante el año t</t>
  </si>
  <si>
    <t>4 - Mejorar de manera continua una oferta programática que contribuya al fortalecimiento de la acción social, la participación y el ejercicio de la ciudadanía por parte de jóvenes para aumentar su representación en espacios colectivos, sociales y políticos mediante el diseño, rediseño y fortalecimiento de componentes de programas e iniciativas sociales, con base en el seguimiento y evaluación de resultados y gestión de los mismos.</t>
  </si>
  <si>
    <t>(Nº de proyectos monitoreados por INJUV que cumplen con los objetivos propuestos en el año t /Nº total de proyectos financiados por INJUV durante el año t)*100</t>
  </si>
  <si>
    <t>Una organización cumple con sus objetivos, al lograr el 100% en el cumplimiento de los objetivos propuestos en el diseño de su proyecto durante el año t; condición que es informada al Nivel Central por la Dirección Regional respectiva, a través de la planilla de seguimiento. Este indicador, considera a los proyectos de las organizaciones que INJUV financia, a través del Programa Fondos Concursables y que son monitoreados durante el año t. El monitoreo a los proyectos, es realizado por las Direcciones Regionales y se comprueba a través de la ficha de monitoreo, la que es complementada por la planilla de seguimiento que se elabora para cada organización. El numerador se establece en base a la contabilización de los proyectos monitoreados, que cumplen con los objetivos propuestos en su diseño, pertenecientes a organizaciones financiadas por el Programa Fondos Concursables INJUV en el año t. El denominador se establece en base al número total de proyectos efectivamente financiados por el Programa Fondos Concursables INJUV, informado por la Jefatura del Departamento, a través de memorándum interno, dirigido al Jefe del Servicio.</t>
  </si>
  <si>
    <t>Porcentaje de atenciones efectivas en el chat de asistencia y contención psicosocial del programa Hablemos de Todo realizadas en el año t.</t>
  </si>
  <si>
    <t>2 - Mejorar de manera continua una oferta programática que contribuya al fortalecimiento de conductas de autocuidado y bienestar físico, mental y social de las juventudes, mediante el diseño, rediseño y fortalecimiento de componentes de programas e iniciativas sociales, con base en el seguimiento y evaluación de resultados y gestión de los mismos.</t>
  </si>
  <si>
    <t>Atenciones efectivas en el chat de asistencia y contención psicosocial</t>
  </si>
  <si>
    <t>(Nro. total de atenciones efectivas en el chat de asistencia y contención psicosocial del programa Hablemos de Todo realizadas en el año t /Nro total de contactos en el chat de asistencia y contención psicosocial del programa Hablemos de Todo recibidos en el año t)*100</t>
  </si>
  <si>
    <t>El numerador se establece en base a la contabilización de las atenciones efectivas realizadas en el chat de apoyo psicosocial Hablemos de Todo en el año t. El denominador se establece en base al número de contactos totales recibidos en el chat de apoyo psicosocial Hablemos de Todo en el año t. Atenciones efectivas en el chat de apoyo psicosocial Hablemos de Todo corresponde al número de personas de entre 15 y 29 años de edad, que ingresan al chat Hablemos de Todo, y se clasifica su motivo de consulta en estado: atención efectiva. Contactos totales corresponde al número total de interacciones que registra la plataforma en el año t.</t>
  </si>
  <si>
    <t>Porcentaje de jóvenes que finalizan el ciclo de la actividad de acompañamiento para el emprendimiento en el año t, respecto del total de jóvenes que asisten a la actividad de acompañamiento para el emprendimiento en el año t.</t>
  </si>
  <si>
    <t>3 - Mejorar de manera continua una oferta programática que contribuya al fortalecimiento de la orientación vocacional y laboral para la toma de decisiones sobre las trayectorias de empleo y educativas de jóvenes mediante el diseño, rediseño y fortalecimiento de componentes de programas e iniciativas sociales, con base en el seguimiento y evaluación de resultados y gestión de los mismos.</t>
  </si>
  <si>
    <t>Jóvenes que finalizan el ciclo de actividad de acompañamiento para el emprendimiento en el año t</t>
  </si>
  <si>
    <t>(Nro. de Jóvenes que finalizan el ciclo de la actividad de acompañamiento para el emprendimiento en el año t/Nro. total de jóvenes que asisten a la actividad de acompañamiento para el emprendimiento en el año t *100)*100</t>
  </si>
  <si>
    <t>El numerador se establece mediante la contabilización de los jóvenes que finalizan efectivamente el ciclo de la actividad de acompañamiento para el emprendimiento en el año t, asociada al programa Vocacional. El criterio considerado para determinar la finalización de un ciclo en la actividad de acompañamiento para el emprendimiento por parte del beneficiario, será determinada por la jefatura del Departamento de Coordinación Programática a través de memorándum interno, dirigido al Director/a del Servicio. El denominador se establece de acuerdo al número total de jóvenes que participan efectivamente de la actividad de acompañamiento para el emprendimiento en el año t. El criterio para establecer la variable de asistencia del denominador, será determinada por la jefatura del Departamento de Coordinación Programática a través de memorándum interno, dirigido al Director/a del Servicio.</t>
  </si>
  <si>
    <t>Porcentaje de municipios que implementan al menos una acción adscrita al Plan de Acción Municipal en Juventud en el año t, respecto del total de municipios que comprometen acciones en su Plan de Acción Municipal de Juventud para el año t.</t>
  </si>
  <si>
    <t>Número de municipios que implementan al menos una acción adscrita al Plan de Acción Municipal en Juventud en el año t</t>
  </si>
  <si>
    <t>(Número de municipios que implementan al menos una acción adscrita al Plan de Acción Municipal en Juventud en el año t /Número total de municipios que comprometen acciones en su Plan de Acción Municipal en Juventud para el año t)*100</t>
  </si>
  <si>
    <t>Un Plan de Acción Municipal en Juventud se refiere a una programación anual que contiene las acciones a implementar en el año t por la Oficina Municipal de Juventud. El numerador del Indicador se obtiene a partir de la contabilización de municipios que implementan efectivamente al menos una acción comprometida en su Plan de Acción Municipal de Juventud en el año t. Las actividades efectivamente implementadas, son monitoreadas y validadas por la Dirección Regional de INJUV, mediante formato preestablecido. El denominador del Indicador se establece del total de municipios que formulan un Plan de Acción Municipal en Juventud para el año t. El número total de Planes de Acción Municipal de Juventud del año t, será informado por la Jefatura del Departamento de Coordinación Programática a través de memorándum interno, dirigido al Director/a del Servicio.</t>
  </si>
  <si>
    <t>SERVICIO NACIONAL DE DISCAPACIDAD</t>
  </si>
  <si>
    <t>Porcentaje de personas con discapacidad beneficiadas con ayudas técnicas y/o tecnologías de apoyo en el año t, que declaran haber mejorado su calidad de vida, respecto del total de personas con discapacidad beneficiadas encuestadas en el año t.</t>
  </si>
  <si>
    <t>(N° de personas con discapacidad beneficiadas con ayudas técnicas y/o tecnologías de apoyo durante el año t, que declaran haber mejorado su calidad de vida/N° total de personas con discapacidad beneficiadas con ayudas técnicas y/o tecnologías de apoyo, encuestadas durante el año t)*100</t>
  </si>
  <si>
    <t>El indicador apunta a la medición de la variable discapacidad en el modelo de inclusión social validado por la Ley 20.422. La metodología de medición es una encuesta aplicada a las personas con discapacidad (muestra aleatoria simple) beneficiadas por el financiamiento de ayudas técnicas. Se aplicará con cobertura nacional con un tamaño muestral tal que la información tenga un nivel de confianza del 90%, error del 5% y bajo supuesto de varianza máxima. Se entenderá por calidad de vida el estado de satisfacción y bienestar que presenta una persona con discapacidad y que le otorga cierta capacidad de participación (social, laboral y educativa, cuando corresponda), funcionamiento (autonomía en la ejecución de las actividades de la vida diaria) o sensación positiva de su vida (uso tiempo libre, recreación y ocio), medida posterior a la recepción conforme de una ayuda técnica entregada por el Servicio Nacional de la Discapacidad.</t>
  </si>
  <si>
    <t>Porcentaje de municipios con Oficina/Departamento/Programa de la Discapacidad que firman Convenios de Colaboración para la implementación de la Estrategia de Desarrollo Local Inclusivo, al año t.</t>
  </si>
  <si>
    <t>(N° de municipios que cuentan con Oficina/Departamento/Programa de la Discapacidad que firman Convenios de Colaboración para la implementación de la Estrategia de Desarrollo Local Inclusivo al año t/N° total de municipios)*100</t>
  </si>
  <si>
    <t>Son los Convenios firmados entre Senadis y los Municipios adjudicados desde el año 2015, a través de la convocatoria realizada de forma anual de la Estrategia de Desarrollo Local Inclusiva (EDLI), cuyo objetivo es fomentar el desarrollo local inclusivo a nivel comunal, a través del otorgamiento de financiamiento y apoyo técnico, para que el municipio pueda reorientar y/o profundizar políticas inclusivas de desarrollo local. De esta forma, la implementación de la Estrategia de Desarrollo Local Inclusivo considera el compromiso municipal de implementar durante un periodo entre 12 o 18 meses productos específicos en sus comunas, que promoverán una cultura inclusiva, impactando en las personas con discapacidad, sus familias y entornos, así como también en la gestión municipal. El denominador se establece según la cantidad de Municipios existentes al año t-1.</t>
  </si>
  <si>
    <t>Porcentaje de estudiantes con discapacidad en la educación superior beneficiarios con recursos de apoyos educativos, que incrementan su participación en actividades curriculares y extracurriculares, en el año t.</t>
  </si>
  <si>
    <t>(N° de estudiantes con discapacidad de educación superior beneficiarios con recursos de apoyo educativos que respondan el instrumento y que incrementan su participación en actividades curriculares y extracurriculares, en el año t /N° total de estudiantes con discapacidad de educación superior beneficiarios con recursos de apoyo educativos que respondan el instrumento, en el año t)*100</t>
  </si>
  <si>
    <t>El indicador medirá el incremento de la participación en el contexto educativo, tanto en actividades académicas (en clases) y como en actividades extracurriculares o complementarias (actividades deportivas, recreativas, impartidas por la universidad y/o estudiantes),de los estudiantes con discapacidad en la educación superior beneficiarios con recursos de apoyo educativos, consistente en ayudas técnicas, tecnologías asistivas y/o servicios de apoyo. A través de los resultados de la convocatoria anual del Programa Recursos de Apoyo al estudiante con discapacidad para la educación superior, se determinará el universo a aplicar el instrumento. Para determinar el resultado del indicador se enviará, finalizando el segundo semestre, un instrumento autoaplicativo al estudiante beneficiario de los recursos de apoyo educativo, que consta de preguntas en las dimensiones de Actividades académicas, actividades extracurriculares e inclusión en el contexto educativo. De los estudiantes que respondan el instrumento, se entenderá que se incrementa la participación en actividades académicas y extracurriculares si la moda de la totalidad de las respuestas entregas por el estudiante, está en la categoría ?acuerdo? o ?muy de acuerdo?, presentando un mayor atributo de participación</t>
  </si>
  <si>
    <t>Porcentaje de estrategias de comunicación, educación y concientización para la promoción de igualdad de oportunidades y no discriminación de las personas con discapacidad realizadas en el año t, respecto del total de acciones programadas en el año t.</t>
  </si>
  <si>
    <t>1 - Promover la igualdad de oportunidades y no discriminación de las personas con discapacidad, desde un enfoque de inclusión social y derecho, mediante el diseño de estrategias de comunicación, educación y concientización.</t>
  </si>
  <si>
    <t>Estrategias de comunicación, educación y concientización realizadas</t>
  </si>
  <si>
    <t>(N° de estrategias de comunicación, educación y concientización para la promoción de igualdad de oportunidades y no discriminación de las personas con discapacidad realizadas en año t/N° total de estrategias de comunicación, educación y concientización para la promoción de igualdad de oportunidades y no discriminación de las personas con discapacidad programadas en el año t)*100</t>
  </si>
  <si>
    <t>El indicador mide la realización de estrategias de comunicación, educación y concientización promoción de igualdad de oportunidades y no discriminación de las personas con discapacidad en los ámbitos de educación, accesibilidad, salud, participación, inclusión laboral, promoción de derechos y otras esferas de la inclusión, que se ejecuten con el objetivo de generar el cambio cultural requerido para la inclusión social de las personas con discapacidad. Se entenderá por estrategias de comunicación, educación y concientización aquellas que den a conocer los derechos, beneficios de las personas con discapacidad y/o propicien cambios culturales, ya sea a través de campañas o actividades comunicacionales que busquen incorporar en la conciencia colectiva la variable discapacidad, promover la igualdad de oportunidades, el efectivo ejercicio de sus derechos y beneficios a los que pueden acceder. Se entenderá por estrategia realizada la ejecución de todas las acciones estipuladas en las campañas o actividades comunicacionales, dentro del año de gestión.</t>
  </si>
  <si>
    <t>Porcentaje de medidas comprometidas por Senadis en el Plan Nacional de Accesibilidad Universal implementadas en el año t, respecto del total de medidas comprometidas por Senadis en el Plan Nacional de Accesibilidad Universal</t>
  </si>
  <si>
    <t>2 - Promover un enfoque transversal de inclusión de las personas con discapacidad en las políticas públicas, planes, programas, iniciativas, proyectos y estrategias de desarrollo inclusivo, a través del trabajo intersectorial y territorial para mejorar la oferta pública y privada.</t>
  </si>
  <si>
    <t>Medidas del Plan Nacional de Accesibilidad Universal implementadas</t>
  </si>
  <si>
    <t>(N° de medidas comprometidas por Senadis en el Plan Nacional de Accesibilidad implementadas en el año t /N° de medidas comprometidas por Senadis en el Plan Nacional de Accesibilidad Universal)*100</t>
  </si>
  <si>
    <t>El Plan Nacional de Accesibilidad Universal (PNAU) 2022 ? 2032 es una medida de Gobierno, liderada por el Ministerio de Desarrollo Social y Familia, a través de SENADIS, con los esfuerzos de ministerios y servicios del Estado de Chile, invitando a las municipalidades, la academia y la ciudadanía a participar y enriquecer este esfuerzo para, en conjunto, lograr ciudades, barrios y entornos inclusivos. Las medidas comprometidas por SENADIS corresponden a aquellas de directa responsabilidad de esta institución, atendido que el PNAU compromete acciones de varias instituciones. El avance en el cumplimiento de las medidas es incremental en el periodo estipulado del Plan y se entenderán cómo implementadas cuando se realicen todas las acciones estipuladas dentro del año de gestión.</t>
  </si>
  <si>
    <t>Tasa de variación en la atención de personas con discapacidad que acceden al Programa Acceso a la Justicia, para asesoría y/o patrocinio jurídico, realizadas en el año t, respecto al año t-1</t>
  </si>
  <si>
    <t>3 - Promover y proteger el ejercicio de los derechos de las personas con discapacidad, contribuyendo a su plena participación en la sociedad, el disfrute de sus derechos y la eliminación de cualquier forma de discriminación.</t>
  </si>
  <si>
    <t>Atenciones realizadas</t>
  </si>
  <si>
    <t>((N° de atenciones de PcD que acceden al Programa Acceso a la Justicia para asesoría y/o patrocinio jurídico en el año t/N° de atenciones de PcD que acceden al Programa Acceso a la Justicia para asesoría y/o patrocinio jurídico en el año t-1)-1)*100</t>
  </si>
  <si>
    <t>El indicador mide el número de atenciones realizadas por los/as abogados/as ejecutores/as del Programa Acceso a la Justicia ? desarrollado por SENADIS en conjunto con las 4 Corporaciones de Asistencia Judicial del país ? a personas con discapacidad que requieren de asesoría y/o patrocinio en diversos tipos de conflictos jurídicos, ya sea que éstos versen sobre casos de vulneración de derechos y/o discriminación, en razón de la discapacidad, o bien, sobre otras situaciones de relevancia jurídica que requieran de un abordaje especializado en razón de la discapacidad del usuario/a, aún cuando la causa no diga relación directa con vulneración y/o discriminación en razón de la discapacidad. La atención realizada puede ser orientación jurídica, acompañamiento en casos de mediación y/o judilización de casos.</t>
  </si>
  <si>
    <t>Porcentaje de proyectos que cierran su ejecución en el año t y que cumplen con los objetivos de inclusión social comprometidos</t>
  </si>
  <si>
    <t>4 - Contribuir a la inclusión social de las personas con discapacidad, favoreciendo el desarrollo de su vida autónoma, a través del diseño, ejecución, seguimiento y evaluación de planes, programas, iniciativas y proyectos que promuevan los principios de vida independiente, accesibilidad y diseño universal, participación y diálogo social.</t>
  </si>
  <si>
    <t>Proyectos ejecutados que contribuyen a la inclusión social</t>
  </si>
  <si>
    <t>(N° de proyectos que cierran su ejecución en el año t y que cumplen con los objetivos de inclusión social comprometidos /N° proyectos que cierran su ejecución en el año t)*100</t>
  </si>
  <si>
    <t>La evaluación considerará a los proyectos de los programas de Senadis que financien acciones que contribuyan a la inclusión social de las personas con discapacidad. Los proyectos pueden ser ejecutados por personas naturales y/o jurídicas. Cuando se adjudica un proyecto se firma un convenio, en el que se establecen las condiciones de ejecución y objetivos de gestión en inclusión social a cumplir. Al cierre de la ejecución de cada proyecto, a través de diversos instrumentos metodológicos correspondiente a cada uno de los distintos programas, se realiza la medición del cumplimiento de los objetivos.</t>
  </si>
  <si>
    <t>Porcentaje de Estudios en Discapacidad elaborados y difundidos en el año t, respecto del total de Estudios definidos en el año t</t>
  </si>
  <si>
    <t>5 - Generar y actualizar información cuantitativa y cualitativa sobre discapacidad para caracterizar y analizar la realidad social de las personas con discapacidad e identificar sus necesidades sociales.</t>
  </si>
  <si>
    <t>Estudios en discapacidad elaborados y difundidos</t>
  </si>
  <si>
    <t>(N° de Estudios en Discapacidad elaborados y difundidos en el año t/N° de Estudios en Discapacidad definidas en el año t)*100</t>
  </si>
  <si>
    <t>Los estudios generados sobre discapacidad permiten desarrollar políticas públicas pertinentes y oportunas sobre inclusión social para personas con discapacidad (PcD). Estos estudios se elaboran con el enfoque de derechos humanos de acuerdo a lo establecido en la Convención sobre los Derechos de las Personas con Discapacidad, ratificada por Chile en el año 2008. Los estudios que se desarrollarán serán respecto a Prevalencia de las PcD, Caracterización de las PcD y/o publicaciones temáticas. Asimismo, cada vez que se elabora un Estudio se realizan acciones correspondientes a la difusión de los mismo, a través de la publicación en la página web del Servicio.</t>
  </si>
  <si>
    <t>SERVICIO NACIONAL DEL ADULTO MAYOR</t>
  </si>
  <si>
    <t>Porcentaje de plazas ocupadas en establecimientos de larga estadía en el año t, en relación al total de plazas adjudicadas por el programa Fondo Subsidio para Establecimientos de larga estadía para el año t.</t>
  </si>
  <si>
    <t>1 - Optimizar oportunidades de bienestar físico, social y mental con enfoque gerontológico y comunitario, a través de acciones tanto preventivas como para la provisión de servicios que aborden demandas de la población mayor que viven en condiciones de dependencia y vulnerabilidad, .considerando las características del territorio .</t>
  </si>
  <si>
    <t>Ocupación de plazas residenciales en ELEAM</t>
  </si>
  <si>
    <t>(N°de plazas ocupadas en establecimientos de larga estadía en el año t/Total de plazas adjudicadas al año t)*100</t>
  </si>
  <si>
    <t>1) Para el numerador se considerará el número efectivo de plazas ocupadas en el año t por el programa Fondo Subsidio ELEAM a nivel nacional. Este dato corresponde al promedio mensual de plazas ocupadas, que se obtiene de la sumatoria de las plazas ocupadas de manera mensual dividido por los meses considerados en la medición (definido en nota técnica N°5). 2) El denominador se obtiene de las plazas adjudicadas al año t, las cuales son formalizadas a través de Resolución, en ésta se identifican la cantidad de plazas máximas a subsidiar por SENAMA a través del programa Fondo Subsidio ELEAM. Podrán ser excluidas de esta categoría aquellas plazas que dejan de utilizarse por causas tales como: cierres anticipados de convenio, cierres de ELEAM y/o solicitudes de disminución de plazas en instituciones en convenio con Fondo Subsidio. Además, se podrán incluir nuevas plazas por causa de: adjudicación de nuevos concursos o solicitudes de aumento de plazas de instituciones en convenio con Fondo Subsidio ELEAM u otra que determine el Servicio. 3) Las plazas ocupadas corresponden a la Unidad de Atención en un ELEAM o cupos de la residencia en uso por una persona mayor. Se utiliza el término Unidad de Atención en un ELEAM, ya que es la definición de plazas señalada en el reglamento y bases del programa. La ocupación de plazas adjudicadas y disponibles en un ELEAM, puede verse afectada por: razones o restricciones de tipo sanitarias, emanadas de SEREMI de Salud, organismo encargado de fiscalizar el funcionamiento de las residencias, entre otras situaciones que afecten el normal funcionamiento del ELEAM. 4) Este indicador aplica exclusivamente a las plazas ocupadas de los Establecimientos de Larga Estadía que reciben subvención de SENAMA, a través del Programa Fondo Subsidio ELEAM. 5) Las plazas ocupadas y adjudicadas se obtendrán de los informes mensuales regionales, del programa Fondo Subsidio ELEAM, con el detalle de las plazas adjudicadas y ocupadas. Que incluya a lo menos los siguientes campos: Región, RUT Institución, cantidad de plazas adjudicadas y cantidad de plazas ocupadas. Además, se emitirá un informe consolidado a nivel nacional que dé cuenta del total de plazas adjudicadas y ocupadas del programa Fondo Subsidio ELEAM. Identificando a lo menos: Región, período y Resolución de adjudicación de plazas. 6) Se define como fecha de corte para informar las plazas adjudicadas y ocupadas, el 31 de octubre de cada año.</t>
  </si>
  <si>
    <t>Porcentaje de Adultos Mayores que han recibido asesoría legal y/o jurídica del Defensor Mayor, respecto del total de solicitudes de casos judicializados que requieren respuesta de SENAMA al año t</t>
  </si>
  <si>
    <t>3 - Contribuir a un cambio cultural en torno a las visiones de la vejez y el envejecimiento desde el curso de vida, reconociendo a las personas mayores en perspectiva de derechos e interseccionalidad.</t>
  </si>
  <si>
    <t>Asesorías Legales</t>
  </si>
  <si>
    <t>(N° de Adultos Mayores que han recibido asesoría legal y/o jurídica del Defensor Mayor en el año t /N° total de solicitudes de casos judicializados recibidos al año t)*100</t>
  </si>
  <si>
    <t>1) Para el numerador se considerará el número total de casos que recibieron asesoría de Defensor Mayor durante el año t. Este dato corresponde al estado de tramitación en que se encuentra cada uno de los casos, considerando el estado ?Cerrado? como la atención realizada por el Defensor Mayor. Se excluirán de esta medida los casos que se encuentren en estado de ?Análisis?, ya que corresponden a situaciones que están siendo tramitadas y su resolución depende de otras acciones judiciales. 2) El denominador es obtenido mediante el número total de requerimientos en ?Asesoría Legal por Defensor Mayor? en el año t. Este dato corresponde al total de casos que requirieron de la atención y que fueron derivados para la atención legal de Defensor Mayor. 3) Los casos que requieren de Asesoría Legal por Defensor Mayor corresponden a los registros clasificados en la Plataforma Buen Trato SIAC como ?Atención Legal por Defensor Mayor? que han sido derivados desde los distintos canales de atención que tiene actualmente SENAMA y pone a disposición de la ciudadanía a nivel nacional. 4) Los requerimientos en Asesoría Legal por Defensor Mayor se obtendrán de los reportes emanados de la Plataforma Buen Trato SIAC o el sistema que lo reemplace.</t>
  </si>
  <si>
    <t>Porcentaje de beneficiarios ingresados a un ELEAM en el año t, en relación al total de postulantes al año t</t>
  </si>
  <si>
    <t>Ingreso de beneficiarios a ELEAM SENAMA</t>
  </si>
  <si>
    <t>(N° de Adultos Mayores ingresados al ELEAM en el año t/N° total de postulantes al año t)*100</t>
  </si>
  <si>
    <t>1) Este indicador aplica exclusivamente para los Establecimientos de Larga Estadía (ELEAM) de SENAMA. 2) Las solicitudes de ingreso pueden provenir de postulaciones regulares o ingresos directos, estos últimos provienen de sentencias judiciales o situación de maltratos definidas por SENAMA. Para efectos de este indicador se considerarán solo las postulaciones regulares. 3) El numerador excluirá a aquellas personas mayores que encontrándose autorizadas mediante resolución exenta para ingresar al ELEAM fallecieran o desistieran de ingresar al establecimiento en este proceso. 4) El denominador contemplará el número de postulaciones en lista de espera que cuenta con la ficha de postulación aplicada y con puntaje de prelación. Y excluirá aquellas solicitudes donde la persona mayor en el proceso fallezca o desista o cuya postulación sea rechazada por no cumplir los requisitos establecidos por el programa. Se entenderá como postulante en lista de espera, a la persona mayor que haya presentado ante el Servicio toda la documentación requerida por el programa, ésta se mantenga vigente y cuente con ficha de postulación aplicada y con puntaje de prelación.</t>
  </si>
  <si>
    <t>Porcentaje de comunas con Centros Diurnos operando, respecto del total de comunas del país</t>
  </si>
  <si>
    <t>2 - Fomentar la autonomía y participación de las personas mayores a través de la promoción de espacios de encuentro, opinión y toma de decisiones, impulsando el derecho a la ciudad, al territorio y al deber cívico, así como a la promoción y fortalecimiento de sus organizaciones.</t>
  </si>
  <si>
    <t>Centros Diurnos Operando</t>
  </si>
  <si>
    <t>(N° de comunas con Centros Diurnos operando con financiamiento de SENAMA al año /N° total de comunas del país)*100</t>
  </si>
  <si>
    <t>1) Se entenderá por "Centro Diurno operando con financiamiento de SENAMA" a aquellos cuyas instituciones responsables cuenten con convenios suscritos vigentes al año t del programa Centros Diurnos del Adulto Mayor en cualquiera de sus dos componentes (Centros Diurnos Comunitarios y Centros Diurnos Referenciales); y que cuenten con adultos mayores beneficiarios informados a SENAMA. 2) Se entenderá por informados a SENAMA cuando la persona mayor firma consentimiento informado señalado en la Guía de Operaciones del Programa Centro Diurno. 3) El número de total de comunas del país corresponde a las indicadas por el Instituto Nacional de Estadísticas al año 2017: 346 comunas.</t>
  </si>
  <si>
    <t>Porcentaje de casos que han recibido Asesoría Legal por Defensor Mayor en el año t, respecto del total de casos ingresados que requieren Asesoría Legal por Defensor Mayor en el año t</t>
  </si>
  <si>
    <t>(N° de casos que han recibido asesoría legal por Defensor Mayor en el año t/N° total de casos ingresados que requieren asesoría legal por Defensor Mayor en el año t)*100</t>
  </si>
  <si>
    <t>SUBSECRETARÍA DE EVALUACIÓN SOCIAL</t>
  </si>
  <si>
    <t>Porcentaje de documentos de Encuestas Temáticas publicados en la página web del Observatorio Social, en los plazos establecidos en la programación de la División.</t>
  </si>
  <si>
    <t>(N° de documentos de Encuestas Temáticas publicados en la página web del Observatorio Social, en los plazos establecidos en la programación de la División de Observatorio Social /N° total de documentos de Encuestas Temáticas, programados para el año t)*100</t>
  </si>
  <si>
    <t>a) Los documentos de Encuestas Temáticas a publicar durante el año t, podrán ser de dos tipos: i) Documentos de resultados longitudinales y/o transversales. ii) Documentos metodológicos que acopian los antecedentes acerca de los aspectos y consideraciones técnicas, involucradas en la toma de decisiones en los procesos de producción de información, como por ejemplo en los diseños de instrumentos, diseños muestrales y construcción de indicadores, entre otros. b) Los documentos de Encuestas Temáticas a publicar refieren a conjuntos de indicadores temáticos, e incluyen entre otros: (i) indicadores de medición de la pobreza y distribución del ingreso; (ii) indicadores sectoriales (salud, educación, trabajo, vivienda u otro); (iii) indicadores referidos a grupos de población prioritarios en las políticas sociales (mujeres; niños, niñas y adolescentes; adultos mayores, entre otros); u, (iv) otros temas específicos (tecnología de la información y las comunicaciones, desarrollo inclusivo, entre otros). c) Los documentos a publicar se establecen en una programación anual, y serán propuestos a la autoridad a más tardar el 30 de abril del año t. Esta programación podrá ser modificada.</t>
  </si>
  <si>
    <t>Porcentaje de Informes de Seguimiento de Programas e Iniciativas Sociales publicados en el BIPS en los plazos establecidos en la programación, respecto del total de Programas e Iniciativas Sociales que cumplan los criterios para ingresar al proceso</t>
  </si>
  <si>
    <t>7 - Consolidar el Sistema de Análisis Integrado de la Oferta Programática social del Estado con el propósito de promover instancias de articulación, colaboración y coordinación de la política pública, que contribuyan a mejorar el diseño y aplicación de políticas, planes y programas con un enfoque de derechos y desarrollo social.</t>
  </si>
  <si>
    <t>Informes de Seguimiento de la Oferta Pública publicados.</t>
  </si>
  <si>
    <t>(N° de Informes de Seguimiento de Programas e Iniciativas Sociales publicados en el BIPS, en los plazos establecidos en la programación de la División de Políticas Sociales /N° total de Programas e Iniciativas Sociales que cumplan con los criterios para ingresar al proceso de seguimiento en el año t)*100</t>
  </si>
  <si>
    <t>a) Entre enero y abril del año t se levanta el número total de Programas e Iniciativas Sociales que cumplan con los criterios para ingresar al proceso de seguimiento en el año t. Los programas e iniciativas sociales a los que se le hará seguimiento en el año t son aquellos informados por los Ministerios o Servicios que tuvieron ejecución en t-1 y el seguimiento es respecto de la información del programa o iniciativa social al cierre de su ejecución en diciembre de t-1. El número total de Programas e Iniciativas Sociales que cumplan con los criterios para ingresar al proceso de seguimiento en el año t, será informado al Director de Presupuestos mediante oficio a más tardar el 30 de abril del año t. b) La planificación anual de las publicaciones de Informes de Seguimiento, a realizar por la División de Políticas Sociales, será propuesta a la autoridad a más tardar el 30 de abril del año t, no obstante, se puedan incluir modificaciones a la programación con posterioridad.</t>
  </si>
  <si>
    <t>Porcentaje de indicadores predefinidos incorporados al Data Social en el año t, respecto del total de indicadores predefinidos, definidos por la autoridad en el año t.</t>
  </si>
  <si>
    <t>(N° de indicadores predefinidos incorporados al Data Social, en el año t/N° total de indicadores predefinidos, definidos por la autoridad en el año t)*100</t>
  </si>
  <si>
    <t>a) Este indicador está asociado al Data Social o al sistema que lo reemplace para el mismo propósito, lo que podría involucrar una nueva dirección (URL). b) El Data Social (o el sistema que lo reemplace) es una plataforma de almacenamiento, gestión, procesamiento y entrega de información social desagregada a nivel territorial. c) Entre otras funcionalidades, el sistema permite visualizar indicadores predefinidos que entregan información social relevante sobre distintas temáticas, tales como educación, trabajo u ocupación; pobreza y vulnerabilidad, entre otras. Estos indicadores están desplegados en la plataforma en el denominado Catálogo de indicadores, que contiene un listado que se actualiza periódicamente. La fecha de publicación corresponde a la fecha en que un indicador ha sido incorporado en el Sistema y puede ser visualizado por los usuarios. La incorporación de un indicador corresponde a la fecha en que un indicador es publicado por primera vez o sus datos son actualizados en el Sistema. d) Los niveles de desagregación territorial pueden coincidir con las divisiones político administrativas del territorio nacional. e) Los nuevos indicadores predefinidos a ser incorporados en el Data Social (o el sistema que lo reemplace) serán definidos por la autoridad durante el primer trimestre del año t; y pueden referirse a cualquiera de las temáticas sociales que el Sistema permite visualizar.</t>
  </si>
  <si>
    <t>Porcentaje de estudiantes de Diplomado que mejoran sus conocimientos en los Diplomados finalizados al año t.</t>
  </si>
  <si>
    <t>8 - Fortalecer el Sistema Nacional de Inversiones (SNI), incorporando en el análisis los impactos en adaptación o mitigación de la crisis climática, actualizando las metodologías de evaluación, ampliando la capacitación en materia de formulación y evaluación social de proyectos, mejorando el Banco Integrado de Proyectos (BIP) y fortaleciendo la evaluación de ex post para el mejoramiento continuo del proceso de inversión pública.</t>
  </si>
  <si>
    <t>Formuladores y evaluadores de iniciativas de inversión pública que mejoran sus conocimientos.</t>
  </si>
  <si>
    <t>(Número de estudiantes de Diplomado que mejoran sus conocimientos /Número total de estudiantes de Diplomados finalizados al año t)*100</t>
  </si>
  <si>
    <t>La Subsecretaría de Evaluación Social, a través de la División de Evaluación Social de Inversiones, ejecuta anualmente en conjunto con las Seremis de Desarrollo Social, un plan de capacitación orientado a los formuladores y evaluadores de iniciativas de inversión pública, con el objeto entregar las herramientas necesarias para generar proyectos viables, financiables y sustentables en el marco del Sistema Nacional de Inversiones. a) La medición se realizará sobre los Diplomados de preparación y evaluación de proyectos, realizados tanto en modalidad presencial como en línea, a cuyos estudiantes se aplicará una prueba de conocimientos al inicio (test de entrada) y al término (test de salida). El objetivo es medir el aumento (diferencia) de conocimientos entre el inicio y el término del Diplomado. b) El universo incluye los Diplomados finalizados al año t, independiente de su año de inicio. c) La Unidad de Capacitación de la División de Evaluación Social de Inversiones, será la responsable de definir y estandarizar los contenidos y el nivel de dificultad de las pruebas. No obstante, las preguntas a incluir pueden variar entre las distintas versiones del Diplomado. d) Se consideran en el denominador del indicador los Diplomados efectivamente concluidos, y sólo aquellos estudiantes que hayan rendido ambos test, Entrada y Salida. e) Se consideran en el numerador del indicador, los estudiantes cuya mejora relativa sea igual o superior a 25%. f) La mejora relativa de cada alumno se calcula en base a la diferencia entre su nota de la prueba de Salida y su nota de la prueba de Entrada, dividido por la diferencia entre la nota máxima posible de la prueba y su nota de la prueba de Entrada. La fórmula de cálculo de la mejora relativa es: Mejora Relativa = [(nota salida ? nota entrada) / (nota máxima posible? nota entrada)]*100</t>
  </si>
  <si>
    <t>Porcentaje de proyectos financiados en Fondo Concursable con supervisión técnica, respecto del total de proyectos adjudicados en el año t-1 y que estén vigentes en el año t.</t>
  </si>
  <si>
    <t>10 - Diseñar e implementar mecanismos de cooperación público-privada que contribuyan a la reducción de la pobreza, las vulnerabilidades y desigualdades en los territorios, especialmente fortaleciendo la sociedad civil en sus diversas manifestaciones, el desempeño social de actores privados y la participación ciudadana</t>
  </si>
  <si>
    <t>Proyectos de Fondo Concursable, supervisados.</t>
  </si>
  <si>
    <t>(Número de proyectos financiados en Fondo Concursable con supervisión técnica en el año t /Número total de proyectos adjudicados en el año t-1 y vigentes en el año t )*100</t>
  </si>
  <si>
    <t>a) El Universo de la medición considera los proyectos financiados en el Fondo que financia iniciativas para la Superación de la Pobreza, cuya adjudicación se efectúa en el año t-1, y que se encuentren vigentes en el año t. b) La supervisión técnica consiste en la verificación, revisión y observación de la ejecución del proyecto, a fin de establecer el cumplimiento de objetivos y actividades del proyecto, conforme al estándar definido en éste. c) La supervisión técnica la realizan los profesionales de la División de Cooperación Público-Privada, quienes consignarán la información en la respectiva Ficha de Supervisión desarrollada para estos efectos. d) Existen dos fichas de supervisión, una para proyectos de las líneas de Acción Social, y otra para la línea Evaluación de Experiencias. e) Los campos de la ficha de supervisión para el evaluador no son todos obligatorios. f) La metodología de evaluación será flexible, ya que se debe adaptar a cada circunstancia y realidad de evaluación del proyecto. Las supervisiones se podrán realizar de forma remota o presencial. g) La planificación deberá estar formalizada a más tardar el 30 de abril del año t, no obstante, se puedan incluir modificaciones al Plan con posterioridad.</t>
  </si>
  <si>
    <t>Porcentaje de instituciones con convenio de colaboración y conectividad al Registro de Información Social, con las que se implementa un nuevo mecanismo de interoperabilidad en el año t.</t>
  </si>
  <si>
    <t>2 - Avanzar hacia datos sociales abiertos, con el necesario resguardo, protección de la privacidad, gobernanza y garantías de seguridad de los datos de las personas individualizadas en ellos.</t>
  </si>
  <si>
    <t>Instituciones con convenio de conectividad al Registro de Información Social, con las que se implementa un nuevo mecanismo de gobernanza e interoperabilidad.</t>
  </si>
  <si>
    <t>(N° de instituciones con convenio de colaboración y conectividad al Registro de Información Social con las que se implementa un nuevo mecanismo de interoperabilidad en el año t/N° total de instituciones con convenio de colaboración y conectividad al Registro de Información Social en el año t.)*100</t>
  </si>
  <si>
    <t>a) Las instituciones con convenio de colaboración y conectividad al Registro de Información Social son aquellas informadas en la URL https://ris.ministeriodesarrollosocial.gob.cl/convenios-instituciones o aquella que la reemplace. El listado de instituciones con convenio será obtenido al primer mes del año t. b) Se entiende por implementación de un nuevo mecanismo de interoperabilidad al desarrollo tecnológico o habilitación de intercambio de datos, entre la Subsecretaría y el organismo con convenio, utilizando una nueva tecnología, tal como, SFTP, nodo de interoperabilidad de la PISEE 2.0, web service, API, etc. c) El nuevo mecanismo de interoperabilidad se entenderá implementado por informe de paso a producción generado por la División de Información Social. d) Por paso a producción se entenderá: i) despliegue en ambiente productivo de un mecanismo no existente previamente o que sufrió cambios significativos; ii) cambio de configuración para habilitación de un mecanismo existente previamente pero para una nueva institución con convenio que no lo utilizaba anteriormente.</t>
  </si>
  <si>
    <t>Porcentaje de actividades de capacitación, difusión y dialogo sobre la Agenda 2030 realizadas en el año t.</t>
  </si>
  <si>
    <t>9 - Contribuir a la implementación y logro de la Agenda 2030 en Chile y sus territorios, a través de la coordinación de los diversos actores - organismos públicos, privados, sociedad civil, academia, organismos internacionales y ciudadanía en general - para el cumplimiento de los Objetivos de Desarrollo Sostenible, materializado en el seguimiento de sus indicadores.</t>
  </si>
  <si>
    <t>Actividades de capacitación, difusión, sensibilización, formación, y/o coordinación intersectorial con partes interesadas y/o grupos prioritarios, en la implementación de la Agenda 2030; realizadas o convocadas por la Secretaría Técnica del Consejo Nacional de la Agenda 2030 para el Desarrollo Sostenible.</t>
  </si>
  <si>
    <t>(Número total de actividades de capacitación, difusión y diálogo sobre la Agenda 2030 realizadas en el año t/Número total de actividades de capacitación, difusión y diálogo sobre la Agenda 2030 planificadas en el año t)*100</t>
  </si>
  <si>
    <t>a) El Decreto N° 67 del 22 de noviembre de 2019 del Ministerio de Relaciones Exteriores establece que la Secretaría Técnica del Consejo Nacional de Implementación para el Desarrollo Sostenible estará radicada en la Subsecretaría de Evaluación Social del Ministerio de Desarrollo Social y Familia. Esta función se encuentra radicada en la División de Cooperación Público-Privada. b) Las actividades de difusión de la Agenda 2030 tienen el objetivo dar a conocer, sensibilizar, formar y capacitar a las distintas partes interesadas y grupos prioritarios en la implementación de la Agenda 2030 y los Objetivos de Desarrollo Sostenible en Chile. c) Las actividades de capacitación, difusión y diálogo de la Agenda 2030 pueden ser talleres, seminarios, webinarios, conversatorios, diálogos, cabildos ciudadanos o consultas públicas relativas al Desarrollo Sostenible, la Agenda 2030 y/o los ODS, realizadas o convocadas por la Secretaría Técnica del Consejo Nacional. d) Con base en el principio de "no dejar a nadie atrás", son partes interesadas en la implementación de la Agenda 2030 para el Desarrollo Sostenible el sector público y privado, la academia, las organizaciones de la sociedad civil y ONG, los organismos internacionales y la ciudadanía en general. Son grupos prioritarios en la implementación de la Agenda 2030 en Chile, las personas en situación de pobreza y/o vulnerabilidad social; las personas con discapacidad; las mujeres; los niños, niñas y adolescentes; los pueblos originarios; las disidencias sexuales; las personas de las zonas rurales; las personas en situación de calle; las personas migrantes; los refugiados y las víctimas de trata de personas; así como los territorios y comunidades afectados por conflictos socioambientales. e) Las actividades de difusión de la Agenda 2030 se establecen en una programación anual, y serán propuestas a la autoridad a más tardar el 30 de abril del año t, sin perjuicio de eventuales modificaciones a la programación con posterioridad a esa fecha.</t>
  </si>
  <si>
    <t>Porcentaje de documentos metodológicos de Encuestas Temáticas y Registros Administrativos publicados en la página web del Observatorio Social, en los plazos establecidos en la programación de la División.</t>
  </si>
  <si>
    <t>3 - Generar, mediante el levantamiento de encuestas y el procesamiento de registros administrativos, información que permita dar cuenta de la situación social y económica de la población, incluidas mediciones de pobreza y otros indicadores, asegurando la replicabilidad y transparencia del proceso. Esta información debe ser actualizada y adecuada para la generación de indicadores que permitan la toma de decisiones de diseño y rediseño de políticas públicas.</t>
  </si>
  <si>
    <t>Documentos metodológicos de encuestas temáticas o registros administrativos publicados.</t>
  </si>
  <si>
    <t>(N° de documentos metodológicos de Encuestas Temáticas o Registros Administrativos publicados en la página web del Observatorio Social, en los plazos establecidos en la programación de la División de Observatorio Social/N° total de documentos metodológicos de Encuestas Temáticas y Registros Administrativos, programados para el año t)*100</t>
  </si>
  <si>
    <t>a) Los documentos metodológicos de Encuestas Temáticas o Registros Administrativos a publicar durante el año t, acopian los antecedentes acerca de los aspectos y consideraciones técnicas involucradas en la toma de decisiones en los procesos de producción de información, como por ejemplo en los diseños de instrumentos, diseños muestrales y construcción de indicadores, entre otros. b) Los documentos metodológicos podrán incluir también publicaciones que den cuenta de la sistematización, evaluación o rediseño de procesos de producción de las encuestas e instrumentos generados por la División Observatorio Social. c) Los documentos a publicar se establecen en una programación anual, y serán propuestos a la autoridad a más tardar el 30 de abril del año t. Esta programación podrá ser modificada con posterioridad.</t>
  </si>
  <si>
    <t>Porcentaje de documentos de caracterización de la realidad social publicados en la página web del Observatorio Social, en los plazos establecidos en la programación de la División.</t>
  </si>
  <si>
    <t>4 - Analizar, publicar y difundir documentos de caracterización de la realidad social a nivel nacional y subnacional, para distintos grupos de la población, a través del procesamiento de información que permita detectar las necesidades, demandas y brechas sociales actuales y futuras de la población.</t>
  </si>
  <si>
    <t>Documentos de caracterización de la realidad social publicados.</t>
  </si>
  <si>
    <t>(N° de documentos de caracterización de la realidad social publicados en la página web del Observatorio Social, en los plazos establecidos en la programación de la División de Observatorio Social /N° total de documentos de caracterización de la realidad social, programados para el año t)*100</t>
  </si>
  <si>
    <t>a) Los documentos de caracterización de la realidad social, a partir del análisis de Encuestas Temáticas a publicar durante el año t, podrán ser Documentos de resultados longitudinales y/o transversales. b) Los documentos a publicar refieren a conjuntos de indicadores temáticos, e incluyen entre otros: (i) indicadores de medición de la pobreza y distribución del ingreso; (ii) indicadores sectoriales (salud, educación, trabajo, vivienda u otro); (iii) indicadores referidos a grupos de población prioritarios en las políticas sociales (mujeres; niños, niñas y adolescentes; adultos mayores, entre otros); u, (iv) otros temas específicos (tecnología de la información y las comunicaciones, desarrollo inclusivo, entre otros). c) Los documentos a publicar se establecen en una programación anual, y serán propuestos a la autoridad a más tardar el 30 de abril del año t. Esta programación podrá ser modificada con posterioridad.</t>
  </si>
  <si>
    <t>Porcentaje de indicadores, actualizados en la plataforma de publicación de datos e indicadores en el año t.</t>
  </si>
  <si>
    <t>Datos sociales abiertos, actualizados.</t>
  </si>
  <si>
    <t>(N° de indicadores actualizados en la plataforma de publicación de datos e indicadores en el año t /N° total de indicadores publicados en la plataforma de publicación de datos e indicadores en el año t-1)*100</t>
  </si>
  <si>
    <t>a) El catálogo de indicadores está disponible en la plataforma de publicación de datos e indicadores, con la fecha de publicación, el nombre del indicador y un vínculo al indicador. Un indicador puede contar con múltiples sub-indicadores, pero la fecha de publicación es única. b) Los indicadores se construyen utilizando un periodo específico de fuente de datos, lo cual se puede verificar al abrir el indicador. c) Un indicador se entenderá como actualizado si figura en el catálogo de indicadores con una fecha de publicación posterior a la registrada en el dato base, dando muestra que se ha publicado el mismo indicador (con todos sus sub-indicadores) pero con un nuevo periodo de datos. d) La actualización de la información que entregan los indicadores se corrobora a través de la leyenda "Fecha de actualización" que se despliega junto a cada indicador. e) Se excluyen de la medición los indicadores cuya fuente de datos sea distinta del Registro Social de Hogares. f) Se excluyen de la medición los indicadores cuya fuente de datos no cuente con actualización en el año t. g) El Plan de Trabajo deberá estar formalizado y propuesto a la autoridad a más tardar el 30 de abril del año t, no obstante, se puedan incluir modificaciones al Plan con posterioridad.</t>
  </si>
  <si>
    <t>Porcentaje de actualizaciones periódicas de la Calificación Socioeconómica (CSE) en el Registro Social de Hogares (RSH) en el año t.</t>
  </si>
  <si>
    <t>5 - Fortalecer el Sistema de Apoyo a la Selección de Usuarios de Prestaciones Sociales, mejorando continuamente el diseño de instrumentos y mecanismos que permiten la identificación y/o selección de destinatarios de las prestaciones sociales del Estado, para reflejar con mayor precisión la realidad de las personas y familias y contribuir en el diseño de políticas sociales con perspectiva de derechos.</t>
  </si>
  <si>
    <t>Actualizaciones periódicas de la CSE del RSH.</t>
  </si>
  <si>
    <t>(N° de actualizaciones de la Calificación Socioeconómica en el Registro Social de Hogares (RSH) en el año t/N° de actualizaciones definidas en el Decreto Supremo N°22 para el año t.)*100</t>
  </si>
  <si>
    <t>a) Según el Decreto N° 22, es responsabilidad de la Subsecretaría de Evaluación Social diseñar y realizar el cálculo periódico de la Calificación Socioeconómica (CSE) y poner a disposición de organismos públicos y personas jurídicas de derecho privado sin fines de lucro la información contenida en el Registro Social de Hogares, a efecto que sea utilizada como insumo en la selección de usuarios de distintos beneficios, programas y/o prestaciones sociales creadas por ley. b) La periodicidad de la publicación de la CSE es al menos mensual, según Decreto N°22 de 2015. b) Se podrán presentar mejoras en la CSE, en cuanto a periodicidad de publicación (más frecuente) o en su contenido (más precisa, oportuna y/o justa).</t>
  </si>
  <si>
    <t>Porcentaje de meses con nóminas de instrumento preventivo de alerta de exclusión escolar enviadas en el año t.</t>
  </si>
  <si>
    <t>Nóminas de instrumento preventivo enviadas a contrapartes como herramienta que permite la identificación de destinatarios.</t>
  </si>
  <si>
    <t>(N° de meses con nóminas del instrumento preventivo de exclusión escolar enviados en el año t/N° de meses del año t)*100</t>
  </si>
  <si>
    <t>a) Las Nóminas de instrumento preventivo de alerta de exclusión escolar son enviadas al Ministerio de Educación. b) La periodicidad de los envíos de nóminas de exclusión escolar es mensual. c) Las nóminas contienen información que constituye un insumo para la asignación de prestaciones sociales.</t>
  </si>
  <si>
    <t>SUBSECRETARÍA DE LA NIÑEZ</t>
  </si>
  <si>
    <t>Porcentaje de niños, niñas y adolescentes que participan en el programa Oficina Local de la Niñez y que reducen el riesgo de vulneración al cierre de la intervención, en el año t.</t>
  </si>
  <si>
    <t>(N° de niños, niñas y adolescentes que participan en el programa Oficina Local de la Niñez y que reducen el riesgo de vulneración en el año t /Total de niños, niñas y adolescentes que participan en el programa Oficina Local de la Niñez y que tienen cierre de intervención en el año t)*100</t>
  </si>
  <si>
    <t>Nota 1: El programa Oficina Local de la Niñez (OLN) busca promover el goce de derechos de los niños, niñas y adolescentes (NNA) y prevenir situaciones de vulneración, con el fin de lograr el despliegue de sus potencialidades y su desarrollo integral. Nota 2: Un NNA reduce el riesgo de vulneración si al cierre de la intervención presenta mejoras en la evaluación obtenida a través del instrumento NCFAS-G. Esta mejora se mide comparando puntaje NCFAS-G de diagnóstico inicial (al momento de ingresar al programa) y puntaje NCFAS-G de cierre (al concluir la intervención). Por ende, se excluyen de la medición, aquellos niños, niñas o adolescentes que abandonan el programa antes de contar con aplicación de NCFAS-G de cierre. Nota 3: Un NNA tiene cierre de intervención en el año t si cuenta con evaluación de cierre mediante instrumento NCFAS-G al 31 de diciembre del año t. Nota 4: El instrumento NCFAS-G es una escala de evaluación familiar integral para ser usada en programas de preservación familiar orientados a la prevención secundaria del maltrato infantil, negligencia y otros factores de riesgo que puedan colocar a un niño en situación de grave vulneración. Nota 5: Los resultados de NCFAS-G (diagnóstico y cierre) se registran y se encuentran centralizados en la plataforma del Sistema Alerta Niñez (SAN), que administra la Subsecretaría de Evaluación Social del Ministerio de Desarrollo Social y Familia. Este sistema cuenta con un módulo donde los gestores de casos de las Oficinas Locales registran la información recolectada de los niños, niñas y adolescentes y sus familias en intervención.</t>
  </si>
  <si>
    <t>Porcentaje de niños/as que presentan riesgo, rezago o riesgo biopsicosocial que se recuperan al finalizar la intervención durante el año t.</t>
  </si>
  <si>
    <t>(Número de niños/as que presentan riesgo, rezago o riesgo biopsicosocial que se recuperan durante el año t /Número de niños/as que presentan riesgo o rezago o riesgo biopsicosocial y que finalizan la intervención en el año t)*100</t>
  </si>
  <si>
    <t>Nota 1: Según el documento de Orientaciones Técnicas para las Modalidades de Apoyo al desarrollo Infantil (guía para los equipos locales año 2012), un niño/a presenta rezago si obtuvo como resultado de la evaluación del test de desarrollo la categoría "Normal", pero que en una o más de las sub áreas del test presentan la categoría de "Déficit"; ya sea riesgo o retraso. Esta condición implica que el niño/a tiene un desarrollo heterogéneo, es decir, un área con desarrollo adecuado y otra con déficit, por lo tanto, debe ingresar a modalidad para prevenir el curso negativo del desarrollo futuro. Nota 2: La medición de este indicador se realiza en base a los datos proporcionados por el Módulo MADIS del Sistema de Registro, Derivación y Monitoreo (SRDM) de Chile Crece Contigo, incluyendo modalidades con financiamiento del Fondo de Intervenciones de Apoyo al Desarrollo Infantil (FIADI) y PADB, considerando las intervenciones registradas en la plataforma, de niños/as que fueron atendidos por las Modalidades, finalizaron la intervención, y cuentan con reevaluación en el año t (independiente del año en que ingresaron, que incluso puede ser t-1, porque la intervención puede durar hasta 4 meses). Nota 3: Los niños/as pueden presentar intervenciones en distintas Modalidades de Apoyo, comunas y regiones; en caso de ocurrir esta situación, se considerará la última intervención realizada para el cálculo del indicador. Lo anterior puede ocurrir cuando un niño/a cambia de lugar de residencia (comuna y/o región) y asiste a un control de salud donde se le aplica una nueva evaluación del desarrollo. Si el niño o niña en cuestión presenta riesgo, rezago o riesgo biopsicosocial puede ser nuevamente derivado a alguna Modalidad de Apoyo y recibir nuevas intervenciones. Nota 4: El riesgo biopsicosocial, si bien se considera en una categoría de alteración corresponde a niños/as con desarrollo normal que presentan riesgos biopsicosociales en su grupo familiar que podrían impactar negativamente en su desarrollo. La intervención que se realiza desde la Modalidad es preventiva y se complementa con gestiones para dar respuesta a los riesgos biopsicosociales pesquisados. En cuanto a la recuperabilidad, un caso intervenido exitosamente será considerado como aquel que fue evaluado al momento del egreso con el instrumento definido en la Orientación Técnica (OT) MADIS, con resultado "normal" o que recibió un proceso de intervención desde la Modalidad cuyos riesgos han sido gestionados en al menos un 80%.</t>
  </si>
  <si>
    <t>Porcentaje de temáticas de niñez difundidas en medios tradicionales y/o digitales, en los plazos establecidos en el Plan Anual de Difusión.</t>
  </si>
  <si>
    <t>(N° de temáticas de niñez difundidas en medios tradicionales y/o digitales en el año t/N° total de temáticas de niñez comprometidas a difundir en los plazos establecidos en el Plan Anual de Difusión en el año t )*100</t>
  </si>
  <si>
    <t>Nota 1: El número de temáticas de niñez difundidas en medios comunicacionales tradicionales y/o digitales corresponde a la cantidad de temáticas de niñez que se divulgarán a través de estrategias comunicacionales (campañas), para promover y difundir los derechos de niños, niñas y adolescentes. Cada temática se asocia a una campaña, que podrá ser transmitida a través de medios de comunicación tradicionales (por ejemplo, prensa, radio, televisión), así como medios digitales (por ejemplo, páginas web y redes sociales en Internet). Nota 2: El número de temáticas de niñez comprometidas a difundir se establece en el Plan Anual de Difusión. Nota 3: El Plan Anual de Difusión contiene la planificación de las temáticas de niñez a difundir en el año t, a través de campañas comunicacionales en medios tradicionales y/o digitales. En este documento se detallan las temáticas de niñez que se pretende abarcar durante el año y los plazos establecidos, acorde a las prioridades nacionales establecidas como Subsecretaría de la Niñez. Este documento se aprobará a través de Resolución Exenta a más tardar al término del mes de marzo del mismo año (año t).</t>
  </si>
  <si>
    <t>Porcentaje de Servicios Públicos con seguimiento en el año t de acciones comprometidas en el Plan de Acción Nacional de Niñez y Adolescencia 2018-2025</t>
  </si>
  <si>
    <t>(N° de Servicios Públicos con seguimiento en el año t de acciones comprometidas en el Plan de Acción Nacional de Niñez y Adolescencia 2018-2025/N° total de Servicios Públicos con acciones comprometidas en el Plan de Acción Nacional de Niñez y Adolescencia 2018-2025)*100</t>
  </si>
  <si>
    <t>Nota 1: En conformidad a lo establecido en la Ley 20.530 artículo 3° bis, letra b), el 16 diciembre de 2019 el Comité Interministerial de Desarrollo Social, Familia y Niñez aprobó la actualización del Plan de Acción presentada por la Subsecretaría de la Niñez. De acuerdo a ello, el Plan cuenta con más de 300 acciones comprometidas por diversos Servicios Públicos para el período 2018-2025. Los Servicios pueden tener una o más acciones a su cargo, y cada acción tiene solamente un responsable que debe responder por su avance. Nota 2: Los Servicios Públicos que participan en el Plan de Acción Nacional de Niñez y Adolescencia 2018-2025 son: 1. Agencia de Calidad de la Educación; 2. Comisión Nacional de Seguridad de Tránsito; 3. Fondo de Solidaridad e Inversión Social; 4. Gendarmería de Chile; 5. Instituto Nacional de la Juventud; 6. Junta Nacional de Auxilio Escolar y Becas; 7. Oficina Nacional de Emergencia del Ministerio del Interior; 8. Servicio Nacional de la Discapacidad; 9. Servicio Nacional de la Mujer y la Equidad de Género; 10. Servicio Nacional de Menores; 11. Servicio Nacional para la Prevención y Rehabilitación del Consumo de Drogas y Alcohol; 12. Subsecretaría de Justicia, Ministerio de Justicia y Derechos Humanos; 13. Subsecretaría de Derechos Humanos, Ministerio de Justicia y Derechos Humanos; 14. Subsecretaría de Educación Parvularia, Ministerio de Educación; 15. Subsecretaría de Educación, Ministerio de Educación; 16. Subsecretaría de Evaluación Social, Ministerio de Desarrollo Social y Familia; 17. Subsecretaría de Servicios Sociales, Ministerio de Desarrollo Social y Familia; 18. Subsecretaría de la Niñez, Ministerio de Desarrollo Social y Familia; 19. Subsecretaría del Interior, Ministerio del Interior y Seguridad Pública; 20. Subsecretaría de Prevención del Delito, Ministerio del Interior y Seguridad Pública; 21. Subsecretaría de la Mujer; Ministerio de la Mujer y la Equidad de Género; 22. Subsecretaría de las Culturas y las Artes, Ministerio de las Culturas las Artes y el Patrimonio; 23. Subsecretaría de Patrimonio Cultural, Ministerio de las Culturas las Artes y el Patrimonio; 24. Subsecretaría de Medio Ambiente, Ministerio de Medio Ambiente; 25. Subsecretaría de Salud Pública, Ministerio de Salud; 26. Subsecretaría de Redes Asistenciales, Ministerio de Salud; 27. Subsecretaría de Telecomunicaciones, Ministerio de Transportes y Telecomunicaciones; 28. Subsecretaría de Vivienda y Urbanismo, Ministerio de Vivienda y Urbanismo; 29. Subsecretaría del Deporte, Ministerio del Deporte; 30. Subsecretaría del Trabajo, Ministerio del Trabajo y Previsión Social; 31. Superintendencia de Educación; 32. Unidad de Coordinación de Asuntos Indígenas, Ministerio de Desarrollo Social y Familia; 33. Corporación Nacional de Desarrollo Indígena; 34. Fundación INTEGRA; 35. Junta Nacional de Jardines Infantiles; 36. Subsecretaría General de Gobierno, Ministerio Secretaría General de Gobierno; 37. Servicio de Registro Civil e Identificación; 38. Servicio Civil. Nota 3: Un Servicio Público se entenderá con seguimiento en el año t si se cumplen las siguientes etapas, en el orden señalado: (i) Subsecretaría de la Niñez inicia el proceso de reporte de las acciones comprometidas para el año t-1, que se realiza a partir del mes de enero del año t, para capturar el desarrollo completo de las acciones en el año calendario (enero a diciembre). Esto se comunica mediante Oficio a los Servicios, indicando plazos asociados. (ii) Posterior al cierre del plazo de reporte, Subsecretaría de la Niñez revisa lo reportado por los Servicios, e informa mediante Oficio la existencia de posibles errores o inconsistencias, en orden a que sean corregidos. (iii) Subsecretaría de la Niñez elabora el documento ?Análisis de Reporte?, que analiza la información reportada, así como las dificultades del proceso de reporte, y que debe ser compartido con los Servicios como insumo para determinar las modificaciones al proceso de reporte que se incluirán en el siguiente año. Nota 4: El proceso de reporte se realiza a través de una plataforma web especialmente diseñada para el seguimiento del Plan: https://plandeaccioninfancia.ministeriodesarrollosocial.gob.cl. En esta plataforma, a través de fichas de reporte con formato estándar (igual para todas las acciones), los representantes de instituciones que tienen acciones que forman parte del Plan informan a la Subsecretaría de la Niñez el estado de avance de las acciones durante el año, así como las principales características de las acciones, en términos de su estado de implementación, presupuesto, indicadores de proceso, tramo etario de la acción, relación de la acción con otros planes o programas, así como una sección que permite describir el cumplimiento de los estándares del Enfoque de Derechos Humanos con Foco en Niñez (Participación, Igualdad y No Discriminación, Interés Superior del Niño, Interdependencia e Interrelación, Rendición de Cuentas y Mecanismos Formales de Evaluación).</t>
  </si>
  <si>
    <t>Porcentaje de comunas con OLN implementadas en el año t.</t>
  </si>
  <si>
    <t>2 - Diseñar e implementar las OLN</t>
  </si>
  <si>
    <t>Oficinas Locales de las Niñez Implementadas</t>
  </si>
  <si>
    <t>(Número de comunas con OLN implementadas en el año t/Número total de comunas planificadas en el año t para ser implementadas en el año t)*100</t>
  </si>
  <si>
    <t>Nota 1: La División de Promoción y Prevención informará del número total de comunas planificadas en el año t para ser implementadas en el año t Nota 2: Se entenderá por comunas implementadas aquellas que a la fecha cuentan con a lo menos los convenios de transferencias de recursos totalmente tramitados Nota 3: La División de Administración y Finanzas informará de los convenios totalmente tramitados</t>
  </si>
  <si>
    <t>Porcentaje de documentos técnicos elaboradas por la Subsecretaría de la Niñez en el año t</t>
  </si>
  <si>
    <t>4 - Crear e impulsar los mecanismos de participación social de niños, niñas y adolescentes y de la sociedad civil en general en el Sistema de Garantías y Protección Integral de Derechos de Niñez y Adolescencia.</t>
  </si>
  <si>
    <t>Elaboradas los documentos técnicos de la Subsecretaría de la Niñez</t>
  </si>
  <si>
    <t>(Número de documentos técnicos elaboradas por la Subsecretaría de la Niñez en el año t /Número total de documentos técnicos planificadas en el año t)*100</t>
  </si>
  <si>
    <t>Nota 1: La elaboración de los documentos técnicos estará a cargo del Encargado de Participación de la Subsecretaría de la Niñez.</t>
  </si>
  <si>
    <t>Porcentaje de etapas cumplidas para la actualización de la Política y el Plan de Acción en el marco de la Ley 21430 sobre garantías y protección integral de los derechos de la niñez y adolescencia en el año t</t>
  </si>
  <si>
    <t>5 - Actualizar la política y plan de acción nacional de niñez y adolescencia de acuerdo a la Ley de Garantías</t>
  </si>
  <si>
    <t>Política y Plan de Acción actualizados acorde a la Ley sobre garantías y protección integral de los derechos de la niñez y adolescencia en el año</t>
  </si>
  <si>
    <t>(Número de etapas cumplidas para la actualización de la Política y el Plan de Acción en el año t/Número de etapas formuladas para la actualización de la Política y el Plan de Acción en el año t)*100</t>
  </si>
  <si>
    <t>Nota 1: Las etapas para la actualización de la Política y Plan de Acción Nacional de Niñez y Adolescencia son las siguientes: i) Evaluación del Plan y la Política vigente. ii) Levantamiento de información que involcure a distintos actores incluyendo niños, niñas y adolescentes. iii) Elaboración de la propuesta de la nueva Política y Plan de Acción acorde a la Ley de Garantías."</t>
  </si>
  <si>
    <t>Porcentaje de visitas de supervisión realizadas al Servicio Nacional de Protección Especializada en el año t</t>
  </si>
  <si>
    <t>6 - Contribuir para mejorar la situación crítica en que se encuentran los NNA en modalidad de cuidado alternativo en residencias familiares de administración directa a partir de las funciones asignadas al Servicio de acuerdo a la Ley de Garantías</t>
  </si>
  <si>
    <t>Supervisado el Servicio Nacional de Protección Especializada</t>
  </si>
  <si>
    <t>(Número de visitas de supervisión realizadas al Servicio Nacional de Protección Especializada en el año t /Número total de visitas de supervisión planificadas en el año t-1 a realizar al Servicio Nacional de Protección Especializada en el año t)*100</t>
  </si>
  <si>
    <t>Nota 1: La Subsecretaría de la Niñez será la encargada de la supervisión al Servicio Nacional de Protección Especializada en el año t. Las supervisiones se realizarán al equipo del nivel central del Servicio Nacional de Protección Especializada.</t>
  </si>
  <si>
    <t>SUBSECRETARIA DE SERVICIOS SOCIALES</t>
  </si>
  <si>
    <t>Porcentaje de solicitudes virtuales vinculadas a productos estratégicos, efectuadas por ciudadanos/as en el año t, que se responden hasta en 10 días hábiles, respecto al total de solicitudes virtuales recibidas en el año t.</t>
  </si>
  <si>
    <t>4 - Transitar desde la identificación individual hacia la identificación de necesidades sociales incorporando la dimensión territorial y comunitaria, a través de la mejora de la implementación, gestión, administración, y supervisión de los instrumentos de caracterización socioeconómica a cargo de la Subsecretaría.</t>
  </si>
  <si>
    <t>(N° total solicitudes virtuales vinculadas a productos estratégicos, efectuadas por ciudadanos/as en el año t, que se responden hasta en 10 días hábiles/N° total de solicitudes virtuales recibidas el año t, mediante el Sistema de Registro de Atención Ciudadana, vinculadas a productos estratégicos)*100</t>
  </si>
  <si>
    <t>Se entenderá por solicitudes vinculadas a productos estratégicos a aquellas supeditadas a las siguientes áreas: Registro Social de Hogares, Subsistema de Seguridades y Oportunidades, Subsidios, Bono Logro Escolar, Bono al Trabajo de la Mujer, Aporte Familiar Permanente, Oficina Nacional de Calle y Elige Vivir Sano. Se considera como periodo de recepción de solicitudes desde el día 1 de Enero al 16 de Diciembre del año t (2022). Las solicitudes ingresadas en el periodo comprendido entre el 17 y 31 de diciembre del 2022, no forman parte de la medición de acuerdo a las características propias de la misma. Lo anterior, debido a que el numerador considera las respuestas realizadas en el año t, y en un plazo de hasta diez días hábiles, condiciones que no se cumplen para las respuestas realizadas en el periodo señalado precedentemente, en cuanto las respuestas pueden ser respondidas en el plazo, pero en el año siguiente (t+1) sin poder ser consideradas para el cálculo del valor efectivo del indicador.</t>
  </si>
  <si>
    <t>Porcentaje de adultos mayores incorporados al Programa Eje que cuentan con plan de intervención elaborado en el año t, para la convocatoria iniciada en el año t-1.</t>
  </si>
  <si>
    <t>(Número de Adultos Mayores ingresados al Componente Eje con plan de intervención elaborado en el año t/Número total de adultos mayores que ingresan al Componente Eje en la Convocatoria iniciada en el año t-1)*100</t>
  </si>
  <si>
    <t>Se entenderá como Plan de Intervención elaborado, aquel que se encuentre validado por las respectivas Secretarías Regionales Ministeriales de Desarrollo Social durante el año t. Se descontarán adultos mayores en la medición del indicador en caso de fallecer durante el periodo de la medición. Esto se realiza por medio de cache del Servicio de Registro Civil e Identificación, que dispone la Subsecretaria de Evaluación Social para determinar el estado vital, consignándose el estado vital de los adultos mayores en función de lo reportado por dicha institución. A su vez, se descontarán de la medición adultos mayores que se encuentren en estado ?inubicable?, si las personas no se encuentran disponibles para su intervención no es atribuible a la acción del programa.</t>
  </si>
  <si>
    <t>Porcentaje de personas en situación de calle que recibe prestaciones entregadas en el Plan de Invierno, en el año t, en relación al N° de personas en situación de calle identificadas en el año t -1.</t>
  </si>
  <si>
    <t>(Número de personas en situación de calle que recibe prestaciones entregadas en el Plan de Invierno en el año t/N° de personas en situación de calle identificadas en el año t -1)*100</t>
  </si>
  <si>
    <t>El Plan de Invierno (P.I.) es un componente del Programa Noche Digna que tiene como objetivo brindar alternativas de alojamiento temporal a las personas en situación de calle destinadas a la protección de la vida. Así el P.I. es un sistema de alojamientos públicos y servicios básicos para personas en situación de calle con el objeto de prevenir los deterioros graves en la salud de las personas, mediante el mejoramiento de las condiciones en que pernoctan, viven y se alimentan las personas en situación de calle. El denominador corresponde a la cantidad de Personas en Situación de Calle atendidas en los dispositivos del Plan de Invierno en el año t-1, obtenidos del Sistema de Registro de Noche Digna</t>
  </si>
  <si>
    <t>Usuarios del Programa Calle que permanecen en estado activo al menos 9 meses durante el año t</t>
  </si>
  <si>
    <t>(N° de usuarios del Programa Calle de la convocatoria t-1 que permanecen en estado activo a diciembre del año t/N° de usuarios del Programa Calle de la convocatoria t-1 que firmaron su plan de intervención hasta el 31 de Marzo del año t)*100</t>
  </si>
  <si>
    <t>1. Para el cálculo del numerador se considerarán los usuarios del programa de la convocatoria t-1, que estén activos a diciembre del año t que hayan firmado su plan de intervención hasta el 31 de Marzo del año t. 2. Para el cálculo del denominador se considerarán aquellos usuarios del Programa Calle de la convocatoria t -1, que firmaron su plan de intervención hasta el 31 de Marzo del año t. 3. Se considera como Usuarios Activos del Programa, a todos aquellos usuarios que se encuentren a diciembre del año t registrados en la plataforma informática del Programa Calle en el estatus ?Acepta plan de intervención? o ?En acompañamiento?, estas categorías son definidas por un profesional especializado de cada Seremía y su definición es la que a continuación se señala: - Acepta plan de intervención, significa que el usuario está listo para recibir los servicios de acompañamiento del programa. - En acompañamiento, significa que el usuario ya comenzó a participar de las sesiones individuales de acompañamiento 4. Se entenderá como permanencia en el Programa y que son todas aquellas personas en Situación de Calle que firmaron su plan de intervención hasta el 31 de Marzo del año t y se encuentran activos a diciembre del año t. 5. Se descontarán PSC en la medición del indicador en caso de fallecer durante el periodo de la medición, esto considerando que por su estado vital no puede permanecer activo en el Programa. A su vez, se restarán de la medición aquellas PSC que se encuentren en estado ?inubicable?, si las personas no se encuentran disponibles para su intervención no es atribuible a la acción del programa.</t>
  </si>
  <si>
    <t>Tasa de variación de convenios firmados entre el Ministerio de Desarrollo Social y Familia y servicios públicos del Estado para dar acceso preferente en sus programas a la población del Subsistema Seguridades y Oportunidades en el año t</t>
  </si>
  <si>
    <t>1 - Aumentar la gestión intersectorial de la política social a través de la coordinación de políticas, planes y programas que ejecutan las diferentes reparticiones del Estado.</t>
  </si>
  <si>
    <t>Convenios firmados sobre acceso preferente para población del Subsistema Seguridades y Oportunidades (familias en situación de extrema pobreza) con reparticiones del Estado.</t>
  </si>
  <si>
    <t>((Número de convenios firmados entre el Ministerio de Desarrollo Social y Familia y servicios públicos del Estado para dar acceso preferente en sus programas a la población del Subsistema Seguridades y Oportunidades al año t-Número de convenios firmados entre el Ministerio de Desarrollo Social y Familia y servicios públicos del Estado para dar acceso preferente en sus programas a la población del Subsistema Seguridades y Oportunidades al año t-1)/Número de convenios firmados entre el Ministerio de Desarrollo Social y Familia y servicios públicos del Estado para dar acceso preferente en sus programas a la población del Subsistema Seguridades y Oportunidades al año t-1)</t>
  </si>
  <si>
    <t>a. Se entiende por convenio firmado, todos los convenios con sectores del Estado que cuenten con resolución exenta en donde se establezca la entrega de cupos exclusivos para la población de al menos uno de los programas del Subsistema Seguridades y Oportunidades. b. Por acceso preferente se entiende la entrega de cupos dentro de la cobertura de la población beneficiaria del o los programas por servicio con los cuales exista convenio firmado. c. El indicador busca ir aumentando la cantidad de oferta (programas y/o prestaciones) de los distintos sectores del Estado que va dirigida a la población en situación de extrema pobreza (población del Subsistema Seguridades y Oportunidades), siendo medido respecto del año anterior, con el fin de mantener una variación positiva en el tiempo.</t>
  </si>
  <si>
    <t>Porcentaje de beneficiarios del programa Familias que ingresan al programa en t-2 y que finalizan el acompañamiento psicosocial en el año t</t>
  </si>
  <si>
    <t>2 - Avanzar en mejorar los niveles de bienestar de las personas a través de un Sistema Intersectorial de Protección Social, que oriente su oferta programática hacia una perspectiva de derechos, justicia, cohesión social y desde una perspectiva territorial y comunitaria, reconociendo las condiciones de exclusión para fortalecer el camino de salida de la pobreza y reducción de la desigualdad.</t>
  </si>
  <si>
    <t>Término del acompañamiento psicosocial de las familias que forman parte del programa Familias del Subsistema Seguridades y Oportunidades</t>
  </si>
  <si>
    <t>(Número de beneficiarios del programa Familias que ingresan al programa en t-2 y que finalizan el acompañamiento psicosocial en el año t /Número de familias que ingresan al programa Familias en el año t-2)*100</t>
  </si>
  <si>
    <t>a. Las familias que se consideran en la medición corresponden a los beneficiarios del programa Familias del Subsistema Seguridades y Oportunidades que cuentan con plan de intervención de la cohorte t-2, dado que la duración de la intervención en su modalidad regular es de 24 meses en total. b. Se mide el acompañamiento psicosocial, ya que es uno de los cuatro componentes centrales para lograr el fin de política pública que busca el programa, el cual es aumentar el bienestar social de las familias en situación de pobreza extrema, a través de la superación de dicho contexto, abordando variables sociales y económicas. c. Para el año 2023 se excluyen de la medición aquellas familias cuya modalidad de intervención sea menor a 24 meses, debido a que corresponden a una modalidad ajustada en el marco de la pandemia COVID-19.</t>
  </si>
  <si>
    <t>Porcentaje de comunas que cuentan con convenios para la implementación del programa RLAC en el año t</t>
  </si>
  <si>
    <t>3 - Mejorar la calidad de vida de las personas que ejercen y reciben acciones de cuidado a través del diseño e implementación de un Sistema Nacional Integral de Cuidados con una perspectiva intercultural, territorial, interseccional y feminista.</t>
  </si>
  <si>
    <t>Cobertura comunal del programa Red Local de Apoyos y Cuidados (RLAC)</t>
  </si>
  <si>
    <t>(Número de comunas que cuentan con convenios para la implementación del programa RLAC en el año t /Número de comunas total del país en el año t)*100</t>
  </si>
  <si>
    <t>Se mide la cobertura comunal del programa como parte de la expansión que busca dar respuesta a la demanda de la población en situación de dependencia del país, la cual busca resolver el programa RLAC, como parte medular del Sistema Nacional de Cuidados.</t>
  </si>
  <si>
    <t>Porcentaje de comunas con caracterización de territorios prioritarios de intervención social en base a la información socioeconómica del Registro Social de Hogares (RSH)</t>
  </si>
  <si>
    <t>Cobertura comunal con caracterización de territorios prioritarios de intervención social</t>
  </si>
  <si>
    <t>(Número de comunas con caracterización de territorios prioritarios de intervención social en base a la información socioeconómica del Registro Social de Hogares (RSH) en el año t/Número total de comunas del país en el año t)*100</t>
  </si>
  <si>
    <t>a. El indicador se basa en la metodología utilizada en el Atlas de Acción Social (MDS, 2017). b. Los mapas se generarán solo para aquellas comunas que tengan al menos un 75% de georreferenciación de los hogares RSH. Se proyecta llegar a 106 comunas que cumplen con este criterio en el año 2023. c. La meta proyectada para el año 2023 es de un 30,64% de cumplimiento del indicador, correspondiente a 106 comunas con caracterización de territorios prioritarios de intervención social del total de comunas en Chile.</t>
  </si>
  <si>
    <t>MINISTERIO DE ECONOMIA, FOMENTO Y TURISMO</t>
  </si>
  <si>
    <t>AGENCIA DE PROMOCIÓN DE LA INVERSIÓN EXTRANJERA</t>
  </si>
  <si>
    <t>Funciones Económicas</t>
  </si>
  <si>
    <t>Tiempo promedio de respuesta a operaciones jurídicas solicitadas.</t>
  </si>
  <si>
    <t>Sumatoria (N° de días corridos transcurridos entre la fecha de ingreso de una solicitud de operación jurídica y la fecha de respuesta al usuario en año t)/N° de operaciones jurídicas ejecutadas en año t</t>
  </si>
  <si>
    <t>Para la medición de este indicador se consideran las solicitudes ingresadas entre el 2 de enero y el 31 de diciembre de cada año, desde su ingreso (se considerará primer día hábil) hasta la evacuación del documento final que la respalda. El tiempo de respuesta se mide en días calendario. Operaciones jurídicas se definen como: - cambios o modificaciones en la estructura de la sociedad receptora y/o del inversionista (p. ej. Razón social); - modificaciones contractuales (Renuncia a invariabilidad tributaria, cambios en el plazo o estructura de materialización de aportes, objeto de la inversión extranjera); - cambios de propiedad (cesión de derechos); - certificación de derechos de remesas al exterior. - Solicitud de Certificado de Inversionista Extranjero - Solicitud de Invariabilidad Tributaria. El indicador no considera los tiempos de demora de los inversionistas en entregar información adicional, cuando sean sólo atribuibles a ellos. El indicador, medido en días corridos, considera todos los tiempos requeridos para los procesos administrativos, instancias de revisión y aprobación preliminar y final de las solicitudes.</t>
  </si>
  <si>
    <t>Promedio diario de visitas desde el extranjero al sitio web institucional en el año t (usuario).</t>
  </si>
  <si>
    <t>(N° total de visitas recibidas desde el extranjero en el sitio web en el año t de usuarios/N° de días del año)</t>
  </si>
  <si>
    <t>La cifra considerada para medir esta variable es el número de "usuarios" que han accedido desde el extranjero al sitio web institucional, y sus respectivos subdominios, entre el 1 de enero y el 31 de diciembre del año respectivo. Se entiende como "usuario" a quienes han iniciado al menos una sesión, desde un país distinto a Chile, durante el período de medición. El conteo y reporte se hace a través de los servicios que presta Google a través de su plataforma Analytics: para determinar a qué usuario corresponde cada tráfico, se envía un identificador único asociado al usuario en cuestión con cada hit. A principios de 2017, Google Analytics empezó a cambiar la forma de calcular las métricas para poder contar a los usuarios de forma más eficaz, con una alta precisión y una baja tasa de error (normalmente inferior al 2%).</t>
  </si>
  <si>
    <t>Porcentaje de avance al año t respecto al número de proyectos estimados en cartera comercial al finalizar la fase de aceleración</t>
  </si>
  <si>
    <t>(N° de proyectos en cartera comercial en año t/N° de proyectos en cartera comercial proyectada al finalizar fase de aceleración)*100</t>
  </si>
  <si>
    <t>Se contabilizarán en calidad de proyectos en cartera comercial aquellos que se encuentren, al momento del informe, calificados en CRM en etapa de prospecto, proyecto, pre-inversión o landing, que hayan sido creados o se les haya provisto de algún servicio o actividad de seguimiento durante el año. Además, serán contabilizados los proyectos ganados en el periodo. Por último, los proyectos perdidos en el periodo y congelados al momento del informe, se contabilizarán solo si se les proveyó de algún servicio durante el año, para asegurar la pertinencia de ese proyecto inactivo. La fase de aceleración es la etapa cuyo objetivo es lograr de manera acelerada el crecimiento sustantivo de la cartera de proyectos, desplegando en su totalidad las capacidades instaladas. El número de proyectos estimados o proyectados al finalizar dicha fase corresponde a una proyección de las metas agregadas de promoción de inversiones para los siguientes años y es el contenido principal del respectivo informe comprometido como medio de verificación para este indicador. A fin de explicar debidamente el contexto y contenido de este indicador, se adjuntan las siguientes definiciones: Proyectos en cartera: aquellos que se contabilizan como tal de acuerdo a esta misma nota. CRM: Sistema de gestión de interacciones con actuales y potenciales clientes. Prospecto: Idea de inversión concebida de una empresa extranjera, para la cual Chile se encuentra al menos en la lista larga de opciones de localización. Proyecto: Proyecto de inversión que cumple con que Chile está en la lista corta de opciones, la empresa visitó el país, y se conoce el monto a invertir o empleos a generar. Preinversión: Proyecto de inversión que cumple con que la empresa decidió invertir en Chile. Landing: Proyecto de inversión que cumple con que la empresa contrató a un ejecutivo u organización en Chile encargado de la instalación en el país. Ganado: Proyecto de inversión que comenzó sus operaciones en Chile. Perdido: Proyecto de inversión que cancela su instalación en el país.</t>
  </si>
  <si>
    <t>Promedio mensual de servicios al inversionista entregados por la agencia</t>
  </si>
  <si>
    <t>4 - Identificar y atraer proactivamente inversión extranjera de calidad, entregando servicios de excelencia y acompañando en todo el ciclo al inversionista hasta su instalación en Chile y sus decisiones de reinversión en el país.</t>
  </si>
  <si>
    <t>Entrega de servicios al potencial inversionista extranjero</t>
  </si>
  <si>
    <t>N° total de servicios entregados por la agencia en el año t/número de meses del año t</t>
  </si>
  <si>
    <t>Se entenderá como servicios entregados por la agencia a los inversionistas extranjeros a todos aquellos en que se provee una atención individual de parte de InvestChile durante el año respectivo, estos servicios consideran los asociados al producto estratégico "Servicios al inversionista", en los que encontramos, entre otros: - Servicios de facilitación y promoción (como Información general, sectorial y adhoc; asesoría jurídica; agenda de reuniones o visita en terreno) - Servicios de atracción al talento (como permisos, visas o salvoconductos) - Servicios legales asociados a la ley 20.848 y a contratos vigentes DL600 (como Solicitud de Certificado de Inversionista Extranjero o Certificación de remesa de capital o utilidades)</t>
  </si>
  <si>
    <t>Porcentaje de Leads Plus convertidos en proyectos de inversión hasta el año t</t>
  </si>
  <si>
    <t>1 - Promocionar y posicionar al país como un destino atractivo para la materialización de inversiones que contribuyan a la inserción internacional estratégica y al desarrollo del país, potenciando la presencia de la Agencia en el mercado global a traves de la red internacional y las oficinas de inversión</t>
  </si>
  <si>
    <t>Efectividad de la estrategia de Marketing Digital</t>
  </si>
  <si>
    <t>(Número de nuevos proyectos con origen Marketing Digital en CRM hasta el año t/N° de leads plus registrados en Hubspot y generados hasta el año t)*100</t>
  </si>
  <si>
    <t>Este indicador mide el desempeño de Marketing Digital en la agencia, en una de sus etapas, la conversión de contactos en proyectos en cartera. Se entiende que un Lead Plus es aquel contacto de empresa internacional que descarga algún material o se registra en algún evento de InvestChile en sus plataformas digitales, y que es evaluado como de interés para gestionar comercialmente por los ejecutivos de promoción de inversiones. El registro de Lead Plus está en la plataforma Hubspot que tiene la Agencia. Por su parte, los proyectos en CRM considerados en este indicador son todos aquellos - en etapas de prospecto en adelante - que han sido identificados con origen ""Marketing Digital"" y por lo tanto se pueden asociar a alguna cuenta o contacto clasificado previamente como lead plus. Se consideran los registros de leads plus y proyectos en cartera desde el año 2018, que es cuando se implementó completamente la estrategia de Marketing Digital en la agencia.</t>
  </si>
  <si>
    <t>COMITE INNOVA CHILE</t>
  </si>
  <si>
    <t>Porcentaje de proyectos de Innovación regionales adjudicados en el año t</t>
  </si>
  <si>
    <t>(N° de Proyectos de Innovación regionales adjudicados en el año t/N° Total de proyectos de Innovación adjudicados en el año t)*100</t>
  </si>
  <si>
    <t>1) El numerador considera todos los proyectos adjudicados en el año t cuya región de postulación es distinta a la Región Metropolitana. 2) El denominador hasta el 2021 considera todos los proyectos adjudicados en el año t desde todas las regiones, incluyendo la Región Metropolitana. No obstante con el cambio en la regla de negocios de la Dirección de presupuesto, el denominador en el ingreso de dato por región corresponde a todos los proyectos adjudicados en el año t en en la región en particular. Dando la suma de estos el dato a nivel nacional. 3) Se consideran todos los proyectos pertenecientes a todos los instrumentos ejecutados presupuestariamente por InnovaChile a través de todos sus productos estratégicos.</t>
  </si>
  <si>
    <t>Índice anual de empresas con incorporación de rutinas de innovación en sus procesos y/o productos de negocio, respecto el año 2013.</t>
  </si>
  <si>
    <t>(Total de empresas con proyectos adjudicados que incorporen rutinas de innovación en sus procesos y/o productos de negocio en el año t/Total de empresas con proyectos adjudicados que incorporen rutinas de innovación en sus procesos y/o productos de negocio en año 2013)*100</t>
  </si>
  <si>
    <t>1) Se entenderá por "Rutinas de Innovación" todas las actividades desarrolladas por las empresas incorporen la innovación como práctica permanente y relevante en la implementación de su estrategia, en sus procesos y/o en sus productos. 2) Se consideran todos los proyectos de los instrumentos que implican el desarrollo de proyectos y actividades innovativas. 3) Se consideran los proyectos que pasan por sesión de subcomité y su resultado es adjudicado. 4) Un proyecto puede tener más de 1 empresa asociada.</t>
  </si>
  <si>
    <t>Tiempo promedio transcurrido desde el ingreso de un proyecto a Innova Chile hasta que su primer pago asociado del programa Escala Innovacion en el año t.</t>
  </si>
  <si>
    <t>(Suma de Días Hábiles desde el ingreso de los proyectos aprobados hasta su primer pago asociado del programa Escala Innovacion en el año t /N° Total de Proyectos aprobados asociados al programa Escala Innovacion en el año t )</t>
  </si>
  <si>
    <t>1) Se consideran todos los proyectos del programa Escala Innovación pagados durante el año t de Consolida y Expande. 2) El numerador considera la suma de los días hábiles transcurridos desde la fecha de postulación de un proyecto registrada en el Sistema SGP, hasta la Fecha de entrega del Primer Pago registrada en Sistema SAP. (Esto aplica para todos los proyectos contenidos en el denominador). 3) El denominador considera el número de proyectos pagados durante el año t con cargo a los recursos presupuestarios del Subtitulo 24. 4) Se excluyen de la muestra aquellos proyectos con problemas de gestión y tiempos atribuibles a los beneficiarios."</t>
  </si>
  <si>
    <t>Porcentaje de empresas regionales atendidas bajo proyectos orientados a la difusión y conocimiento tecnológico.</t>
  </si>
  <si>
    <t>1 - Instalar y fortalecer las capacidades de investigación, desarrollo e innovación (I+D+i) empresarial mediante el desarrollo de proyectos y la difusión de conocimiento tecnológico, con el fin de sistematizar las actividades de I+D+i en las empresas.</t>
  </si>
  <si>
    <t>Empresas únicas atendidas bajo desarrollo de proyectos orientados a difusión y conocimiento tecnológico.</t>
  </si>
  <si>
    <t>(Número de empresas únicas atendidas durante el año T en regiones distintas de la metropolitana/Número de empresas únicas atendidas durante el año T en todas las regiones del país.)*100</t>
  </si>
  <si>
    <t>1) Indicador incluye en el cálculo las empresas atendidas por proyectos de de Programas de difusión tecnológica (convocatorias nacionales) tanto en el numerador como el denominador.</t>
  </si>
  <si>
    <t>Porcentaje promedio del Gasto de I+D de proyectos con componentes en I+D ajustado vía desviación estándar máxima de los últimos 3 años.</t>
  </si>
  <si>
    <t>2 - Elevar la realización de I+D+i empresarial a través del cofinanciamiento de proyectos con alto nivel de complejidad tecnológica e impacto que permitan una mayor sofisticación y diversificación productiva de los territorios.</t>
  </si>
  <si>
    <t>Porcentaje de Gasto de I+D ajustado vía desviación estándar.</t>
  </si>
  <si>
    <t>[Suma de porcentaje de gasto de I+D de proyectos adjudicados en año T de instrumentos con componente de I+D] / [N° de proyectos adjudicados durante año T de instrumentos con componente en I+D]-máxima desviación estándar de la variable de Porcentaje de gasto de I+D de instrumento con mayor complejidad tecnológica de la medición</t>
  </si>
  <si>
    <t>Eficiencia</t>
  </si>
  <si>
    <t>NOTAS: 1) Este indicador está destinado a medir la sofisticación de la innovación empresarial con foco en I+D dentro de los proyectos co-financiados; como mecanismo que permite fortalecer de manera aún más robusta la competitividad y productividad del país. 2) La desviación estándar máxima del instrumento con mayor complejidad tecnológica (innova alta tecnología), se calculará con un marco de los últimos 3 años, o el último concurso adjudicado en caso de estar en un horizonte mayor a 3 años. 3) Se entenderá por porcentaje de I+D de cada proyecto adjudicado, el porcentaje de I+D en función del monto asignado a las actividades de I+D, validado por el ejecutivo técnico que evalúa el proyecto y se presenta a comité. 4) Se consideran solo los instrumentos con componentes de I+D, es decir, que para adjudicación requieren que un 50% o más del costo total del proyecto sea gastado en actividades de I+D. Actualmente estos instrumentos son: *Crea y valida I+D+i empresarial. *Crea y valida I+D+i Colaborativo. * Innova Alta tecnología. Incluye convocatorias focalizadas de cada uno de los instrumentos.</t>
  </si>
  <si>
    <t>Porcentaje de empresas atendidas que innovan tecnológicamente</t>
  </si>
  <si>
    <t>Empresas que logran innovar.</t>
  </si>
  <si>
    <t>(n° de empresas beneficiarias únicas que finalizan el programa hasta el año t y que desarrollan innovación tecnológica introducida en el mercado/N° total empresas únicas que finalizan el programa (con informe final aprobado) hasta el año t)*100</t>
  </si>
  <si>
    <t>1) Los datos para calcular el indicador provienen de la Encuesta de Resultados y monitoreo anual de InnovaChile, considerando el último año disponible contestado. 2) La fecha de aprobación de informe final es la variable sobre la cual se considera "egresado" y por lo tanto, finalizado, independiente de que aún no esté cerrado el proyecto administrativamente. 3) Se consideran solo proyectos con intervención completa, es decir, no se contabilizan proyectos que hayan terminado anticipadamente por todo motivo o haya desistido de la recepción de cofinanciamiento. Es decir, se consideran solo empresas con proyectos con fondos ejecutados en el año T y anteriores. 4) Se incluye solo subsidios directos que no tienen la figura de gestor y que contemplen dentro de sus objetivos la generación de innovación tecnológica. Lo anterior excluye los programas de difusión tecnológica; Instala Innovación; Capital humano experto; Súmate a innovar ya que son programas no orientados a lo ya señalado anteriormente y se encuentran bajo el foco de fortalecer las capacidades de I+D+i bajo otras metodologías. 5) Estimación 2023 se establece como un porcentaje simple de respuestas positivas sobre todas las respuestas al año T, considerando la respuesta más reciente. Esta tasa es ajustada por tasa de respuesta histórica de la encuesta en años anteriores, con la tasa de respuestas positivas sobre total en años anteriores. 6) Se considera el concepto de Innovación tecnológica acorde al Manual de Oslo.</t>
  </si>
  <si>
    <t>Porcentaje de vinculaciones efectivas de proyectos de innovación con otros proyectos de innovación o parterns del ecosistema de innovación nacional.</t>
  </si>
  <si>
    <t>3 - Aumentar la vinculación y colaboración de las empresas con actores del ecosistema de innovación; mediante el acompañamiento en el desarrollo de los proyectos de innovación.</t>
  </si>
  <si>
    <t>Vinculaciones efectivas entre proyectos de innovación y partners.</t>
  </si>
  <si>
    <t>(N° de proyectos vigentes o finalizados hasta el año T que se conectan con actores de la red de colaboradores de 'Corfo conecta' o proyectos de innovación/N° de proyectos vigentes o finalizados hasta el año T)*100</t>
  </si>
  <si>
    <t>1) En el numerador se consideran todos los proyectos,adjudicados desde el 2020, que esten vigentes o finalicen hasta el año T en cuestión y hayan tenido conexiones (1 o más) hasta el año T de medición. 2) En el denominador se contempla el N° de proyectos vigentes o finalizados hasta el año T de medición, desde el año 2020 de adjudicación en adelante, que es cuando inicia la instancia que facilita las conexiones. Como fecha de corte, se toma la fecha de aprobación de informe final para los finalizados y la fecha de entrega de informe final, que es la programación de cuando se estima que termine el proyecto para los que están vigentes. 3) Estimaciones son hechas en base a proyectos de convocatorias nacionales; sin embargo el reporte de los indicadores en 2023 en adelante será hecho en función de los proyectos de convocatorias nacionales y regionales que utilicen instrumentos de InnovaChile. Esto es, proyectos delegados o cofinanciados con fondos regionales serán incluidos. 4) Indicador considera solo proyectos cuyo beneficiario atendido es el beneficiario directo que recibe el cofinanciamiento, y por lo tanto excluye los proyectos de Programa de difusión tecnológica. Asimismo, también se excluyen proyectos provenientes de la Ley de incentivo tributario a la I+D como de instrumentos provenientes de otras gerencias. Lo anterior, entendiendo que los beneficiarios de cada uno enfrentan brechas de innovación distintas.</t>
  </si>
  <si>
    <t>CORPORACION DE FOMENTO DE LA PRODUCCION</t>
  </si>
  <si>
    <t>Variación anual del total de empresas en las que invierten los fondos de inversión, respecto del año 2010.</t>
  </si>
  <si>
    <t>1 - Mejorar las condiciones de acceso al financiamiento, a través de programas de coberturas, fondeo, fondos de inversión, créditos y nuevos productos financieros para aumentar la productividad de las empresas y apoyar la transformación productiva del país hacia sectores y actividades con mayores niveles de conocimiento, tecnología y sofisticación.</t>
  </si>
  <si>
    <t>Inversión de las Administradoras de los Fondos de Inversión.</t>
  </si>
  <si>
    <t>((Total de empresas en las que han invertido los fondos de inversión al año t/Total de empresas en las que han invertido los fondos de inversión al año 2010)-1)*100</t>
  </si>
  <si>
    <t>1) Los Fondos de Inversión son patrimonios integrados por aportes de personas naturales y jurídicas -denominadas partícipes- para su inversión en los valores y bienes que la ley autoriza. Cada Fondo de Inversión especializado en Capital de Riesgo apoya la captura de nuevas oportunidades a través de la capitalización de proyectos o de empresas que estén superando la etapa inicial de desarrollo, las cuales deben demostrar un alto potencial de expansión de ventas y/o puedan constituirse en empresas altamente rentables. 2) Se entiende por Total de empresas en las que han invertido los fondos de inversión, a la cantidad de empresas beneficiarias en las que han invertido los fondos de inversión, consideradas al cierre de cada período, según la información reportada a CORFO por las Administradoras de Fondos de Inversión. 3) Debido al desfase existente entre la notificación a CORFO y las inversiones en las empresas elegibles, el indicador puede considerar ajustar el numerador de forma retroactiva y de aplicación prospectiva para el cumplimiento del indicador. 4) Recortes presupuestarios, podrían afectar el cumplimiento de meta del indicador. 5) Ajustes en las modalidades de operación de los programas podrían afectar la inversión de fondos en empresas. 6) Un ajuste abrupto en las tendencias de inversiones que efectúan los fondos de inversión en un período corto de tiempo, puede afectar el nivel de cumplimiento proyectado del indicador, aspecto que no puede ser controlado por CORFO. 7) Las estimaciones a diciembre de 2022 y la estimación 2023 considera la creación de nuevos fondos, y que los fondos actuales mantengan el comportamiento actual de inversiones. Cambios en las condiciones económicas del país puede alterar la decisión de creación de nuevos fondos, o bien la decisión de inversión de los fondos que están operando en la actualidad, lo que podría afectar las estimaciones de empresas a beneficiar.</t>
  </si>
  <si>
    <t>Tiempo promedio transcurrido desde el ingreso de un proyecto a la Gerencia de Emprendimiento hasta su primer pago asociado a Subsidios para el Desarrollo de Emprendimientos.</t>
  </si>
  <si>
    <t>2 - Promover el emprendimiento mediante subsidios, plataformas de apoyo, promoción de un ecosistema y cultura de emprendimiento para facilitar la puesta en marcha, crecimiento e internacionalización de nuevas empresas.</t>
  </si>
  <si>
    <t>(Suma de Días Hábiles desde el ingreso de los proyectos aprobados hasta su primer pago en el año t/N° Total de Proyectos aprobados y pagados durante el año t)</t>
  </si>
  <si>
    <t>1) El denominador y numerador considera todos los proyectos del Producto Subsidios para el Desarrollo de Emprendimientos aprobados y pagados durante el año t que incluye a todas las líneas de financiamiento de la Gerencia de Emprendimiento. 2) El numerador, considera la medición de tiempos desde la fecha de postulación hasta la fecha de entrega del primer desembolso, ambas registradas en Sistema de información SGP. 3) Exclusiones en el cálculo del indicador: - Todos los proyectos que durante su proceso de formalización deben ir a toma de razón de la Contraloría General de la República. - Todos los proyectos pagados que hayan postulado bajo la modalidad Concurso y cuyas bases generales deban pasar por Contraloría General de la República y no alcancen a tener Toma de Razón al 31 a Agosto del año t. - Todos los proyectos pagados mediante la modalidad bajo rendición, ya que la fecha de entrega del desembolso no depende de CORFO sino del Beneficiario. - Todos aquellos proyectos que después de ser aprobados en las respectivas sesiones de Subcomité, deban cumplir una condición de formalización establecida por el Subcomité, o bien sea necesario realizar modificación del mismo, cuya decisión recae en el subcomité.</t>
  </si>
  <si>
    <t>Rentabilidad de inversiones en mercado de capitales sobre benchmark de comparación</t>
  </si>
  <si>
    <t>((1+Rentabiliadad promedio carteras)/(1+ Rentabilidad promedio Benchmark))*100</t>
  </si>
  <si>
    <t>1) La cartera de inversión de CORFO está constituida sólo por los instrumentos establecidos como elegibles en las Políticas de Inversión y en línea con lo referido en el Oficio Ordinario Nº 468, de 13 de junio de 2006 del Ministerio de Hacienda, complementado por Oficio Ordinario Nº 524, de 3 de junio de 2008 del mismo Ministerio, o aquel que lo reemplace o sustituya. 2) La estructura de la cartera de inversiones financieras de CORFO para la Administración Externa se dividirá en 4 subcarteras: Cartera de Inversiones de Corto Plazo, Cartera de Inversiones de Mediano Plazo, Cartera de Inversiones Cobertura de Corto Plazo y Cartera de Inversiones Cobertura de Mediano Plazo, excluyendo la cartera del Fondo Patrimonial. La estructura de las carteras de Administración Interna se dividirá en 3 subcarteras: Cartera de Inversiones de Corto Plazo, Cartera de Inversiones de Mediano Plazo, Cartera de Inversiones Cobertura de Corto Plazo. 3) La rentabilidad Promedio de las carteras, corresponde a la rentabilidad acumulada obtenida por las carteras administradas externamente y la cartera interna no incluyendo el Fondo Patrimonial. Para su cálculo es necesario calcular un promedio ponderado de los meses en base a las rentabilidades y montos promedio de cada mes. - La rentabilidad mensual se determina mediante la ponderación de las rentabilidades mensuales de las carteras de Fondos de Cobertura de Corto Plazo y de Mediano Plazo respecto a sus montos promedios. - El monto promedio mensual se obtiene de la sumatoria de los montos promedios de las carteras de, Fondos de Cobertura de Corto Plazo y Fondos de Cobertura de Mediano Plazo. - La rentabilidad de la cartera de Corto Plazo de Cobertura, al igual que en la cartera de Mediano Plazo de Cobertura, corresponde a un promedio de las rentabilidades obtenidas por los administradores ponderados por los montos administrados por cada uno. Estas rentabilidades obtenidas se calculan en base a un promedio de la rentabilidad diaria ponderada por los montos diarios. 4) La rentabilidad Promedio Benchmark, corresponde al retorno acumulado del Benchmark el que se determina por el promedio simple de los Benchmark Mensuales de cada una de las carteras. Los referentes utilizados para medir el comportamiento de las distintas carteras están definidos por los siguientes parámetros referenciales: Administración Externa: - Cartera Fondos de Cobertura Corto Plazo: Benchmark RiskAmercia Nivel 1+ 180d CLP. - Cartera Fondos de Cobertura Mediano Plazo: Benchmark RiskAmercia Gob Dur 3-5 UF + Gob Dur 3-5 CLP + BB 3-5. - El Benchmark mensual utilizado para las carteras de corto y mediano plazo, se determinan además ponderando por un 10% el benchmark de corto y por un 90% el benchmark de mediano plazo (80% Gob UF +10% Gob CLP + 10% BB). Administración Interna: - Cartera Fondos de Cobertura: Benchmark RiskAmercias Nivel 1+60d CLP. - Cartera Fondos de Cobertura Mediano Plazo: Benchmark RiskAmercia Gob Dur 3-5 UF + Gob Dur 3-5 CLP + BB 3-5. - El Benchmark mensual utilizado para las carteras de corto y mediano plazo, se determinan además ponderando por un 10% el benchmark de corto y por un 90% el benchmark de mediano plazo (80% Gob UF +10% Gob CLP + 10% BB.</t>
  </si>
  <si>
    <t>índice de Satisfacción de los Beneficiarios de Instrumentos de Fomento del año t</t>
  </si>
  <si>
    <t>3 - Mejorar la capacidad productiva de las empresas, apoyando la adopción de conocimientos, prácticas y herramientas tecnológicas, e impulsando el desarrollo de redes de colaboración para aumentar su productividad y contribuir al desarrollo equilibrado a nivel territorial.</t>
  </si>
  <si>
    <t>(N° de encuestas respondidas en el año t con promedio de evaluación nota igual o mayor 5/N° total encuestas respondidas en el año t)*100</t>
  </si>
  <si>
    <t>1) Cada año se realiza una evaluación a los Agente Operadores Intermediarios, en el marco de la medición del cumplimiento de su Convenio de Desempeño. En ese contexto, anualmente, se realiza una encuesta de satisfacción de beneficiarios realizada en el año t. 2) Se entiende por beneficiario satisfecho a aquellos cuyo promedio de evaluación de la encuesta sea igual o superior a la nota 5, con una escala de evaluación de 1 a 7. 3) Una encuesta se entiende como respondida cuando se contesta la totalidad de sus preguntas, considerando las exclusiones de la nota 6. 4) La encuesta se aplica a beneficiarios con atención en el año t-1. Por beneficiario atendido se entienden aquellos que participaron en programas que recibieron transferencias en el año t-1. 5) El numerador se compone del número total de encuestas respondidas cuyo promedio de evaluación es igual o mayor a 5, con una escala de evaluación de 1 a 7. 6) El promedio de cada encuesta corresponderá al promedio simple de las preguntas respondidas. Para lo anterior, se excluyen del universo de preguntas a considerar en la evaluación del indicador, los siguientes casos: a) preguntas / respuestas con estado "NO SABE" / "NO CONTESTA"; b) preguntas / respuestas de tipo dicotómicas "SÍ" / "NO"; c) preguntas que nacen de preguntas de tipo filtro, es decir, aquellas que determinan la realización o no de preguntas posteriores. 7) El denominador se compone del total de encuestas respondidas, cuya escala de evaluación es de 1 a 7.</t>
  </si>
  <si>
    <t>Porcentaje de proyectos de Emprendimientos Semilla regionales adjudicados en el año t</t>
  </si>
  <si>
    <t>(N° de Proyectos de Emprendimiento Semilla regionales adjudicados en el año t/N° Total de proyectos de Emprendimiento Semilla adjudicados en el año t)*100</t>
  </si>
  <si>
    <t>1) Se entiende un proyecto de Emprendimiento Semilla los asociados a los siguientes Programas / Instrumentos: Semilla Inicia y Semilla Expande que hayan sido aprobados por el Subcomité de Financiamiento Temprano y respectivo CAR en el año de medición. 2) Para el cálculo del numerador y denominador se considera la región de postulación de los proyectos. 3) El numerador considera la sumatoria de proyectos de todas las direcciones regionales excluyendo la Región Metropolitana. 4) El denominador considera la sumatoria de proyectos de todas las direcciones regionales incluyendo la Región Metropolitana. 5) Se consideran los proyectos que pasan por sesión de subcomité o CAR y su resultado es adjudicado.</t>
  </si>
  <si>
    <t>Porcentaje de emprendimientos apoyados por Corfo que inician actividades ante el Servicio de Impuestos Internos (SII) en el año t.</t>
  </si>
  <si>
    <t>Emprendimientos CORFO con inicio de actividades en el SII.</t>
  </si>
  <si>
    <t>(Número de proyectos formalizados como personas naturales que finalizaron la ejecución de sus proyectos en el año t y lograron iniciar actividades ante el SII/Total de proyectos formalizados como personas naturales que finalizan su ejecución en el año t)*100</t>
  </si>
  <si>
    <t>1) Se entiende por proyectos formalizados los proyectos que habiendo sido seleccionados para los programas de financiamiento directo de emprendimientos concretan un contrato con CORFO con el apoyo de los programas Semilla Inicia, Build, Ignite, y Growth, siempre que los programas estén operativos. 2) En el futuro podrán agregarse otros programas de apoyo al emprendimiento que CORFO ponga a disposición. 3) Se solicita la información de iniciación de actividades ante el SII (Servicio de Impuestos Internos) a los emprendimientos apoyados de manera mensual y se verifica en CORFO mediante Formularios 29, certificado de estatutos societarios actualizados y declaración jurada o consulta directa ante el SII en su página web. 4) El numerador es la sumatoria de proyectos formalizados como persona natural que durante la ejecución del proyecto que termina en el año t han iniciado actividades como empresas en el SII. 5) Sólo si el proyecto declara haber iniciado actividades ante el SII durante la ejecución del proyecto y es posible verificarlo según lo señalado en la nota 3, sumará un punto en el numerador del indicador, en el año t que finaliza el proyecto. 6) El denominador es la sumatoria de los proyectos formalizados como persona natural de acuerdo a lo indicado en la nota 1.</t>
  </si>
  <si>
    <t>Porcentaje de empresas que acceden a servicios tecnológicos.</t>
  </si>
  <si>
    <t>5 - Promover el desarrollo y difusión de tecnologías con fines productivos, para mejorar la competitividad y apoyar la transformación productiva del país hacia sectores y actividades con mayores niveles de conocimiento, tecnología y sofisticación.</t>
  </si>
  <si>
    <t>Empresas que acceden a servicios tecnológicos.</t>
  </si>
  <si>
    <t>(Sumatoria de las empresas que han accedido a servicios tecnológicos desde el año 2016 al año t/Población objetivo (Ficha Ex Ante))*100</t>
  </si>
  <si>
    <t>1) Como denominador se utiliza la población objetivo establecida en la Ficha Ex Ante del año 2022 aprobada por Dipres. 2) El año t corresponde al año a informar. 3) La sumatoria incluye el número de empresas (RUT único) acumuladas desde el año 2016 al año t. 4) Empresas que acceden a servicios tecnológicos: Son empresas (de cualquier tamaño e industria) que solicitan un servicio tecnológico a un Centro Tecnológico y estas son atendidas por él, ya sea bajo un modelo de prestación de servicios pagado por la empresa, o bajo un modelo concursable por el cual se selecciona a una o más empresas para prestar un servicio sin costo, con el fin de dar visibilidad al Centro a través de una exitosa tecnología o producto desarrollado por la empresa con ayuda del Centro. 5) Los servicios tecnológicos son aquellos servicios que requieren de espacios especialmente acondicionados y de equipamiento y de capital humano especializado para poder llevarse a cabo. Por las características de estos activos, es necesario crear Centros que alberguen estas capacidades para ponerlas a disposición de empresas, bajo el modelo de servicios tecnológicos, tales como: servicios de laboratorio; estandarización y/o diseños de procesos; desarrollo/formulación de productos; asesoría tecnológica; servicios de maquila; prototipaje; pilotaje; certificación; desarrollo de proyecto de innovación; I+D bajo contrato; capacitación.</t>
  </si>
  <si>
    <t>Porcentaje de proyectos y/o productos tecnológicos con fines productivos que incrementan su desarrollo tecnológico.</t>
  </si>
  <si>
    <t>Proyectos y/o productos con desarrollo tecnológico.</t>
  </si>
  <si>
    <t>(N° de proyectos y/o productos tecnológicos con TRL mayor o igual a 7 de Programas Tecnológicos y Consorcios Tecnológicos vigentes año t/N° de proyectos y/o productos tecnológicos totales de Programas Tecnológicos y Consorcios Tecnológicos vigentes año t))*100</t>
  </si>
  <si>
    <t>1) Technological Readiness Level (TRL) corresponde a una herramienta internacional que permite clasificar el nivel de madurez de una tecnología en relación con su grado de desarrollo y su orientación al mercado. Los niveles se consideran del 1 al 9, siendo el 9 el de mayor nivel de madurez tecnológica. 2) Se considerarán todos los programas vigentes de la cartera al año a informar (incluye programas con pago y sin pago de cuota). 3) Los Programas Tecnológicos y Consorcios Tecnológicos tienen una duración entre 3 y 10 años y están conformados por un portafolio de proyectos, que involucran diferentes desarrollos tecnológicos, por lo cual, para cada medición podrá variar el número de proyectos y/o productos tecnológicos, y su nivel de madurez tecnológica (TRL). 4) La información es recopilada una vez al año, específicamente durante el mes de diciembre. 5) El denominar es un valor asociado a los portafolios de programas/consorcios vigentes, por lo cual, varía de acuerdo al cierre o adjudicación de nuevos programas/consorcios. El número de convocatorias anuales es variable, promediando 2 a 3 programas nuevos al año.</t>
  </si>
  <si>
    <t>Porcentaje de empresas beneficiarias encuestadas en año t que declaran mejorar o fortalecer sus procesos productivos y/o de gestión.</t>
  </si>
  <si>
    <t>Empresas que mejoran procesos productivos y/ o de gestión.</t>
  </si>
  <si>
    <t>(N° de empresas beneficiarias encuestadas que, en el año t, declaran mejorar o fortalecer sus procesos productivos y/o de gestión/N° total de empresas beneficiarias encuestadas en el año t)*100</t>
  </si>
  <si>
    <t>1- Para el numerador se consideran las respuestas positivas a la pregunta: "¿Usted considera que la participación en el proyecto le ha permitido fortalecer procesos productivos y/o de gestión en la empresa?". 2- Para el denominador se considera el total de respuestas válidas, excluyendo los NS/NR y sin respuesta, a la pregunta: "¿Usted considera que la participación en el proyecto le ha permitido fortalecer procesos productivos y/o de gestión en la empresa?". 3- Se consideran las empresas beneficiarias de los siguientes Programas para el indicador: Red Asociativa, Red Proveedores, Red Mercados, Red GTT +, PAR, ACTIVA Desarrolla Inversión y Focal. 4- La encuesta se aplica anualmente (año t), a beneficiarios atendidos con transferencias del año anterior (año t-1).</t>
  </si>
  <si>
    <t>Porcentaje de becarios egresados de PFC de cursos de capacitación y/o certificación durnate el periodo t</t>
  </si>
  <si>
    <t>6 - Promover el desarrollo y gestión de talento humano para impulsar el emprendimiento, la innovación, el desarrollo tecnológico y la transformación hacia sectores y actividades con mayores niveles de conocimiento, tecnología y sofisticación.</t>
  </si>
  <si>
    <t>Becarios Egresados PFC.</t>
  </si>
  <si>
    <t>(N° total de becarios (beneficiarios) egresados de cursos de capacitación y/o certificación durante el período t/N° total de becarios (beneficiarios) de PFC finalizados durante el período t)*100</t>
  </si>
  <si>
    <t>(1) Para el cálculo del indicador se consideran los proyectos financiados por el Programa de Formación para la Competitividad (PFC). (2) Para el cálculo del indicador se consideran los proyectos con cursos finalizados durante el año calendario y respecto de los cuales el Agente Operador Intermediario (AOI) de Corfo, a cargo de la administración del proyecto, ha rendido vía Sistema de Gestión de Proyectos (SGP) su informe final que contiene la nómina de personas egresadas de dichos cursos, los cuales no necesariamente se encuentran asociados a transferencias presupuestarias del mismo año calendario. (3) No se considera en este indicador la iniciativa "Pymes en línea", por tratarse de cursos asincrónicos (grabados) gratuitos, dictados en modalidad 100% e-learning. (4) El resultado del indicador puede depender de las orientaciones institucionales, las temáticas abordadas, la época del año en que se implementa la formación, la estacionalidad del sector productivo al que va dirigida la formación y la focalización de la población a atender. (5) El resultado del indicador puede depender de los plazos máximos de ejecución establecidos en glosa presupuestaria y su armonía con la estacionalidad de cada sector productivo. (6) Para el cálculo del indicador se consideran los proyectos PFC financiados con recursos presupuestarios y extrapresupuestarios.</t>
  </si>
  <si>
    <t>Porcentaje de emprendimientos apoyados por Corfo, que aumentan sus ventas durante el periodo de ejecución</t>
  </si>
  <si>
    <t>Emprendimientos CORFO que aumentan sus ventas.</t>
  </si>
  <si>
    <t>(Número de proyectos formalizados que aumentaron sus ventas al término de la ejecución del proyecto y que finalizaron en el año t/Total de proyectos formalizados que finalizaron la ejecución de sus proyectos en el año t)*100</t>
  </si>
  <si>
    <t>1) Se entiende por proyectos formalizados los proyectos que habiendo sido seleccionados para los programas de financiamiento directo de emprendimientos concretan un contrato con CORFO con el apoyo de los programas Semilla Inicia, Build, Ignite, y Growth, siempre que los programas estén operativos. 2) En el futuro podrán agregarse otros programas de apoyo al emprendimiento que CORFO ponga a disposición. 3) Se solicita la información de las ventas en el periodo previo, que corresponde a las ventas de los proyectos 12 meses antes de postular, para así calcular el promedio de venta mensual. 4) El numerador es la Sumatoria de proyectos formalizados que aumentan el promedio de ventas mensual durante la ejecución del proyecto que finalizan en el año de medición, lo cual verificará Corfo en seguimiento mensual. 5) Sólo si el proyecto aumenta el promedio mensual de ventas y es posible verificarlo según lo señalado en la nota 3, sumará un punto en el numerador del indicador, en el año t que finaliza el proyecto. 6) El denominador es la sumatoria de los proyectos formalizados y que finalizan la ejecución del mismo en el año t. 7) Respecto del levantamiento para años anteriores, no se tiene información para los años 2019 y 2020 debido a que el monitoreo no se realizaba en los términos descritos para calcular este indicador.</t>
  </si>
  <si>
    <t>Porcentaje de empresas atendidas que innovan tecnológicamente.</t>
  </si>
  <si>
    <t>4 - Promover la innovación empresarial, fortaleciendo sus procesos y capacidades, y apoyando su escalamiento, además de robustecer el ecosistema innovador que permita mejorar la productividad y/o competitividad del país.</t>
  </si>
  <si>
    <t>(N° de empresas beneficiarias únicas que finalizan el programa hasta el año t y que desarrollan innovación tecnológica introducida en el mercado/N° total empresas únicas que finalizan el programa (con informe final aprobado) hasta el año t)*100</t>
  </si>
  <si>
    <t>[Suma de porcentaje de gasto de I+D de proyectos adjudicados en año T de instrumentos con componente de I+D] / [N° de proyectos adjudicados durante año T de instrumentos con componente en I+D]-Máxima desviación estándar de la variable de Porcentaje de gasto de I+D de instrumento con mayor complejidad tecnológica de la medición</t>
  </si>
  <si>
    <t>1) Este indicador está destinado a medir la sofisticación de la innovación empresarial con foco en I+D dentro de los proyectos cofinanciados; como mecanismo que permite fortalecer de manera aún más robusta la competitividad y productividad del país. 2) La desviación estandar máxima del instrumento con mayor complejidad tecnológica (innova alta tecnología), se calculará con un marco de los últimos 3 años, o el último concurso adjudicado en caso de estar en un horizonte mayor a 3 años. 3) Se entendera por porcentaje de I+D de cada proyecto adjudicado, el porcentaje de I+D en función del monto asignado a las actividades de I+D, validado por el ejecutivo técnico que evalúa el proyecto y se presenta a comité. 4) Se consideran solo los instrumentos con componentes de I+D, es decir, que para adjudicación requieren que un 50% o más del costo total del proyecto sea gastado en actividades de I+D. Actualmente estos instrumentos son: Crea y valida I+D+i empresarial, Crea y valida I+D+i Colaborativo, Innova Alta tecnología. Incluye convocatorias focalizadas de cada uno de los instrumentos.</t>
  </si>
  <si>
    <t>FISCALIA NACIONAL ECONOMICA</t>
  </si>
  <si>
    <t>Porcentaje de duración promedio de investigaciones en Fase de Admisibilidad terminadas en el año t, respecto de la duración promedio de investigaciones en Fase de Admisibilidad terminadas en el año 2017.</t>
  </si>
  <si>
    <t>1 - Impulsar y desarrollar investigaciones eficientes en materia de prácticas colusorias, de abusos de posición monopólica y de concentraciones que afecten, o puedan afectar, el funcionamiento eficiente de los mercados y el bienestar general de la sociedad.</t>
  </si>
  <si>
    <t>Desarrollar investigaciones eficientes.</t>
  </si>
  <si>
    <t>(Número de días en promedio de duración de investigaciones en Fase de Admisibilidad obtenido en el año t/Número de días en promedio de duración de investigaciones en Fase de Admisibilidad obtenido en el año 2017)*100</t>
  </si>
  <si>
    <t>Para la medición de la duración en promedio del proceso investigativo con cierre en Fase de Admisibilidad en el año t, se considerarán todos aquellos procesos que se cierren entre el 1 de enero y el 31 de diciembre del año t. Los hitos son los siguientes: 1) Cada proceso investigativo se identifica con un rol asignado por la FNE; 2) Se registra el Hito de Inicio, por medio de la Fecha de Ingreso que registra la base de datos utilizado para esta finalidad. 3) Se registra el Hito de Término, por una de las siguientes alternativas: a.- Hito de Término 1: Finaliza la Fase de Admisibilidad para dar inicio a la Fase de Investigación, lo que se registra con la fecha de la respectiva Resolución de Inicio. b.- Hito de Término 2: Finaliza la Fase de Admisibilidad por cierre del proceso, lo que se registra con la fecha de la respectiva Resolución de Archivo o Cierre, o por otra acción, con el documento respectivo que indique el término del mismo. 4) Para el cálculo de la duración del proceso investigativo en Fase de Admisibilidad, se contabilizarán los días transcurridos entre el Hito de Inicio y el Hito de Término que corresponda. 5) El cálculo del promedio del indicador se realizará contabilizando la suma de la totalidad de los días de todos los procesos investigativos cerrados en Fase de Admisibilidad en el año t, dividido por el número total de procesos investigativos en Fase de Admisibilidad, cerrados en el año t.</t>
  </si>
  <si>
    <t>Porcentaje de acciones de libre competencia realizadas en el año t, respecto de las acciones de libre competencia realizadas en el año 2017.</t>
  </si>
  <si>
    <t>Desarrollo de investigaciones eficientes.</t>
  </si>
  <si>
    <t>(Número de acciones de libre competencia realizadas en el año t/Número de acciones de libre competencia realizadas en el año 2017)*100</t>
  </si>
  <si>
    <t>Este indicador mide el aumento del total de acciones de libre competencia estratégicas institucionales, considerando para ello la suma que se obtiene en el año t, no siendo condición que todas las acciones presenten actividad. Estas acciones son el resultado de procesos investigativos de casos que impiden el desarrollo de la libre competencia y que, dependiendo de la gravedad de la conducta pueden derivar en: 1) Requerimientos presentados ante el Tribunal de Defensa de la Libre Competencia (TDLC); 2) Consultas (incluye Expedientes de Recomendación Normativa u otra similar) presentadas ante el Tribunal de Defensa de la Libre Competencia (TDLC); 3) Acuerdos conciliatorios presentados ante el TDLC o Corte Suprema (CS); 4) Acuerdos extrajudiciales presentados ante el TDLC; 5) Investigaciones cerradas que hacen presente cambio de conducta por medio de Resolución de Archivo u otro documento; 6) Investigaciones cerradas que entregan recomendaciones por medio de Resolución de Archivo u otro documento; 7) Informes enviados al TDLC (u otro Informe enviado a otro tribunal superior de justicia); 8) Informes de estudios de mercado.</t>
  </si>
  <si>
    <t>Porcentaje de actividades de difusión estratégica en materia de Fusiones, Estudios de Mercado y Acuerdos Colusorios, realizadas en el año t, respecto del total de actividades de difusión realizadas por la FNE en el año t.</t>
  </si>
  <si>
    <t>3 - Promover y desarrollar actividades en el ámbito nacional e internacional para difundir la libre competencia, a fin de actuar preventivamente ante entidades públicas, privadas, agentes económicos y ciudadanía en general, participando además activamente con la red de organismos expertos internacionales a fin de lograr efectividad y éxito en sus resultados.</t>
  </si>
  <si>
    <t>Desarrollo de actividades de difusión nacional e internacional</t>
  </si>
  <si>
    <t>(Número de actividades de difusión estratégica (Fusiones, Estudios de mercado y Acuerdos Colusorios) realizadas en el año t/Numero total de actividades de difusión y promoción realizadas por la FNE en el año t.)*100</t>
  </si>
  <si>
    <t>Para la medición de este indicador, se contabilizarán las actividades correspondientes a la clasificación que se identifica a continuación (1 a 6). Se utilizarán para el cálculo del numerador y denominador. El numerador, contabilizarán las actividades que se realicen, específicamente en contenidos estratégicos sobre: 1) Fusiones, entendidas como aquellas relacionadas a notificaciones de operaciones de concentración u otros; 2)Estudios de Mercado, entendidas como aquellas relacionadas a la elaboración y publicación de informes de análisis de competencia en los mercados en temas relevantes para la ciudadanía y; 3) las relacionadas a materias de Acuerdos Colusorios, también denominada Carteles o Prácticas Concertadas y relación con mecanismos de Delación Compensada, entre otros. Estos contenidos son relevantes y estratégicos para la FNE, toda vez que corresponden a las encomendadas en las nuevas facultades y forman parte de la agenda anti-abusos, promovida por el Ejecutivo. En el denominador se contabiliza la totalidad de actividades de difusión, tanto en contenidos estratégicos como en otros en materia de libre competencia, que realice la institución en el período. La clasificación o tipología de actividades que se registren en numerador y denominador, son las siguientes: 1)Contribuciones remitidas a organismos internacionales y a petición de los mismos, consistente en informes y análisis sobre determinados contenidos de la experiencia de la FNE y de Chile. 2)Actividades de capacitación, difusión y/o colaboración con servicios de la Administración del Estado, o del Poder Judicial, o del Poder Legislativo. De la Administración Pública en general y privados, cuando corresponda a la promoción de la libre competencia. 3)Presentaciones a nivel internacional, que cuentan con participantes u organismos internacionales para la promoción de la libre competencia, tales como exposiciones, seminarios, encuentros, foros o similares. Realizados de manera presencial o virtual. 4)Actividades de colaboración con organismos internacionales y agencias de competencia, tales como suscripción de convenios, colaboraciones en revisión de documentos, guías y otros destinados a compartir experiencias sobre buenas prácticas, para el desarrollo de conocimiento en materia de libre competencia. 5)Presentaciones en el ámbito nacional, tales como charlas a Universidades, seminarios y otros. Realizadas de manera presencial o virtual. Dirigidas a representantes de sectores económicos, de consumidores, del mundo académico, de medios de comunicación, gremios o grupos específicos de interés institucional para la difusión de la libre competencia. 6)Elaboración y publicación de guías, documentos, libros u otros medios de difusión, físicos o digitales, destinados a orientar, recomendar y entregar información a los organismos, agentes de mercado y ciudadanía en general en materia de libre competencia. No será condición que todas las tipologías de actividades deban presentar registros necesariamente durante el período.</t>
  </si>
  <si>
    <t>Porcentaje cobertura de agentes económicos que reciben difusión de los estudios FNE en el año t, respecto del total de agentes económicos definidos como relevantes por la FNE.</t>
  </si>
  <si>
    <t>2 - Realizar estudios de mercado que entreguen información sobre sectores que en su ejercicio puedan entorpecer la libre competencia y, cuando corresponda, generen recomendaciones para su mejor funcionamiento.</t>
  </si>
  <si>
    <t>Cobertura en la difusión de estudios de mercado hacia agentes económicos relevantes</t>
  </si>
  <si>
    <t>(Número de agentes económicos que reciben la difusión de los estudios de mercado de la FNE en el año t/Número total de agentes económicos relevantes definidos por la FNE)*100</t>
  </si>
  <si>
    <t>Para la medición de este indicador se considera la siguiente información: Numerador: Se contabilizarán el número total de Agentes Económicos Relevantes que han recibido, o han sido destinatarios, de actividades de difusión de los estudios de mercado realizados por la Fiscalía Nacional Económica en el año t y que hayan participado a lo menos en una actividad. Las actividades de difusión corresponderán a los tipos: 1) Presentaciones, charlas, talleres y otros entregados de manera presencial o virtual. 2) Capacitaciones, reuniones de trabajo o para entrega de información, de manera presencial o virtual. 3) Charlas vía virtual grabadas enviadas a los agentes económicos para su conocimiento. 4) Informes, contribuciones y otros documentos elaborados y remitidos a agentes económicos. 5) Actividades de colaboración con agentes económicos, participación en eventos, mesas redondas, ferias de difusión del quehacer público, etc. Denominador: Considera la identificación de los Agentes Económicos Relevantes correspondiente a la definición proveniente de la Guía Estudios de Mercado (elaborada por la International Competition Netwok_2016) y de aquéllos que la FNE ha identificado como clientes/usuarios en sus Definiciones Estratégicas del año 2022. Como Agentes Económicos se definen a todos aquellos participantes en calidad de persona jurídica o natural que participan en la actividad económica desde los distintos roles que puedan desempeñar y que resultan estratégicos para la defensa y promoción de la libre competencia. La tipología de Agentes Económicos Relevantes se define como: 1) Organismos de la Administración del Estado dependientes, relacionados y autónomos, territorialmente centralizados o descentralizados. Dentro de ellos se encuentran por ejemplo: Banco Central, Ministerio Público, Contraloría General de la República, Tribunal Constitucional, Ministerios, Servicios Públicos, Empresas Públicas, Municipalidades, entre muchos otros. 2) Organismos del Poder Judicial y Poder Legislativo. 3) Organizaciones internacionales, agencias, organismos extranjeros gubernamentales y no gubernamentales, que promueven la libre competencia. 4) Empresas y Asociaciones de Empresarios, incluidos productores, distribuidores/mayoristas, minoristas. Se incluye a la grande, mediana, pequeña y micro empresa. 5) Consumidores y ciudadanía en general. 6) Asociaciones de Defensa del Consumidor. 7) Expertos y participantes de la industria o mercado estudiado. 8) Asociaciones gremiales, representantes de grupos de interés y colegios profesionales. 9) Expertos legales (estudios jurídicos y abogados). 10) Universidades, centros de estudios y de investigación.</t>
  </si>
  <si>
    <t>INSTITUTO NACIONAL DE ESTADISTICAS</t>
  </si>
  <si>
    <t>Porcentaje de presupuesto ejecutado en relación al presupuesto anual vigente para CENSOS en el año t.</t>
  </si>
  <si>
    <t>(Presupuesto ejecutado de CENSOS el año t/Presupuesto vigente de CENSOS el año t)*100</t>
  </si>
  <si>
    <t>Como presupuesto asignado para CENSOS el año t se considerará todas las asignaciones presupuestarias que se produzcan durante el año, desde la asignación por Ley de Presupuestos del año t, a las modificaciones que existan por inyecciones u otras transferencias que se realice en virtud de los requerimientos del proyecto y que quedarán reflejadas en el SIGFE</t>
  </si>
  <si>
    <t>Porcentaje acumulado de productos estadísticos que cumplen con los estándares internacionales de documentación de metadatos al año t.</t>
  </si>
  <si>
    <t>(N° acumulado de productos estadísticos que cumplen con los estándares internacionales de documentación de metadatos al año t/N° total de productos estadísticos vigentes en la institución al año t)*100</t>
  </si>
  <si>
    <t>1. Para determinar el cumplimiento de los productos estadísticos, estos deben seguir los lineamientos descritos en la Norma Técnica, y sus actualizaciones, que considera la elaboración de tres documentos: Ficha técnica estandarizada en Nesstar Publisher, Documentación de Metodología y Documentación de Reporte de Calidad. El Departamento de Calidad Estadística revisa y valida que los productos estadísticos implementen los lineamientos en los tres documentos para la documentación de sus metadatos, y con ello se determina el cumplimiento a la Norma Técnica. 2. El Ordinario del Director/a del INE aprobando el listado de productos estadísticos vigentes en la institución para el año t, será definido a más tardar en el mes de diciembre del año t-1, y podrá ser actualizado como máximo hasta el 30 de abril del año t. 3. La norma técnica para el cumplimiento de los estándares internacionales fue aprobada por el Comité de Calidad del INE en el año 2016 y fue formalizada en el año 2017. Esta norma es llamada "Norma de Documentación y Gestión de Metadatos (NDGM)". 4. Aquellos productos que han realizado algún cambio metodológico o ajustes en algún punto de su metodología, serán considerados nuevamente en el universo del indicador. En este caso, puede ser un producto que ya ha aprobado la norma técnica en algún año, pero dada su actualización vuelve a ser incluido en la norma a modo de actualización para un próximo año. 5. El listado de productos vigentes contiene todos los productos generados por el INE al momento el que el Director emite el Ordinario.</t>
  </si>
  <si>
    <t>Porcentaje de cifras oficiales de estadísticas coyunturales mensuales sin errores en el año t.</t>
  </si>
  <si>
    <t>1 - Mejorar la oferta y difusión de los productos estadísticos para los usuarios y usuarias.</t>
  </si>
  <si>
    <t>Cifra oficiales de estadísticas coyunturales dispuestas sin errores a las personas usuarias.</t>
  </si>
  <si>
    <t>(Número total de cifras oficiales de estadísticas coyunturales mensuales sin errores en el año t./Número total de cifras oficiales de estadísticas coyunturales mensuales entregadas en el año t.)*100</t>
  </si>
  <si>
    <t>1. Las cifras oficiales de estadísticas coyunturales mensuales, corresponderán a aquellas de producción propia, entregadas a nivel central, de manera mensual y declaradas en el calendario o agenda de indicadores coyunturales del INE, oficializado en www.ine.cl. Las cifras son: 1. Encuesta Mensual de Alojamiento Turístico (EMAT) (entrega mensual = 12 anual); 2. Índice de Actividad del Comercio (IAC) (entrega mensual = 12 anual); 3. Índice de Ventas de Supermercados (ISUP) (entrega mensual =12 anual); 4. Índice de Ventas de Servicios (IVS) (entrega mensual =12 anual); 5. Índices de Remuneraciones y Costo de la Mano de Obra (IR-ICMO) (entrega mensual =12 anual); 6. Índice de Precios al Consumidor (IPC) (entrega mensual =12 anual); 7. Índice de Costos del Transporte (ICT) (entrega mensual = 12 anual); 8. Índice de Inventarios de la Minería del Cobre, Industria Manufacturera y Comercio (entrega mensual =12 anual); 9. Índice de Precios de Productor (IPP) (entrega mensual =12 anual); 10. Índice de Producción Manufacturera (IPMan) (entrega mensual =12 anual); 11. Índice de Producción Manufacturera (IPMan) (entrega mensual =12 anual); 12. Índice de Producción Minera (IPMin) (entrega mensual =12 anual); 13. Índice de Producción de Electricidad, Gas y Agua (IPEGA) (entrega mensual =12 anual); 14. Empleo Nacional y Empleo región metropolitana (entrega mensual =12 anual); 15. Transporte y Comunicaciones (entrega mensual = 12 anual). 2. Se entenderá como error cualquier cambio en las cifras publicadas en los boletines mensuales. Los errores en las cifras deberán ser declarados a través de Fe de erratas en los respectivos boletines, en la página web INE. Las modificaciones que se efectúen en los boletines y correspondan a aspectos de forma, no pertenecen a errores de cálculo, por lo que no serán considerados para efectos de la medición. Se entenderá por modificaciones a aspectos de forma aquellos vinculados a edición y nomenclatura utilizada en el boletín, orden de los contenidos, uso de colores asociados a gráficas, cuadros y cifras, formatos de los números, entre otros.</t>
  </si>
  <si>
    <t>Porcentaje de acciones de formación estadística dispuestas a la ciudadanía a nivel nacional en el año t.</t>
  </si>
  <si>
    <t>Acciones de formación estadística dispuestas a la ciudadanía.</t>
  </si>
  <si>
    <t>(N° de acciones de formación estadística dispuestas a la ciudadanía en el año t/N° total de acciones de formación estadísticas comprometidas para el año t)*100</t>
  </si>
  <si>
    <t>1. Las "acciones de formación estadística" tienen por objetivo acercar las estadísticas generadas por el INE a la ciudadanía, en todo el país, contribuyendo con la toma de decisiones informada. Lo anterior, mediante la ejecución de acciones que permitan difundir y promover el quehacer institucional y el uso de las estadísticas oficiales del país, en el marco del proceso de alfabetización estadística. Las acciones podrán corresponder a conferencias ciudadanas, charlas, seminarios y capacitaciones. Las modalidades de realización de las acciones podrán ser presenciales y/o virtuales. 2. El alcance de la iniciativa se extiende a todo el territorio nacional, razón por la cual, cada Dirección Regional del INE deberá realizar como mínimo 1 acción de formación estadística. 3. El documento con planificación de acciones de formación estadística deberá encontrarse aprobado por Dirección Nacional a más tardar al 31 de diciembre del año t-1 y podrá ser modificado una vez a más tardar al 30 de junio del año t. 4. El informe de cumplimiento deberá contener el análisis y evidencia que permita constatar la correcta disposición de las acciones de formación estadística comprometidas, adicionalmente, deberá encontrarse aprobado por la Unidad de Transparencia y Atención Ciudadana a más tardar el 31 de diciembre del año t.</t>
  </si>
  <si>
    <t>Porcentaje de operaciones estadísticas con estándares definidos e implementados en el año t.</t>
  </si>
  <si>
    <t>2 - Innovar en la Producción Estadística.</t>
  </si>
  <si>
    <t>Operaciones estadísticas con estándares definidos e implementados.</t>
  </si>
  <si>
    <t>(N° de operaciones estadísticas con estándares implementados en el año t/N° total de operaciones estadísticas definidas para implementación de estándares para el año t)*100</t>
  </si>
  <si>
    <t>1. El INE, como oficina estadística nacional, se ha posicionado como un organismo de primera línea en la región, ello demanda mejorar año a año la calidad de la producción con incorporación de estándares internacionales que requieren ser adaptados y de una revisión permanente puesto que los ajustes y actualizaciones son realizadas por organismos internacionales y/u oficinas estadísticas referentes a nivel mundial. Asimismo, estas mejoras permiten posicionar al país a nivel internacional en foros o en grupos de trabajo como la CEA CEPAL y/o cumplir con los compromisos OCDE. 2. Se entenderá por estándares a todo aquel documento que instruye o regule una metodología de trabajo determinada y el marco conceptual sobre el cual opera (definición de alcance), asimismo, también considera las indicaciones, condiciones y orientaciones metodológicas de cómo implementarlo en un determinado tipo de proceso estadístico u operación estadística dentro del alcance temático para el año "t" en el INE. Una operación estadística comprende la ejecución de diversas etapas de subprocesos del segmento de producción. 3. El documento que indique las operaciones estadísticas y los estándares que se implementarán el año t, deberá encontrarse aprobado por el Departamento de Metodologías e Innovación Estadística y la Dirección Nacional. Asimismo, deberá encontrarse difundido por parte de esta última, a más tardar el 31 de diciembre del año t-1 y podrá ser modificado una vez, a más tardar el 30 de junio del año t. 4. El informe de resultados deberá dar cuenta de forma sintética de la implementación de los estándares en las operaciones estadísticas priorizadas y deberá encontrarse aprobado por el Departamento de Metodologías e Innovación Estadística a más tardar el 31 de diciembre del año t.</t>
  </si>
  <si>
    <t>INSTITUTO NACIONAL DE PROPIEDAD INDUSTRIAL</t>
  </si>
  <si>
    <t>Porcentaje de marcas y patentes presentadas vía internet en el año t</t>
  </si>
  <si>
    <t>1 - Mejorar la calidad en la gestión de los servicios de marcas y patentes, a través de la oportunidad en el examen de solicitudes.</t>
  </si>
  <si>
    <t>cantidad de patentes y marcas presentadas via internet.</t>
  </si>
  <si>
    <t>(número de solicitudes de marcas y patentes presentadas vía internet en año t/total de solicitudes de marcas y patentes presentadas en el año t)*100</t>
  </si>
  <si>
    <t>El presente indicador da cuenta de las actuales líneas estratégicas del Ministerio de Economía e INAPI en cuanto a facilitar el emprendimiento e innovación para las micro, pequeñas y medianas empresas. Este indicador incluye la presentación de solicitudes para el registro de marcas, renovaciones de marcas, patentes de invención, modelos de utilidad, diseños y dibujos industriales.</t>
  </si>
  <si>
    <t>Porcentaje de solicitudes de marcas nuevas ICPAS con examen de forma en 10 días corridos o menos en el año t</t>
  </si>
  <si>
    <t>solicitudes de marcas ICPAS.</t>
  </si>
  <si>
    <t>(Número de solicitudes de marcas nuevas ICPAS con examen de forma en 10 días corridos o menos en el año t/total de solicitudes de marcas nuevas ICPAS con examen de forma en el año t)*100</t>
  </si>
  <si>
    <t>1. Se refiere a medición de tiempo en días corridos de las solicitudes para el registro de nuevas marcas, contado desde la fecha de ingreso hasta la fecha de notificación de la primera resolución de INAPI (examen de forma). 2.- Las solicitudes ICPAS comprenden aquellas solicitudes para el registro por primera vez de una marca (por tanto no comprende renovaciones) que presentan las siguientes características: (i) Que la solicitud haya ingresado vía Plataforma de tramitación electrónica masiva (PTEM) o a través del sitio web de INAPI: www.inapi.cl; (ii) que el pago de la tasa (primer pago) se haya efectuado electrónicamente y en línea ; (iii) que hayan utilizado sólo las descripciones de productos y servicios que aparecen recomendadas por INAPI en el formulario dinámico, como ?coberturas pre-aprobadas? ; (iv) que no se trate de solicitudes que invoquen derecho de prioridad, conforme al Convenio de París; y (v) que se trate de solicitudes realizadas por personas naturales sin representante; o por personas jurídicas o naturales que actúan mediante representante, cuyo Poder (mandato) ha sido previamente ingresado en el Registro Custodia de Poderes de INAPI.</t>
  </si>
  <si>
    <t>Porcentaje de asesorías en gestión estratégica de PI realizadas a usuarios en el año t respecto al año 2014</t>
  </si>
  <si>
    <t>2 - Aumentar la utilización de los derechos de PI por parte de usuarias y usuarios nacionales, tanto en Chile como en mercados internacionales, contribuyendo al desarrollo de sus emprendimiento e innovaciones.</t>
  </si>
  <si>
    <t>((Nº de asesorias estrategicas en PI realizadas en el año t/Nº asesorias estrategicas en PI realizadas en el año 2014)-1)*100</t>
  </si>
  <si>
    <t>La asesoría estratégica en P.I. es una instancia de orientación en la cual profesionales de INAPI entregan conceptos y herramientas sobre derechos de propiedad industrial, para que el creador de una innovación identifique como ésta puede ser protegida. Pueden acceder a esta asesoría personas naturales o jurídicas, nacionales o extranjeras, público o privada. La asesoría consta de las siguientes actividades: 1.- La asesoría se realiza a través de reuniones que son ofrecidas por INAPI y/o solicitadas por entidades que requieren orientación para proteger sus creaciones intelectuales. 2.- Para dar inicio a la asesoría, profesionales de INAPI envían un correo electrónico a la entidad contactada indicándole los detalles de asesoría tales como: los objetivos de esta instancia, los resultados que se espera obtener, los compromisos que la entidad debe asumir, y un formulario (puede ser en alguno de los siguientes formatos: físico, adjunto al correo electrónico en formato PDF; y digital, como formulario en línea para su llenado), en el cual debe completar antecedentes de su entidad, y se le solicita que confirme si desea acceder a la asesoría. 3.- Una vez recibido el formulario por parte de INAPI, se agenda la reunión en las oficinas de INAPI y/o en las instalaciones de la entidad que requiere orientación. 4.- En dicha reunión la entidad describe y/o muestra la innovación o innovaciones que desea proteger mediante derechos de propiedad industrial al equipo de INAPI, destacando el problema técnico que resuelve, sus características, sus potenciales beneficios y porque desea protegerlo. 5.- Los antecedentes son analizados por el equipo de profesionales de INAPI, entregándole a la entidad un informe que contiene un listado con los potenciales derechos de propiedad industrial por los cuales podría ser protegida la innovación. 6.- El contenido del informe que se genera, así como el contenido de las reuniones de asesoría es confidencial, esto debido a que su divulgación previo a la protección podría afectar el requisito de novedad de la invención que establece la Ley N° 19.039 de propiedad industrial. 7.- Una vez entregado y/o enviado el informe, se genera un documento de cierre de la asesoría el cual es firmado digitalmente (firma electrónica simple, correo electrónico) o presencialmente por la entidad que recibió la asistencia.</t>
  </si>
  <si>
    <t>Resolución de solicitudes de patentes en trámite con más de 2,5 años en el año t.</t>
  </si>
  <si>
    <t>(Número de solicitudes con resolución definitiva en el año t que tenían más de 2,5 años al cierre del año t-1./Número de solicitudes en trámite con más de 2,5 años al cierre del año t-1)*100</t>
  </si>
  <si>
    <t>El indicador considera aquellas las solicitudes de patentes de invención, modelos de utilidad, diseños y dibujos industriales, o esquemas de trazados o topografías de circuitos integrados ingresadas a INAPI y que aún se encuentren en trámite. Se entiende por solicitudes en trámite aquellas que no han llegado a una instancia de término en el procedimiento, las que corresponderán a solicitudes en estado de aceptación, rechazo, abandono, no presentadas, o desistidas o que pasan a un tribunal superior como puede ser el Tribunal de Propiedad Industrial (TPI). Por otro lado, se entiende por resoluciones definitivas o patentes concluidas aquellas que llegan a una instancia de término en el procedimiento, las que corresponderán a solicitudes en estado de: aceptación, rechazo, abandono, no presentadas, o desistidas o que pasan a un tribunal superior como puede ser el Tribunal de Propiedad Industrial (TPI).</t>
  </si>
  <si>
    <t>Promedio trimestral de Publicaciones en web de patentes con conocimiento tecnológico en el año t   </t>
  </si>
  <si>
    <t>3 - Disponibilizar datos con información tecnológica de propiedad industrial para facilitar la toma de decisiones de política pública en materias de innovación y transferencia tecnológica.</t>
  </si>
  <si>
    <t>cantidad de publicaciones con información tecnologica de patentes</t>
  </si>
  <si>
    <t>Nº de Publicaciones de Patentes con conocimiento tecnológico publicados en la web en los últimos 12 meses/Nº de trimestres</t>
  </si>
  <si>
    <t>La actividad a medir depende de la Subdirección de Transferencia de Conocimiento. Los informes se refieren a los Informes de Tecnologías de Dominio Público y/o Informes de Vigilancia Tecnológica. El compromiso equivale a la publicación de 15 Informes en el año. ya sean estos en formato físico o virtual.</t>
  </si>
  <si>
    <t>Porcentaje de solicitudes de nuevos tipos de marcas, protocolo de Madrid y nuevo tipos de patentes presentadas por residentes en Chile, respecto del total de solicitudes de marcas y patentes presentados por residentes.</t>
  </si>
  <si>
    <t>solicitudes de nuevos tipos de marcas y patentes presentadas por residentes en Chile y solicitudes como oficina de origen presentada en el marco del Protocolo de Madrid por residentes en Chile.</t>
  </si>
  <si>
    <t>(Número de solicitudes presentadas por residentes, referidas a: nuevos tipos de marcas, solicitudes de marcas presentadas en el marco del protocolo de Madrid, como oficina de origen y nuevos tipos de patentes, en el año t./numero total de solicitudes de marcas y patentes presentadas por residentes en Chile en el año t)*100</t>
  </si>
  <si>
    <t>1.- los nuevos tipos de marcas consideran las denominadas marcas no tradicionales: marcas tridimensionales, de Posición, de patrón, combinación de colores, táctil o textura, sonora, movimiento, multimedia, holograma, olfativa. 2.- Los nuevos tipo de patentes se refieren a: depositos de diseños industriales y patentes provisionales. 3.- Los nuevos tipos de protecciones de propiedad industrial referidos en los puntos 1.- y 2.- fueron introducidos en el marco nomativo a partir de la entrada en vigencia de la Ley N°21.355 de propiedad industrial, cuyo reglamento y funcionamiento entreo en operaión el 9 de mayo de 2022. 4.- El Protocolo o Sistema de Madrid es una solución práctica para solicitar el registro de una marca en mercados internacionales. A través de este mecanismo, los usuarios y usuarias pueden optar por solicitar el derecho de protección de su marca fuera de Chile en forma centralizada, a través de un sistema administrado por la Organización Mundial de la Propiedad Intelectual ?OMPI, al que Chile se incorporó formalmente en abril de 2022, iniciando operaciones en julio de 2022. 5.- Las solicitudes en el marco del Protocolo de Madrid pueden ser de dos tipos: a) INAPI como oficina de origen, es decir, aquellas solicitudes de residentes en Chile que desean presentar sus solicitudes a nivel internacional y b) INAPI como oficina designada, es decir, solicitudes cuyo titular extranjero presenta en el amrco de este protocolo y desgina a Chile como uno de los paíeses donde le interesa registrar su marca. Este indicador sólo considera el caso a) ya que refleja el uso por parte de emprendedores y empresas chilenas. 6.- En el denominador, el total de solicitudes de marcas y patentes corresponden a las solicitudes nuevas ingresadas en el año t.</t>
  </si>
  <si>
    <t>Porcentaje de aumento de asesorías en gestión estratégica de PI realizadas a usuarios en el año t respecto al año 2019</t>
  </si>
  <si>
    <t>numero asesorias estrategicas en propiedad industrial realizadas</t>
  </si>
  <si>
    <t>(número de asesorias estrategicas en PI realizadas en el año t/número de asesorias estrategicas en PI realizadas en el año 2019)*100</t>
  </si>
  <si>
    <t>La asesoría estratégica en P.I. es una instancia de orientación en la cual profesionales de INAPI entregan conceptos y herramientas sobre derechos de propiedad industrial, para que el creador de una innovación identifique como ésta puede ser protegida. Pueden acceder a esta asesoría personas naturales o jurídicas, nacionales o extranjeras, público o privada. La asesoría consta de las siguientes actividades: 1.- La asesoría se realiza a través de reuniones que son ofrecidas por INAPI y/o solicitadas por entidades que requieren orientación para proteger sus creaciones intelectuales. 2.- Para dar inicio a la asesoría, profesionales de INAPI envían un correo electrónico a la entidad contactada indicándole los detalles de asesoría tales como: los objetivos de esta instancia, los resultados que se espera obtener, los compromisos que la entidad debe asumir, y un formulario (puede ser en alguno de los siguientes formatos: físico, adjunto al correo electrónico en formato PDF; y digital, como formulario en línea para su llenado), en el cual debe completar antecedentes de su entidad, y se le solicita que confirme si desea acceder a la asesoría. 3.- Una vez recibido el formulario por parte de INAPI, se agenda la reunión en las oficinas de INAPI, de forma virtual y/o en las instalaciones de la entidad que requiere orientación. 4.- En dicha reunión la entidad describe y/o muestra la innovación o innovaciones que desea proteger mediante derechos de propiedad industrial al equipo de INAPI, destacando el problema técnico que resuelve, sus características, sus potenciales beneficios y porque desea protegerlo. 5.- Los antecedentes son analizados por el equipo de profesionales de INAPI, entregándole a la entidad un informe que contiene un listado con los potenciales derechos de propiedad industrial por los cuales podría ser protegida la innovación. 6.- El contenido del informe que se genera, así como el contenido de las reuniones de asesoría es confidencial, esto debido a que su divulgación previo a la protección podría afectar el requisito de novedad de la invención que establece la Ley N° 19.039 de propiedad industrial. 7.- Una vez entregado y/o enviado el informe, se genera un documento de cierre de la asesoría el cual es firmado digitalmente (firma electrónica simple, correo electrónico) o presencialmente por la entidad que recibió la asistencia.</t>
  </si>
  <si>
    <t>Porcentaje de reducción de solicitudes de patentes pendientes que superaban el tiempo de antigüedad definido y se encontraban en estado de resolver al cierre del año t-1</t>
  </si>
  <si>
    <t>solicitudes de patentes examinadas</t>
  </si>
  <si>
    <t>(Número de solicitudes en trámite con antigüedad igual o superior a estándar definido para cada área de la técnica y que se encontraban en etapa de resolución al cierre del año t-1, que cuentan con resolución definitiva en el año t/Número de solicitudes en trámite con antigüedad igual o superior a estándar definido para cada área de la técnica y que se encuentren en etapa de resolución al cierre del año t-1.)*100</t>
  </si>
  <si>
    <t>1.- El indicador considera aquellas las solicitudes de patentes de invención, modelos de utilidad, diseños y dibujos industriales, o esquemas de trazados o topografías de circuitos integrados ingresadas a INAPI y que aún se encuentren en trámite. 2.- Se entiende por solicitudes en trámite aquellas que no han llegado a una instancia de término en el procedimiento, las que corresponderán a solicitudes en que no se ha notificado una resolución de término como resolución de aceptación, rechazo, abandono, no presentadas, o desistidas o que pasan a un tribunal superior como puede ser el Tribunal de Propiedad Industrial (TPI). 3.- Por otro lado, se entiende por solicitudes terminadas con resoluciones definitivas o patentes concluidas aquellas que llegan a una instancia de término en el procedimiento, las que corresponderán a solicitudes en las que se ha notificado una resolución de término como las resoluciones de: aceptación, rechazo, abandono, no presentadas, o desistidas o que pasan a un Tribunal superior como puede ser el Tribunal de Propiedad Industrial (TPI). 4.- Las solicitudes se categorizan, según la área de la técnica a la que pertenecen. estas áreas son: química, farmacia, biotecnología, mecánica, y eléctrica y diseño y dibujo industrial. 5.- Estándar definido se refiere al tiempo promedio de antigüedad en stock pendiente, medido entre la fecha de ingreso de la solicitud hasta el cierre del año t-1. El estándar definido para cada área de la técnica es el siguiente: Química= 2,0 años; farmacia=2,0 años; biotecnología=2,5 años, mecánica=1,0 años; eléctrica=1,0 años, diseño y dibujos industriales= 1,0 años. Así toda solicitud que, según el área de la técnica a al la que pertenece, supere la antigüedad, medida al 31 de diciembre del año t-1, será parte del denominador del indicador. 6.- Una solicitud "en etapa de resolución" significa que al, al 31 de diciembre del año t la solicitud se encontraba en alguna de las siguientes etapas del proceso de examen: etapa pericial, esperando etapa resolutiva o en etapa resolutiva. Cabe señalar que el proceso completo de examen de patentes considera las siguientes etapas, en orden secuencial: 1.- examen preliminar, 2.- publicación en diario oficial, 3.- esperando nombramiento de perito, 4.- examen pericial, 5.- esperando etapa resolutiva y 6.- en etapa resolutiva.</t>
  </si>
  <si>
    <t>SERVICIO DE COOPERACION TECNICA</t>
  </si>
  <si>
    <t>Porcentaje de Emprendedores que concretan una idea de negocio en el año t</t>
  </si>
  <si>
    <t>3 - Promoción del emprendimiento con foco en los negocios liderados por mujeres.</t>
  </si>
  <si>
    <t>Emprendedores que concretan una idea de negocio</t>
  </si>
  <si>
    <t>(N° de emprendedores que accede al instrumento y que inician la ejecución de su Plan en el año t/N° de emprendedores que accede al instrumento en el año t)*100</t>
  </si>
  <si>
    <t>En el denominador se entiende por emprendedores que acceden al instrumento a aquellos que firman contrato en año t. En el numerador se entiende por emprendedores que inician la ejecución de su Plan a aquellos en que se verifica que inician al menos uno de los items allí contemplados, los que pueden corresponder a Acciones de Gestión Empresarial o Inversiones. Se contabilizarán sólo aquellos casos que al 31 de diciembre queden registrados en el sistema interno utilizado por el Servicio para estos fines. La medición de este indicador considerará resultados globales a nivel nacional y no desagregados por región. No considera convocatorias implementadas con fondos extrapresupuestarios. Se excluirán de la medición de este indicador las regiones que participan en el proyecto piloto de descentralización (Antofagasta, Biobío y Los Ríos).</t>
  </si>
  <si>
    <t>Porcentaje de clientes que reciben asesoría en los Centros de Desarrollo de Negocios en el año t</t>
  </si>
  <si>
    <t>1 - Desarrollar competencias y capacidades de digitalización en las Mipes y grupos de pequeñas empresas con foco en la sustentabilidad y la descentralización productiva.</t>
  </si>
  <si>
    <t>Clientes que reciben asesoría</t>
  </si>
  <si>
    <t>(N° de clientes asesorados en el año t/N° potencial de clientes a asesorar por la red de centros de desarrollo de negocios)*100</t>
  </si>
  <si>
    <t>Entiéndase en el numerador por "N° de clientes asesorados en el año t", a aquellos clientes que reciben asesoría individual proporcionada por un centro, en lo referente a iniciar, administrar o mejorar su empresa. Esta asesoría individual puede considerar múltiples sesiones entre el empresario o emprendedor y el centro. Se contabilizará el registro de cliente único que en el período t ha recibido asesoría y que haya sido registrado en el sistema utilizado para estos fines, según los plazos establecidos por el Servicio. En tanto el denominador, "N° de clientes potenciales a asesorar por la red de centros", quedará establecido en el medio de verificación ?Memorándum de la Gerencia de Centros de Negocios al Gerente General en enero del año t?, que indica clientes potenciales a asesorar, lo que se calcula en base al número de profesionales que dan asesoría, considerando los centros que se encuentren operativos, es decir con convenio y acuerdo vigente. El denominador considerará sólo aquellos Centros que tengan operación continua entre el 01 de enero al 31 de diciembre del año t, por lo que podrá ser corregido durante el año en el caso que algún centro no cuente con convenio vigente o renovación de acuerdo de desempeño anual o el operador del centro decide rescindir del contrato.</t>
  </si>
  <si>
    <t>Porcentaje de proyectos de organizaciones gremiales, empresariales y cooperativas con logro de sus objetivos en el periodo t</t>
  </si>
  <si>
    <t>4 - Apoyar la creación de nuevas cooperativas e incorporación de mejoras en su gestión para el desarrollo de una economía social que aporte a un modelo económico más democrático, sustentable e inclusivo.</t>
  </si>
  <si>
    <t>(Nº de proyectos de organizaciones gremiales, empresariales y cooperativas con logro en sus objetivos en el periodo t/Nº de proyectos de organizaciones gremiales, empresariales y cooperativas seleccionados en el periodo t)*100</t>
  </si>
  <si>
    <t>Las organizaciones gremiales, empresariales y cooperativas pueden ser nuevas o ya constituidas. En el primer caso el logro corresponde a su constitución y/o formalización; mientras que, en las que ya se encuentran constituidas, su logro se verifica en que realizan al menos una actividad del proyecto. Para el numerador se contabilizarán sólo aquellos logros que al 31 de diciembre queden registrados en el sistema interno del Servicio La medición de este indicador considerará resultados globales a nivel nacional y no desagregados por región. Se excluirán de la medición de este indicador las regiones que participan en el proyecto piloto de descentralización (Antofagasta, Biobío y Los Ríos).</t>
  </si>
  <si>
    <t>Porcentaje de ejecución de gastos de Programas Especiales</t>
  </si>
  <si>
    <t>2 - Apoyar a microempresas afectadas negativamente por coyunturas económicas, aportando a un modelo de desarrollo económico más democrático, sustentable e inclusivo.</t>
  </si>
  <si>
    <t>Ejecución de Gastos de Programas Especiales</t>
  </si>
  <si>
    <t>(Gastos ejecutados de Programas Especiales en el año t/Presupuesto vigente de Programas Especiales a diciembre del año t)*100</t>
  </si>
  <si>
    <t>Se entiende como "Gastos ejecutados de Programas Especiales" a la ejecución realizada con presupuesto de la asignación presupuestaria "Programas Especiales" (24.01.152). Los gastos ejecutados se consideran en base devengado, es decir, se refiere al registro de todos los recursos y obligaciones en el momento que se generen, independientemente de que estos hayan sido o no pagados. Las cifras se expresan en Miles de $ de cada año</t>
  </si>
  <si>
    <t>Proyectos beneficiados de Ferias Libres que incorporan tecnología en el año t</t>
  </si>
  <si>
    <t>5 - Incorporar tecnología en las Ferias Libres</t>
  </si>
  <si>
    <t>Ferias Libres que incorporan tecnología</t>
  </si>
  <si>
    <t>(N° de proyectos beneficiados que incorporan tecnología en el año t/N° de proyectos beneficiados en el año t)*100</t>
  </si>
  <si>
    <t>Se entenderá por proyecto beneficiado a aquellos que cuenten con contrato firmado en el año t Se entenderá por incorporación de tecnología cuando un proyecto considere al menos una de las siguientes actividades financiadas, relacionada con: innovación, medios de pago digital, eficiencia energética y/o energías renovables. Se entiende por "año t" sólo aquellas incorporaciones de tecnología y contratos que al 31 de diciembre queden registrados en el sistema interno del Servicio.</t>
  </si>
  <si>
    <t>Porcentaje de proyectos que acceden al instrumento Fortalecimiento Gremial y Cooperativo con logro en el año t</t>
  </si>
  <si>
    <t>Proyectos con logro</t>
  </si>
  <si>
    <t>(Nº de proyectos que acceden al instrumento y obtienen logro en el año t/Nº de proyectos que acceden al instrumento en el año t)*100</t>
  </si>
  <si>
    <t>En el denominador se entiende por "proyectos que acceden al instrumento" aquellos proyectos de organizaciones o personas naturales que acceden al instrumento Fortalecimiento Gremial y Cooperativo a través de la firma de un contrato. En el numerador se entiende por "proyectos que obtienen logro en el periodo t" a aquellos proyectos de organizaciones gremiales y cooperativas que: a. Logran la constitución y/o formalización de las organizaciones gremiales y cooperativas, o b. Logran realizan al menos una actividad del proyecto El primer tipo de logro se da en organizaciones nuevas, en tanto que, el segundo, en organizaciones ya constituidas. Se entiende por "año t" sólo aquellos logros y contratos que al 31 de diciembre queden registrados en el sistema interno del Servicio La medición de este indicador considerará resultados globales a nivel nacional y no desagregados por región. No considera convocatorias implementadas con fondos extrapresupuestarios. Se excluirán de la medición de este indicador las regiones que participan en el proyecto piloto de descentralización (Antofagasta, Biobío y Los Ríos).</t>
  </si>
  <si>
    <t>SERVICIO NACIONAL DE PESCA</t>
  </si>
  <si>
    <t>Porcentaje de informes ambientales de centros de salmónidos de las regiones X , XI y XII evaluadas en 32 días o menos en el año t.</t>
  </si>
  <si>
    <t>2 - Incrementar la calidad de nuestros servicios, poniendo foco en las necesidades que tienen nuestros usuarios y usuarias para el cumplimiento de la normativa sectorial, a fin de contribuir a la productividad, competitividad y sostenibilidad del sector pesquero y acuicultor.</t>
  </si>
  <si>
    <t>Calidad de los servicios</t>
  </si>
  <si>
    <t>(Nº de informes ambientales de centros de salmónidos en las regiones X , XI y XII evaluadas en 32 días o menos en el año t/Nº total de informes ambientales de centros de salmónidos en las regiones X, XI y XII evaluados en el año t)*100</t>
  </si>
  <si>
    <t>El tiempo de tramitación de la INFA es el período de tiempo comprendido entre la fecha de ingreso del informe ambiental (INFA) en papel a Sernapesca, y la fecha de envío de a) los antecedentes evaluados mediante una comunicación oficial del resultado del análisis al titular, o, b) en caso de que los antecedentes estén incompletos y no sean suficientes para evaluar la INFA, una solicitud de aclaraciones técnicas al laboratorio respectivo mediante correo electrónico. Los días de tramitación que se consideran para el cálculo de la meta son días corridos. El indicador mide el tiempo que demora Sernapesca en realizar la evaluación de las INFAs e informar al titular o solicitar aclaraciones al laboratorio. Por su parte, el resultado de la evaluación de la INFA es la condición ambiental del centro, que puede ser aeróbica o anaeróbica.</t>
  </si>
  <si>
    <t>Porcentaje de centros de cultivo de salmónidos con presencia de variante "otros HPR" de ISAv, a los cuales se les aplicaron medidas oportunas de control en el año t.</t>
  </si>
  <si>
    <t>1 - Aumentar la efectividad de las estrategias de fiscalización de la pesca y acuicultura, y del control de los riesgos sanitarios y ambientales de mayor impacto en la sostenibilidad, y contribuir activamente al nuevo diseño de la normativa sectorial, para impulsar su cumplimiento.</t>
  </si>
  <si>
    <t>Efectividad de las estrategias de fiscalización de la pesca y acuicultura</t>
  </si>
  <si>
    <t>(Nº de centros de cultivo de salmónidos con presencia de variante "otros HPR" de ISAv a los cuales se les aplicó medidas oportunas de control en el año t/Nº total de centros de cultivo de salmónidos con presencia de variante "otros HPR" de ISAv en el año t)*100</t>
  </si>
  <si>
    <t>La cobertura de este indicador corresponde a los centros de cultivo de salmónidos activos, ubicados en mar en las regiones X, XI y XII. Anemia Infecciosa del Salmón (ISA): Enfermedad de Alto Riesgo, provocada por un virus (ISAv), de alto impacto, de carácter transmisible y asociada a altas mortalidades. Variante "otros HPR": se refiere a variantes de ISAv que pueden ocasionar la manifestación clínica de la enfermedad (brote). Sernapesca mantiene un Programa Específico de Vigilancia y Control de ISA, aprobado mediante la Resolución N° 1577 de agosto del 2011 y sus modificaciones. Las medidas de control contempladas en el Programa están orientadas a la implementación de acciones de control oportunas, para evitar la diseminación de la enfermedad. Las medidas de control, conforme al Programa, aplican en centros donde se ha identificado la presencia de variantes "otros HPR" de ISAv. Este indicador da cuenta de la detección y notificación oportuna realizada a los centros con presencia de la variante "Otros HPR", los que implementan medidas de control establecidas para evitar la diseminación del virus a otro centros de cultivo, ACS o Macrozonas. Una vez cosechado el centro de cultivo identificado con la variante "Otros HPR", se emite un informe final para cada caso.</t>
  </si>
  <si>
    <t>Porcentaje de acciones de fiscalización en terreno sobre pesquerías de riesgo estratégico respecto del total de acciones de fiscalización ejecutadas en terreno.</t>
  </si>
  <si>
    <t>(Número de acciones de fiscalización ejecutadas en terreno sobre pesquerías de riesgo estratégico/Número total de acciones de fiscalización ejecutadas en terreno)*100</t>
  </si>
  <si>
    <t>Las pesquerías se definen como el conjunto de actividades que se desarrollan sobre un recurso pesquero, en un área geográfica específica por agentes artesanales e industriales que capturan dicho recurso. El Servicio Nacional de Pesca y Acuicultura, clasifica las pesquerías de acuerdo al riesgo de incumplimientos de la normativa por parte de los agentes sectoriales, de la siguiente manera: en riesgo alto (estratégicas), en riesgo medio (relevantes) y en riesgo bajo (generales). Las pesquerías de riesgo estratégico, son aquellas donde el incumplimiento de las medidas de conservación y ordenamiento, amenaza significativamente la sustentabilidad del recurso y por tanto de las actividades que sustenta afectando directamente a un importante número de pescadores/trabajadores. Las pesquerías en riesgo estratégicas son establecidas a nivel nacional y por región, existiendo un listado que las identifica y les asigna un número determinado de acciones de fiscalización al año, que queda definido anualmente en el Plan Nacional de Fiscalización institucional. Las acciones de fiscalización corresponden a las actividades que se ejecutan sobre un agente (usuario) en una pesquería específica, mediante la aplicación de herramientas de control con el fin de verificar que se estén cumpliendo las medidas de administración pesquera (normativa) que imperan sobre dicha pesquería. Los medios de verificación para este compromiso serán: a) Planilla que contiene la información de las acciones de fiscalización sobre pesquerías de riesgo estratégico realizadas por región y mes. Esta planilla consignará al menos la siguiente Información: Región, oficina, pesquería, medida de administración, herramienta de fiscalización, tipo de agente. b) Planilla con consolidado a nivel nacional, con los mismos campos. c) Documento que señale la lista de pesquerías de riesgo estratégico por región. En la medición de este indicador se consideran las acciones de fiscalización en terreno, que corresponden a las ejecutadas en los niveles de zona de pesca, puntos de desembarque, transporte, elaboración y comercialización. La labor de fiscalización en terreno consiste principalmente en controlar las actividades pesqueras a través de toda la cadena productiva (desde que se pesca hasta que se comercializa) con el fin de verificar el nivel de cumplimiento de las disposiciones vigentes, que se clasifican en 5 grandes grupos: a) Normas de Acceso (Autorizaciones de quiénes operan), b) Cuotas (Control a la cantidad autorizada de extracción/Recolección), c) Vedas (prohibiciones temporales de recursos en áreas específicas), d) Tamaños (control de tallas de recursos capturados) y e) Artes de pesca (control a las características de los implementos con los que se captura). Considerando los altos costos que en general están asociados a las actuaciones en terreno, SERNAPESCA ha estado desarrollando una metodología orientada a focalizar estas actividades sobre sujetos y actividades de mayor riesgo. Sin embargo, esta metodología se encuentra aún en su fase de implementación inicial. Procedimiento de actuación en terreno: Las actividades de fiscalización se enmarcan en el Plan Nacional de Fiscalización, que se operacionaliza a través de programas regionales de fiscalización que responden a los riesgos de incumplimientos normativos, focalizándose el accionar en las pesquerías de riesgo estratégico. Los procedimientos de fiscalización específicos se desarrollan a lo largo de toda la cadena productiva y se encuentran definidos en el Manual Nacional de Fiscalización Integral. Respecto a la coordinación de la fiscalización en terreno con otras instituciones, éstas se realizan principalmente con Armada y Carabineros de Chile, Autoridad Sanitaria y SII, en las que, de sorprenderse un incumplimiento, además de la denuncia en materia de ley de pesca, son analizados por infracción al código sanitario o tributario, según corresponda. La medición de este indicador comprende el período entre el 01 de enero y 31 de diciembre del año t, lo que aplica al numerador y al denominador.</t>
  </si>
  <si>
    <t>Porcentaje de procedimientos administrativos por exceso de cuota, iniciados en el año t, con resolución administrativa final en el año t.</t>
  </si>
  <si>
    <t>(N° de procedimientos administrativos por exceso de cuota iniciados en el año t , que cuentan con resolución administrativa final hasta el 30 de noviembre año t./N° total de procedimientos administrativos por exceso de cuota, iniciados en el año t.)*100</t>
  </si>
  <si>
    <t>La Ley 20.657, establece el procedimiento conforme al cual se aplicarán las sanciones administrativas por el Servicio Nacional de Pesca y Acuicultura. El procedimiento sancionatorio administrativo por exceso de cuota,se inicia a través de una Resolución que da inicio al procedimiento, cuando el agente sobrepasa las toneladas autorizadas a capturar, para un año calendario. El procedimiento sancionador administrativo, es substanciado por cada uno de los Directores Regionales del Servicio, que tenga competencia en el lugar donde tuvieren principio de ejecución los hechos que configuran la infracción. Por tanto, son los Directores Regionales quiénes tienen la responsabilidad de gestionar el cumplimiento del procedimiento sancionatorio dentro de los plazos. La finalización de dicho procedimiento, se concreta con la emisión de la Resolución administrativa final, que establece la sanción que corresponda. El plazo definido para la medición del indicador será el siguiente: se contabilizarán todos los procedimientos iniciados y terminados entre el 1° de enero y el 30 de noviembre del año t. El estándar de calidad para este procedimiento es la aplicación a cabalidad de todas las etapas esenciales contenidas en el Manual Nacional de Fiscalización de SERNAPESCA en el capítulo ?Sanciones?, sección ?Sanciones administrativas?. Las etapas son: Inicio del procedimiento, Formulación de Cargos, y Etapa Resolutiva. Las etapas de descargos y de prueba son eventuales y por ello no se incluyen en la medición. Por corresponder a un procedimiento que conlleva la aplicación de una alta sanción es imprescindible su prolijidad.</t>
  </si>
  <si>
    <t>Porcentaje de casos de alta diseminación (CAD) de caligus detectados en los centros de cultivo de las regiones de Los Lagos, Aysén y Magallanes, con seguimiento en el año t.</t>
  </si>
  <si>
    <t>(N° de casos de alta diseminación (CAD) de caligus detectados en los centros de cultivo de las regiones de Los Lagos, Aysén y Magallanes, con seguimiento en el año t/N° total de casos de alta diseminación (CAD) de caligus detectados en los centros de cultivo de las regiones de Los Lagos, Aysén y Magallanes en el año t)*100</t>
  </si>
  <si>
    <t>Los centros de cultivo de salmónidos objetivo de este indicador serán aquellos con las especies de Salmón del Atlántico (Salmo salar) y Trucha Arco Iris (Oncorhynchus mykiss) ubicados en las agrupaciones de concesiones de salmónidos (ACS) de las regiones de Los Lagos, Aysén y Magallanes (con excepción de la ACS 4a y 4b en la Región de Los Lagos). La Caligidosis es una enfermedad de alto riesgo clasificada en Lista 2 (enfermedad endémica) , producida por la infestación del ectoparásito Caligus rogercresseyi. Este copépodo se alimenta de mucus y escamas, produciendo lesiones por erosión favoreciendo la entrada de agentes patógenos. Se define como centro de alta diseminación (CAD), a aquel centro de cultivo de especies susceptibles que en el primer monitoreo semanal realizado posterior al término de la ventana de tratamiento oficial establecida para su agrupación, presenta cargas parasitarias mayor o igual a tres hembras ovígeras (HO). Los centros de cultivo podrán exceptuarse de la categorización, previa evaluación por parte del Servicio ya sea por condiciones ambientales y/o contingencias de conocimiento público. La condición CAD se puede dar más de una vez en un mismo centro de cultivo en un año calendario. Los centros de cultivo que presentan cargas superiores al límite establecido son notificados y sometidos a seguimiento conforme la evolución de las cargas parasitarias- Las definición DE CAD se encuentra contenida en el Programa Sanitario Específico de Vigilancia y Control de la Caligidosis, que es aprobado mediante Resolución Exenta de Sernapesca, por lo que podría estar sujeto a modificaciones. Los centros de cultivo de salmónidos objetivo de este indicador serán aquellos con las especies de Salmón del Atlántico (Salmo salar) y Trucha Arco Iris (Oncorhynchus mykiss) ubicados en las agrupaciones de concesiones de salmónidos (ACS) de las regiones de Los Lagos, Aysén y Magallanes (con excepción de la ACS 4a y 4b en la Región de Los Lagos). La Caligidosis es una enfermedad de alto riesgo clasificada en Lista 2 (enfermedad endémica) , producida por la infestación del ectoparásito Caligus rogercresseyi. Este copépodo se alimenta de mucus y escamas, produciendo lesiones por erosión favoreciendo la entrada de agentes patógenos. Se define como centro de alta diseminación (CAD), a aquel centro de cultivo de especies susceptibles que en el primer monitoreo semanal realizado posterior al término de la ventana de tratamiento oficial establecida para su agrupación, presenta cargas parasitarias mayor o igual a tres hembras ovígeras (HO). Los centros de cultivo podrán exceptuarse de la categorización, previa evaluación por parte del Servicio ya sea por condiciones ambientales y/o contingencias de conocimiento público. La condición CAD se puede dar más de una vez en un mismo centro de cultivo en un año calendario. Los centros de cultivo que presentan cargas superiores al límite establecido son notificados y sometidos a seguimiento conforme la evolución de las cargas parasitarias- Las definición DE CAD se encuentra contenida en el Programa Sanitario Específico de Vigilancia y Control de la Caligidosis, que es aprobado mediante Resolución Exenta de Sernapesca, por lo que podría estar sujeto a modificaciones.</t>
  </si>
  <si>
    <t>Tasa de uso de plataforma SICEX para obtener las autorizaciones de exportación de productos pesqueros y de acuicultura,respecto del total de autorizaciones de exportación de productos pesqueros y de acuicultura realizadas, por cada 100 transacciones</t>
  </si>
  <si>
    <t>Calidad de los servicios.</t>
  </si>
  <si>
    <t>(N° total de autorizaciones de exportación de productos pesqueros y de acuicultura realizadas en linea vía SICEX/N° total de autorizaciones de exportación de productos pesqueros y de acuicultura realizadas )*100</t>
  </si>
  <si>
    <t>Periodo de medición del indicador considera las autorizaciones de exportación otorgadas en línea vía SICEX desde el 01 de Diciembre año t-1 hasta el 30 de noviembre del año t. Las autorizaciones de exportación de productos pesqueros y de acuicultura realizadas en línea vía SICEX corresponde a la cantidad de autorizaciones otorgadas por SERNAPESCA a través de dicha plataforma, en el período de medición del indicador. El Total de autorizaciones de exportación otorgadas corresponde a la cantidad total de autorizaciones de exportación de productos pesqueros y acuícolas a través de la plataforma SICEX , SISCOMEX y Ventanilla Empresa. SICEX: Sistema Integrado de Comercio Exterior, es la Ventanilla Única del Estado de Chile. Es la plataforma que permite a los usuarios exportadores realizar procesos de comercio exterior en línea, y se conecta con diferentes Servicios Públicos, ej. Aduana, SAG, Cochilco, ISP, SII y SERNAPESCA. SISCOMEX: Es la plataforma Sistema de Comercio Exterior Electrónico de SERNAPESCA, la cual permite realizar el trámite de autorización de exportación en línea. Ventanilla Empresa: Es la plataforma antecesora al Sistema de Comercio Exterior Electrónico de SERNAPESCA (SISCOMEX), la cual permite realizar el trámite de autorización de exportación en forma presencial (en papel) de los productos no disponibles en SISCOMEX o SICEX.</t>
  </si>
  <si>
    <t>Porcentaje de solicitudes de inscripción de Pescadores y embarcaciones en el Registro Pesquero Artesanal (RPA) que se resuelven y quedan disponibles en 18 días corridos o menos, en el año t.</t>
  </si>
  <si>
    <t>(Nº de solicitudes de inscripción en el RPA resueltas y disponibles en 18 días corridos o menos en el año t/N° total de solicitudes de inscripción en el RPA ingresadas en el año t)*100</t>
  </si>
  <si>
    <t>Se entenderá como solicitudes de inscripción en el Registro Pesquero Artesanal (RPA), que están resueltas y disponibles, a aquellas que posee resolución emitida, e ingresada en el Sistema RPA WEB. Esto corresponde a una aplicación para el ingreso de solicitudes de inscripción de Pescadores y embarcaciones artesanales al RPA. Se considerarán todas las solicitudes resueltas entre el 1° de enero y 31 de diciembre del año t, ingresadas en el año t.</t>
  </si>
  <si>
    <t>Porcentaje de eventos de rescate de especies varadas de mamíferos marinos, pingüinos y tortugas marinas asistidos por el Servicio respecto al total de eventos informados a éste mediante el canal Mesa de ayuda.</t>
  </si>
  <si>
    <t>3 - Mejorar la comunicación e integración con la ciudadanía en forma transparente y oportuna, de manera que se facilite su participación en el cumplimiento de la normativa pesquera y acuícola y en el cuidado de los recursos hidrobiológicos y ecosistemas acuáticos.</t>
  </si>
  <si>
    <t>Comunicación e integración con la ciudadanía en forma transparente y oportuna</t>
  </si>
  <si>
    <t>(Nº de eventos de rescate asistidos por el Servicio en el año t/Nº total de eventos informados al Servicio mediante canal Mesa de Ayuda, en el año t )*100</t>
  </si>
  <si>
    <t>Definición de Varamiento:(de acuerdo al Manual de Procedimientos Generales de Rescate de Especies Acuáticas Protegidas, aprobado mediante Resol-N--228-del-22.04.2022): cualquier animal acuático protegido vivo o muerto, que es arrastrado por el mar hacia la playa o las rocas, o ejemplares que salen del mar por sus propios medios, pero que se encuentran enfermos, desorientados o indefensos y necesitan ayuda. También se refiere a animales fuera de su hábitat, animales vivos enredados en artes y aparejos de pesca o en desperdicios marinos; o carcasas (cuerpos de animales muertos) flotando en el mar. Definición de Rescate:(De acuerdo a lo señalado en el inciso segundo del Artículo 13 A de la LGPA): el proceso orientado a salvaguardar o a liberar a uno o más individuos, de una amenaza evidente o inminente de muerte o daño físico, cuando ello sea producto de efectos de actividades antrópicas, contaminación de su medio o factores ambientales adversos, y reinsertarlo a su medio natural cuando las condiciones lo permitan. Se consideraran en el indicador, todos los eventos de rescate que al momento de recibir la denuncia por parte de mesa de ayuda, involucren individuos se encontraban vivos, es decir,? rescate? de acuerdo a la definición del inciso segundo del Artículo 13 A de la LGPA. De acuerdo a las definiciones aprobadas por Comité Nacional de Fiscalización (CNF) de Sernapesca, un caso fiscalizado se puede realizar tanto presencial como de forma remota: 1. Actividad de Inspección o Fiscalización: Actividad material y ejecutiva que lleva a cabo el Servicio, de carácter técnico e instrumental, que tiene por finalidad comprobar que los derechos y obligaciones ejercidos por los particulares, se ajustan al ordenamiento jurídico y los actos administrativos que los rigen, mediante la utilización de recursos humanos y tecnológicos y que se llevan a cabo en terreno o a distancia. Se clasifican, de acuerdo al lugar en que se llevan a cabo, en: 1.1 Inspección o Fiscalización Presencial: Aquella que se lleva a cabo en terreno o de manera presencial junto al sujeto o actividad objeto de ella. 1.2 Inspección o Fiscalización Remota: Aquella que se lleva a cabo sin presencia física en el lugar en que se encuentra el sujeto, objeto o actividad objeto de ella. A su vez, las fiscalizaciones remotas se clasifican de acuerdo al momento en que se llevan a cabo, en: 1.2.1 Inspección o Fiscalización remota en tiempo real: Es aquella fiscalización que se vale de herramientas telemáticas que permiten la interacción entre fiscalizador/a y fiscalizado/a en tiempo real. 1.2.2 Inspección o Fiscalización remota diferida: Es aquella fiscalización que se realiza mediante la revisión y análisis de registros de datos, audiovisuales o documentos, respecto de actividades que ocurrieron en el pasado. En el caso de este indicador, se considerarán tanto aquellas inspecciones presenciales como aquellas remotas, en tiempo real o diferidas. Para la medición de este indicador, y por seguridad de los funcionarios de Sernapesca, no se pueden considerar los eventos que se encuentren en lugares inasequibles, como tampoco en horarios nocturnos. Medio de verificación:, correos electrónicos por parte de Unidad de Atención de Usuarios (de acuerdo a formato y procedimiento interno definido internamente por dicha unidad); Pauta de varamiento con los antecedentes del caso fiscalizado; Planilla que consolide la información de los eventos de rescate realizados durante el año t. Para la medición de este indicador se considerarán solo aquellos avisos recibidos a través del canal establecido como Mesa de Atención de Usuarios, a nivel nacional. El período de medición del indicador será entre el 01 de enero y el 31 de diciembre del año t.</t>
  </si>
  <si>
    <t>Porcentaje de pesquerías estratégicas que cuentan con productos de difusión en el año t.</t>
  </si>
  <si>
    <t>Comunicación e integración con la ciudadanía en forme transparente y oportuna</t>
  </si>
  <si>
    <t>(N° de pesquerías estratégicas con productos de difusión realizados en el año t/N° total de pesquerías declaradas estratégicas en el año t)*100</t>
  </si>
  <si>
    <t>Los productos de difusión corresponden a piezas gráficas que se diseñan en la unidad de Comunicaciones de SERNAPESCA con contenido informativo sobre las medidas de administración de pesquerías estratégicas definidas año a año por la Subdirección de Pesquerías y que buscan involucrar a la ciudadanía en el cumplimiento de éstas, ya sea en su rol de consumidores de alimentos del mar o como denunciante ante posibles transgresiones a la normative pesquera. También considera productos periodísticos de hallazgos de procedimientos de fiscalización en estas pesquerías, o acciones fiscalizadoras que se difunden en nuestras redes sociales institucionales, que van en formatos: comunicado de prensa, balance, o post. Los públicos objetivos de estos productos de difusión son los usuarios de redes sociales tales como: Facebook, twitter, e Instagram, que promedian 15 mil seguidores a la fecha, distribuidos en las diferentes regiones del país. El período de medición presentado en este informe considera desde 1 de enero al 31 de diciembre.</t>
  </si>
  <si>
    <t>Porcentaje de verificaciones documentales realizadas a muestreos de INFAs, en el año t.</t>
  </si>
  <si>
    <t>Efectividad de las estrategias de fiscalización de la pesca y acuicultura.</t>
  </si>
  <si>
    <t>(N° de verificaciones documentales realizadas a muestreos de INFAs en el año t/N° total de muestreos de INFAs realizados en el año t)*100</t>
  </si>
  <si>
    <t>El alcance de la medición, será las verificaciones documentales realizadas a muestreos que sirven de base para la elaboración de informes ambientales de la acuicultura ( INFAs) mediante los cuales se define la condición ambiental del centro de cultivo, que sean ejecutados entre el 01 de enero y el 31 de diciembre del año t, en centros de cultivo de salmónidos en las regiones de Los Ríos, Los Lagos, Aysén y Magallanes,. La verificación documental, se referirá al análisis de los track de registro de equipos de muestreo y de navegación de la embarcación utilizada en el muestreo efectuado en el centro de cultivo , para verificar que la toma de datos se haya realizado en los lugares correspondientes. Los muestreos INFA, de acuerdo a lo indicado en el artículo 122 bis de la LGPA, consisten en tomar diversas muestras y mediciones en terreno de variables ambientales. Luego con esta información la entidad de análisis emite un Informe Ambiental.</t>
  </si>
  <si>
    <t>SERVICIO NACIONAL DE TURISMO</t>
  </si>
  <si>
    <t>Porcentaje de beneficiario/as viajado/as en el Programa Vacaciones Tercera y Cuarta Edad en el año t</t>
  </si>
  <si>
    <t>(N° de beneficiario/as viajado/as en el Programa Vacaciones Tercera y Cuarta Edad año t/N° total de población potencial del Programa Vacaciones Tercera y Cuarta Edad año t)*100</t>
  </si>
  <si>
    <t>Para el numerador: se contabilizará como beneficiarios/as a los/as pasajeros/as viajados/as en el marco del Vacaciones Tercera y Cuarta Edad durante el año calendario correspondiente a la medición del indicador (año t) independiente de la modalidad de viaje (regular, intrarregional, interregional, según corresponda) y de si el Servicio cursa o no a la adjudicataria el pago del subsidio correspondiente por el pasajero. Para el denominador: se considerará como potenciales pasajero/as del Programa Vacaciones Tercera Edad la proyección de adultos mayores con una edad igual o superior a 60 años en el periodo de medición del indicador (año t), según lo establecido por las proyecciones demográficas realizadas por el Instituto Nacional de Estadísticas (INE), en el documento Estimaciones y proyecciones de la población de Chile 1992-2050 país.</t>
  </si>
  <si>
    <t>Promedio mensual de usuarios que visitan el o los sitios web para la de promoción turística dispuestos por Sernatur en el año t</t>
  </si>
  <si>
    <t>1 - Ejecutar acciones de promoción y difusión de los productos y destinos turísticos del país, a través de la participación y acción coordinada de los actores públicos y privados, para generar crecimiento en la industria turística.</t>
  </si>
  <si>
    <t>Visitas a sitios web de promoción turística.</t>
  </si>
  <si>
    <t>(Total de usuarios que visitan el o los sitios web de promoción turística dispuestos por Sernatur en el año t/12)</t>
  </si>
  <si>
    <t>Para el numerador se considerará el total de usuarios que visitan el o los sitios web de promoción turística nacional y/o internacional dispuestos por Sernatur, realizadas entre el 01 de enero y el 31 de diciembre del año t. En el caso que se modifiquen los nombres y/o las cantidades de los sitios web de promoción nacional y/o internacional de Sernatur, se continuarán midiendo las visitas a los sitios web diseñados y dispuestos por Sernatur para la promoción turística.  Se entenderá por usuarios que visitan los sitios web a las personas que han iniciado al menos una sesión durante el periodo especificado. Los datos se obtendrán de la herramienta Google Analytics. Si esta herramienta realiza actualizaciones en sus conceptos, Sernatur de igual modo las considerará para reportar los resultados del indicador, siempre que se conserve el objeto de la medición. Para el denominador: Se contabilizan los 12 meses del año calendario.</t>
  </si>
  <si>
    <t>Porcentaje de ocupación de noches camas utilizadas en los Programas de Turismo Social en el año t</t>
  </si>
  <si>
    <t>3 - Contribuir al desarrollo de la industria turística a nivel regional y local, disminuyendo la estacionalidad, a través de la ejecución paquetes turísticos en temporada de media y baja demanda.</t>
  </si>
  <si>
    <t>Noches cama ocupadas por el programa Turismo Social.</t>
  </si>
  <si>
    <t>(Número de noches cama ocupadas por los Programas de Turismo Social, en temporadas baja y media, año t/Número de noches cama disponibles en los establecimientos de alojamiento participantes en los Programas de Turismo, en temporadas baja y media, año t)*100</t>
  </si>
  <si>
    <t>Para el numerador: se considerará el número efectivo de ocupación de noches-cama lograda en el año de medición por el Programa de Turismo Social, abarcando todos los establecimientos de alojamiento que recibieron pasajero/as independiente de la modalidad de los programas (regular, social, intrarregional e interregional) y de si el Servicio cursa o no a la adjudicataria el pago del subsidio correspondiente por el pasajero. Este dato corresponde a la suma de la multiplicación de la cantidad de beneficiarios por las noches de pernoctación de cada viaje. El indicador considera los componentes del programa de Turismo Social: Programa Gira de Estudio, Vacaciones Tercera Edad y Turismo Familiar, en las temporadas vigentes respectivas dentro del año de medición. En el caso que se incorporen nuevos segmentos o componentes al programa, de igual manera serán contabilizados en el indicador toda vez que corresponden a pasajeros que viajan en el marco del programa turismo social. Para el denominador: Se considerará el número total de noches-cama disponible en los establecimientos de alojamiento participantes del Programa de Turismo Social en el año de medición del indicador (t), debiendo contabilizar las camas singles como 1 y las camas matrimoniales como 2, calculándose como la suma del producto entre las camas disponibles por cada establecimiento de alojamiento y el período en que cada uno de ellos participó de la ejecución del Programas. Cabe mencionar que dicha información se obtiene de las revisiones realizadas por SERNATUR a estos servicios de alojamiento al inicio de cada temporada, quedando consignado en el documento de revisión de alojamiento turístico (SAT). Se debe señalar que, el estimado para el año 2023 se basó en datos del año 2019 y para su reporte oficial, se informará el efectivo alcanzado al 31 de diciembre del año de medición del indicador.</t>
  </si>
  <si>
    <t>Porcentaje de aumento de beneficiarios/as viajados/a en el Programa Turismo Familiar en el año t por cada 10.000 habitantes</t>
  </si>
  <si>
    <t>(N° de beneficiario/as viajado/as en el Programa turismo familiar año t/N° total de población potencial del Programa Turismo Familiar año t)*10000</t>
  </si>
  <si>
    <t>Para el numerador: se contabilizará como beneficiarios/as a los/as pasajeros/as viajados/as en el marco del Programa Turismo Familiar durante el año calendario correspondiente a la medición del indicador (año t) independiente de la modalidad de viaje (nacional, regular, intrarregional o interregional, según corresponda) y de si el Servicio cursa o no a la adjudicataria el pago del subsidio correspondiente por el/la pasajero/a. Los pasajeros viajados/as podrán incluir beneficiarios/as pertenecientes a grupos de interés priorizados en el marco del desarrollo de una política pública o prioridad Gubernamental. Para el denominador: Se considerará como potenciales beneficiarios/as del Programa Turismo Familiar estimados/as para el periodo de medición del indicador (año t), según lo establecido por las proyecciones demográficas realizadas por el Instituto Nacional de Estadísticas (INE), en el documento Estimaciones y proyecciones de la población de Chile 1992-2050 país.</t>
  </si>
  <si>
    <t>Porcentaje de llegadas de turistas al país respecto de una proyección de llegadas de turistas al año t</t>
  </si>
  <si>
    <t>Llegadas de turistas internacionales.</t>
  </si>
  <si>
    <t>(Número de llegadas de turistas al país en el año t/N° de llegadas de turistas al país proyectadas al año t)*100</t>
  </si>
  <si>
    <t>1. Para la medición del indicador se entenderá como turistas a residentes en el extranjero que ingresan a Chile por motivos turísticos y pernoctan en el país (RIET, OMT 2008, edición 2010), a través de los pasos fronterizos terrestres y aéreos de Chile. Para el numerador se considera como insumo la información de llegadas de nacionalidad extranjera proporcionada por la Jefatura Nacional de Migraciones y Policía Internacional, la cual es procesada por Sernatur de acuerdo con los siguientes criterios estadísticos: a) Se excluyen las llegadas por puertos marítimos por ser considerados visitantes que no pernoctan (no turistas). b) Se incluyen chilenos residentes en el exterior estimados por SERNATUR en base a una estructura porcentual definida en el último año base de referencia. c) Se excluyen las llegadas de nacionalidad peruana registradas por el paso Concordia (Chacalluta Terrestre) en condición de ?Convenio?, correspondiente al 80,0% del total registrado por la fuente de información, debido a ser considerados visitantes que no pernoctan. d) Se excluyen las llegadas de nacionalidad argentina registradas por el paso Integración Austral (Monte Aymond) en condición de ?Tránsito vecinal?, correspondiente al 57,9% del total registrado por la fuente de información, debido a no ser considerados como turistas, sino que otro tipo de viajeros. e) Se excluyen las llegadas de nacionalidad argentina registradas por el paso San Sebastián en condición de ?Tránsito vecinal?, correspondiente al 89,3% del total registrado por la fuente de información, debido a no ser considerados como turistas, sino que otro tipo de viajeros. Es importante señalar que como es un indicador que se calcula en base a registros administrativos de otros organismos, los criterios aquí señalados pueden ser complementados con otros que sean necesarios de acuerdo con la calidad y característica de la información recibida. Asimismo, en atención a la implementación de la Ley N°21325 Ley de Migración y Extranjería que, entre otros, distingue nuevas categorías migratorias y crea el Registro Nacional de Extranjeros se observa que, podrían establecerse nuevos métodos, criterios o bien, definir fuentes de datos complementarias para calcular las llegadas de turistas extranjeros, los que se indicarán en el medio de verificación del indicador. 2. El denominador corresponde al número de llegadas de turistas al país proyectadas al año t y se definirá, a más tardar, en el mes de marzo del año t, a través de un oficio dirigido a la Subsecretaria de Turismo.</t>
  </si>
  <si>
    <t>Porcentaje de beneficiario/as viajado/as en el Programa Gira de Estudio en el año t</t>
  </si>
  <si>
    <t>(N° de beneficiario/as viajado/as en el Programa Gira de Estudio año t/N° total de población potencial del Programa Gira de Estudio año t-1)*100</t>
  </si>
  <si>
    <t>Para el denominador: se considerará como población potencial del Programa Gira de Estudio la suma de los alumnos/as de enseñanza media pertenecientes a establecimientos educacionales que reciben subsidio estatal, diurnos, informados en la base de datos IVE-Sinae del año anterior a la medición del indicador (año t-1), más la estimación de adultos acompañantes (profesores, inspectores, tutores y/o empleados del centro) que viajarían junto a la totalidad de alumnos/as potenciales, más la suma de los alumnos matrículados en carreras del área de turismo, ya sea en Centros de Formación Técnica, Institutos Profesionales o Universidades informadas por MINEDUC del año anterior a la medición del indicador (año t-1). Se debe señalar que para la estimación de la meta se consideró el número de alumnos matriculados en carreras de turismo en el 2020 y para su reporte final, se considerara el año t-1. Cabe destacar que para el cálculo del denominador no fueron consideradas las escuelas hospitalarias informadas en la base de datos IVE-Sinae, debido a que estas escuelas están sometidas a tratamientos médicos permanentes, no factibles de abordar actualmente por el Programa Gira de Estudio. Para el numerador: se contabilizará como beneficiarios/as a los/as pasajeros/as viajados/as en el marco del Programa Gira de Estudio durante el año calendario correspondiente a la de medición del indicador (año t) independiente de la modalidad de viaje (nacional, regional, entre otros) y de si el Servicio cursa o no a la adjudicataria el pago del subsidio correspondiente por el pasajero. Cabe precisar que los pasajeros viajados/as podrían incluir beneficiarios/as pertenecientes a grupos o escuelas no registradas en la base de datos IVE - Sinae, pero que corresponden al desarrollo de una política pública o prioridad Gubernamental.</t>
  </si>
  <si>
    <t>Tasa de aumento de pasajeros/as viajados a través del Programa Turismo Social en el año t por cada 10.000 habitantes.</t>
  </si>
  <si>
    <t>Pasajeros/as viajados a través del programa Turismo Social.</t>
  </si>
  <si>
    <t>(Número de pasajeros/as viajados a través del Programa de Turismo Social en el año t/Número total de población potencial del Programa Turismo Social año t)*10000</t>
  </si>
  <si>
    <t>personas</t>
  </si>
  <si>
    <t>Para el numerador: se contabilizará como beneficiarios/as a los/as pasajeros/as viajados/as en el marco del programa de Turismo Social durante el año calendario correspondiente a la medición del indicador (año t) independiente de la modalidad de viaje (nacional, regular, intrarregional o interregional, según corresponda) y de si el Servicio cursa o no a la adjudicataria el pago del subsidio correspondiente por el/la pasajero/a. Actualmente, el programa turismo social considera pasajeros de los componentes Vacaciones Tercera Edad, Gira de Estudio y Turismo Familiar. En el caso que se incorporen nuevos segmentos o componentes al programa, de igual manera serán contabilizados en el indicador toda vez que corresponden a pasajeros que viajan en el marco del programa turismo social. Para el denominador: Se considerará como potenciales beneficiarios/as de los programas de Turismo Social estimados/as para el periodo de medición del indicador (año t), según lo establecido por las proyecciones demográficas realizadas por el Instituto Nacional de Estadísticas (INE), en el documento Estimaciones y proyecciones de la población de Chile 1992-2050 país.</t>
  </si>
  <si>
    <t>Porcentaje de grupos-cursos para promover la competitividad de la industria turística disponibilizados a través de la plataforma Aprende Turismo en el año t respecto de lo planificado.</t>
  </si>
  <si>
    <t>2 - Promover la competitividad de la industria turística, formalizando la oferta, incorporando estándares de calidad, seguridad, sustentabilidad, accesibilidad e inclusión, mejorando el capital humano e impulsando la innovación y transformación digital.</t>
  </si>
  <si>
    <t>Grupos-Cursos disponibilizados a través de Plataforma Aprende Turismo.</t>
  </si>
  <si>
    <t>(Número de grupo-curso para promover la competitividad de la industria turística disponibilizados a través de la plataforma Aprende Turismo en el año t/Número de grupo-curso para promover la competitividad de la industria turística planificados para disponibilizar a través de la plataforma Aprende Turismo en el año t)*100</t>
  </si>
  <si>
    <t>La plataforma de capacitaciones Aprende Turismo se encuentra habilitada desde el año 2022 y se define como un espacio virtual que reúne instancias de capacitación asociadas a turismo, tanto propias de Sernatur como de otras instituciones públicas, dirigido a personas de empresas, trabajadores del sector turismo, academia y municipios. Para el numerador se contabilizarán los grupos-cursos disponibilizados en la plataforma Aprende Turismo para promover la competitividad de la industria turística en el año t. Se entenderá por grupo-curso a las versiones o impartición de un curso durante el año. Se entenderá que el curso está disponibilizado cuando se abre un período de convocatoria y matrícula específica, convocatoria que podrá realizarse a través de mailing u otros canales digitales de los cuales disponga SERNATUR. Dichos cursos permiten abordar temáticas como: accesibilidad, sustentabilidad, turismo indígena, turismo de naturaleza, entre otros. El denominador corresponde al número total de grupo-curso para promover la competitividad, planificados para ser disponibilizados a través de la plataforma Aprende Turismo en el año t. La programación de los grupos cursos se formalizará a más tardar en el mes de marzo del año t, a través de un Plan anual visado por el/la Director/a Nacional.</t>
  </si>
  <si>
    <t>Porcentaje de requerimientos en materia territorial y medioambiental respondidos en el año t respecto de lo solicitado.</t>
  </si>
  <si>
    <t>4 - Apoyar el desarrollo sustentable de los destinos turísticos del país mediante la respuesta a requerimientos en el ámbito territorial y medioambiental.</t>
  </si>
  <si>
    <t>Requerimientos respondidos.</t>
  </si>
  <si>
    <t>(Número de requerimientos en materia territorial y medioambiental respondidos en el año t/Número de requerimientos en materia territorial y medioambiental solicitados en el año t)*100</t>
  </si>
  <si>
    <t>Tanto para el numerador como para el denominador se entenderá por requerimientos en materias territoriales y medioambientales los siguientes: 1. Informes técnicos sobre la Solicitud de Declaración de una ZOIT, en el marco de la Ley 20.423/10 y el D.S. 30/16. 2. Participación en el Equipo Técnico Interministerial de Cambio Climático (ETICC) en el marco de la Ley 21.455/22. 3. Pronunciamientos de Sernatur, en el marco del Art. 14 de la Ley 20.423/10, con informes asociados a la elaboración o modificación de Instrumentos de Planificación Territorial (IPT) ubicados en ZOIT. 4. Pronunciamientos de Sernatur, en el marco del Art. 16 de la Ley 20.423/10 para la aplicación del Art. 55 de la Ley General de Urbanismo y Construcciones de proyectos ubicados en ZOIT. 5. Informes técnicos de Sernatur a la Subsecretaría de Turismo en el marco del Art. 63 del Reglamento de 7. 7. Concesiones Marítimas ubicadas en ZOIT. 6. Pronunciamientos de Sernatur en el marco del proceso de evaluación de impacto ambiental de proyectos que ingresan al Sistema de Evaluación de Impacto Ambiental (SEIA) en los ámbitos de su competencia (paisaje y turismo) como organismo con competencia ambiental bajo la Ley 20.417/10 y el Reglamento SEIA D.S. 40/12. 7. Respuestas de la Dirección Nacional de Sernatur a solicitudes de pronunciamiento por parte del Servicio de Evaluacón Ambiental (SEA), en el marco de los recursos de reclamación de proyectos con Resolución de Calificación Ambiental (RCA). Se entenderá por requerimientos solicitados aquellos que cuenten con una solicitud expresa evidenciable a través de oficio, correo electrónico o similar. Se entenderá por requerimientos respondidos aquellos que cuenten con un pronunciamiento, informe técnico o similar elaborado por Sernatur y enviado al tercero que realizó la solicitud.</t>
  </si>
  <si>
    <t>SERVICIO NACIONAL DEL CONSUMIDOR</t>
  </si>
  <si>
    <t>Indice de satisfacción de clientes año t</t>
  </si>
  <si>
    <t>2 - Disminuir las asimetrías de información, mediante la elaboración y difusión de estudios, investigaciones y la aplicación de ciencias del comportamiento para promover relaciones de consumo equilibradas entre personas consumidoras y empresas logrando mercados más transparentes.</t>
  </si>
  <si>
    <t>Sumatoria ponderada de la satisfacción global neta</t>
  </si>
  <si>
    <t>El Índice se ha construido en base a los productos estratégicos del SERNAC asociados a las líneas de negocio de Protección, Información y Educación, para lo cual, se han seleccionado de los productos estratégicos pertinentes, a lo menos un producto específico que lo represente. Las encuestas y/o recogidas de datos de satisfacción incluirán a Reclamo, Curso Docente, Estudios y ranking de caracterización y comportamiento de mercados, Me Quiero Salir y No Molestar. El Índice de Satisfacción de Clientes, será calculado como la Sumatoria ponderada de la satisfacción global neta que equivale a: : (Satisfacción global neta con los Reclamos x 0,05 + Satisfacción global neta con el Curso a Docentes x 0,4 + Satisfacción global neta con Estudios x 0,15 + Satisfacción global neta con No Molestar x 0,15+ Satisfacción global neta con MQS x 0,25).</t>
  </si>
  <si>
    <t>Porcentaje de matriculados/as en Curso Difusión de los Derechos de Consumidores y Obligaciones de Empresas en el Marco de la Ley del Consumidor en el año t, respecto al total de inscritas/os en el Curso año t.</t>
  </si>
  <si>
    <t>3 - Promover el consumo responsable y sostenible, a través del desarrollo de acciones educativas que permitan aumentar el conocimiento de las personas consumidoras, con la finalidad de prevenir el sobreendeudamiento e incorporar prácticas de consumo sostenible.</t>
  </si>
  <si>
    <t>(Total de matriculados/as en Curso Difusión de los Derechos de los Consumidores y Obligaciones de las Empresas en el Marco de la Ley del Consumidor en el año t/Total de inscritas/os en Curso Difusión de los Derechos de los Consumidores y Obligaciones de las Empresas en el Marco de la Ley del Consumidor en el año t)*100</t>
  </si>
  <si>
    <t>1) El curso desarrollado por SERNAC denominado Curso Difusión de los Derechos de los Consumidores y Obligaciones de las Empresas en el Marco de la Ley del Consumidor corresponde a un curso realizado en modalidad online. Su inscripción y ejecución es vía Aula Virtual y se compone de módulos sobre: deber de profesionalismo de empresas, derecho a la garantía legal, la publicidad y prácticas comerciales, seguridad en el consumo y sustentabilidad, comercio electrónico, derecho a no ser discriminado, y ley 21.081, entre otros posibles. 2) Se entiende por matriculado al curso, a participantes inscritos que realizaron prueba diagnóstica, cuyo contenido corresponde a los módulos impartidos y que tiene como propósito identificar el nivel de conocimientos en materia de consumo de los participantes al iniciar el curso. Se entiende por inscrito al curso, a participantes que completaron el formulario de inscripción. 3) El curso está dirigido a consumidores y empresas de bienes y servicios que busquen informarse sobre los derechos de los consumidores y las obligaciones de las empresas para respetar estos derechos en el cumplimiento de la ley.</t>
  </si>
  <si>
    <t>Porcentaje de juicios cerrados en el año t con resultado favorable, del total de juicios cerrados en el mismo año t.</t>
  </si>
  <si>
    <t>1 - Asegurar el cumplimiento de la normativa de protección de los derechos de las personas consumidoras, mediante el desarrollo de acciones de fiscalización oportunas y eficaces, y la aplicación de procedimientos voluntarios y/o judiciales que permitan compensar a las personas afectadas, modificar conductas, transparentar prácticas y establecer relaciones de consumo justas.</t>
  </si>
  <si>
    <t>Juicios</t>
  </si>
  <si>
    <t>(Nº de juicios cerrados favorables en año t /Nº total de juicios cerrados en año t)*100</t>
  </si>
  <si>
    <t>a) El Servicio Nacional del Consumidor, a través de su proceso de ?Tramitación y seguimiento de juicios?, se encarga de la gestión de 2 productos institucionales. Estas acciones pueden ir en favor de la protección del interés general y/o del interés colectivo o difuso de los consumidores. b) El indicador mide los resultados de estas acciones una vez cerradas, es decir sus gestiones judiciales hayan finalizado y no queden gestiones pendientes por realizar, o recursos que presentar. c) Se considera como juicio cerrado, todos aquellos juicios (denuncias interés general e interés colectivo o difuso), cuyas gestiones judiciales han terminado, no proceden más gestiones y cuyo estado interno conforme a las clasificaciones disponibles en la plataforma digital de tramitación de causas, estén categorizados como cerrados, que incluye: Acuerdo conciliatorio cerrado; Cerrado sentencia favorable; Cerrado sentencia desfavorable; Implementación de acuerdo conciliatorio en juicio colectivo). De estas categorías se consideran cierres favorables las siguientes: Acuerdo conciliatorio cerrado, Cerrado sentencia favorable e Implementación de acuerdo conciliatorio, debido a que estos estados dan cuenta de resultados judiciales en que el Servicio ha obtenido multas, compensaciones e indemnizaciones a los consumidores y/o alguna otra petición a favor de las pretensiones del Servicio, como por ejemplo la declaración de nulidad de cláusulas abusivas. Se consideran cierres desfavorables aquellos juicios (interés general y/o colectivo) que tengan clasificación de cierre ?Cerrado sentencia desfavorable?, que corresponde a casos en que el tribunal haya rechazado las pretensiones del SERNAC. d) Se excluyen de la medición los casos con cierre especial, los que corresponden a aquellos cuyo resultado no es favorable ni desfavorable para el Servicio, pero si se contabilizan como parte del denominador, que mide el conjunto de juicios cerrados. e) El resultado del Juicio, dependerá de la decisión del Juzgado, sea Juzgado de Policía Local, Civil, de Letras o de Libre Competencia. f) Su medición se realizará de manera trimestral, y dentro de los 10 días corridos del mes siguiente a aquel en que finalice el trimestre en medición.</t>
  </si>
  <si>
    <t>Porcentaje de mercados en los cuales se genera un producto de información año t respecto del Árbol de Mercados 2021.</t>
  </si>
  <si>
    <t>Productos de información.</t>
  </si>
  <si>
    <t>(N° mercados en los que se realiza un producto de información en año t/N° total de mercados definidos en el Árbol de Mercados año 2021)*100</t>
  </si>
  <si>
    <t>a) El Árbol de Mercados Institucional proviene del MAC, corresponde a los mercados definidos por la institución para clasificar los reclamos ingresados al Modelo de Atención al Consumidor por los ciudadanos. Su última actualización se realizó en 2020 y contempla 30 mercados, sin embargo para este indicador, se considera hasta el mercado N°29, ya que el N°30 denominado ?Fuera de LPC? agrupa aquellos reclamos cuyos casos se encuentran fuera de las facultades de la Ley del Consumidor. b) Los productos de información se encuentran orientados a mejorar la transparencia y eficiencia de los mercados, a través de la detección potencial de inequidades o situaciones que afecten los derechos de los consumidores, levantando y desarrollando información calificada para el análisis y monitoreo de mercados en materia de consumo, que sea de interés y utilidad para los consumidores/as, así como para la toma de decisiones y análisis estratégicos de la organización. Todo ello en un marco de priorización estratégica, conforme a la relevancia de los mercados y a las líneas de política establecidas. Un producto informativo se considerará realizado, cuando esté validado y/o difundido según los medios establecidos por la Institución, tales como: página web institucional o memorándum u oficio remitiendo el estudio o e-mail con validación de la jefatura. Para el caso de los productos que hayan sido elaborados en formato interactivo como: cotizadores, radiografías, etc, los cuales no contemplan la elaboración de un informe en su diseño metodológico, se reportará un documento que presente el objetivo del producto y el enlace a la plataforma en la cual esté alojada para poder visualizarlo. c) Los productos informativos considerados en la medición del indicador, son todos aquellos derivados del proceso institucional "Generación de información de consumo? en las categorías de: Estudios y Rankings de Caracterización y Comportamiento de Mercados (Estudios de mercado financiero, Radiografías de mercados, Cotizadores de productos, Rankings de mercados, informes interactivos, Visualizaciones, Infografías, Boletines, entre otros); Estudios de Calidad y Seguridad de Productos y Servicios (Informes de estudio, Informes Interactivos, Cotizadores de productos, Visualizaciones, Infografías, entre otros); Estudios de caracterización y comportamiento del consumidor; Recomendaciones de Seguridad de Productos y Alertas de seguridad de Productos.</t>
  </si>
  <si>
    <t>Cobertura de Fiscalización en el año t.</t>
  </si>
  <si>
    <t>Fiscalizaciones</t>
  </si>
  <si>
    <t>(N° de entidades fiscalizadas en el año t/N° total de entidades sujetas a fiscalización en el año t)*100</t>
  </si>
  <si>
    <t>a) Las normas legales y reglamentarias que facultan al Servicio para fiscalizar son: Ley 19.496 de Protección de los derechos de los consumidores, art. 58 letra a)? El Servicio Nacional del Consumidor deberá velar por el cumplimiento de las disposiciones de la presente ley y demás normas que digan relación con el consumidor, difundir los derechos y deberes del consumidor y realizar acciones de información y educación del consumidor. Corresponderán especialmente al Servicio Nacional del Consumidor las siguientes funciones: a) Fiscalizar el cumplimiento de las disposiciones de la presente ley y de toda la normativa de protección de los derechos de los consumidores [...]?. b) Las entidades sujetas a fiscalización, serán determinadas a través de un acto administrativo, que será emitido durante el primer trimestre del año t y actualizado en el mes de diciembre del año t.</t>
  </si>
  <si>
    <t>Porcentaje de Procedimientos Voluntarios Colectivos terminados con resultado favorable en el año t, respecto del total de Procedimientos Voluntarios Colectivos.</t>
  </si>
  <si>
    <t>Procedimientos Voluntarios Colectivos</t>
  </si>
  <si>
    <t>(N° de Procedimientos Voluntarios Colectivos terminados con resultado favorable en el año t/N° de Procedimientos Voluntarios Colectivos terminados en el año t)*100</t>
  </si>
  <si>
    <t>a) El Procedimiento Voluntario Colectivo (PVC) está regulado en la normativa de la Ley 19.496 y sus reformas,introducidas en virtud de la Ley 21.081 que entró en vigencia el 14 de marzo de 2019, que modificó y fortaleció las atribuciones del Servicio Nacional de Consumidor (en adelante, SERNAC). El SERNAC, a través de su proceso ?Gestión de Procedimientos Voluntarios Colectivos?, se encarga de la tramitación de esta herramienta de protección, la cual tiene por objetivo la protección del interés colectivo o difuso de los consumidores, a través de la obtención de las devoluciones, compensaciones o indemnizaciones que correspondan y compromisos de cese de conducta, por parte del proveedor. El primer PVC fue iniciado en julio de 2019. b) Serán considerados procedimientos voluntarios colectivos ?terminados?, aquellos casos que, a esta fecha, cuenten con resolución de término dictada por el SERNAC, y se encuentren firmes. c) Serán considerados procedimientos voluntarios colectivos ?terminados con resultado favorable?, aquellos casos que, a esta fecha, cuenten con resolución de término favorable dictada por el SERNAC, y se encuentren firmes. d) Se debe tener en consideración que la gestión de los procedimientos voluntarios colectivos se desarrolla a través de una serie de actos progresivos que se van ejecutando desde el inicio hasta el término de un caso, contemplando un plazo legal de tramitación de 3 o hasta 6 meses (dependiendo si se contempla o no la ? prórroga? del plazo original de 3 meses). Con ello, el análisis de los casos dentro del ámbito temporal del ?año calendario?, no necesariamente coincide con el ámbito temporal propio de los casos. Así, por ejemplo, el término de aquellos casos iniciados en el último trimestre de un año calendario, se reflejarán en el primer o segundo trimestre del año siguiente. e) Lo establecido en la letra anterior es especialmente relevante para el análisis del primer año de gestión y el año en curso (2022). Tratándose del año 2019, la gestión de los PVC se inició durante el segundo semestre de ese año, con lo cual, existen procedimientos cuyo término se ubica en el año 2020. Respecto de la gestión, durante los 2 primeros trimestres del año 2022 y el término de Procedimientos Voluntarios Colectivos, se corresponden con PVC iniciados durante el año 2021. f) Para efectos de un adecuado análisis, se hace presente que, conforme prescribe el inciso 2° del artículo 54 K de la LPC, el proveedor en cualquier momento podrá expresar su voluntad de no perseverar en el procedimiento. Es decir, dicha circunstancia corresponde a una causal de término fracasado del Procedimiento Voluntario Colectivo.</t>
  </si>
  <si>
    <t>Porcentaje de finalistas en cursos de aula virtual en el año t, respecto al total de matriculados en cursos de aula virtual en el año t.</t>
  </si>
  <si>
    <t>Participantes cursos de Aula Virtual</t>
  </si>
  <si>
    <t>(Total finalistas en cursos de aula virtual en el año t/Total de matriculados en cursos de aula virtual en el año t)*100</t>
  </si>
  <si>
    <t>a) Para homologar la medición a todos los cursos es necesario establecer la definición de los siguientes conceptos: Matriculados/as: Se entenderá como matriculados/as a aquellos participantes de los cursos, que finalizan la actividad "prueba de diagnóstico", en cada uno de los cursos evaluados. Finalistas: Se entenderá como finalistas a aquellos los participantes de los cursos, que finalicen todas las actividades asociadas al curso. b) Para efectos del indicador, se contabilizarán los participantes de cursos que finalicen en el año t, independiente del año de inicio de cada curso. c) Los cursos a considerar en la medición del indicador, son aquellos impartidos por el Servicio Nacional del Consumidor y dirigidos hacia la ciudadanía, a través del Aula virtual institucional. d) Existen personas que participan en los cursos, que no se identifican con el género binario, ?hombres? o ?mujeres?, por lo que se agrega la categoría ?otros? en los formularios de inscripción. Está situación puede provocar descuadres entre las cifras del indicador, resultado total v/s separado por ?hombres? y ?mujeres?.</t>
  </si>
  <si>
    <t>SUBSECRETARIA DE ECONOMIA</t>
  </si>
  <si>
    <t>Porcentajes de fiscalizaciones In Situ realizadas a Cooperativas y Asociaciones Gremiales en regiones en el año t con respecto al total de fiscalizaciones In Situ realizadas a Cooperativas y Asociaciones Gremiales en el año t.</t>
  </si>
  <si>
    <t>(N° de fiscalizaciones In Situ realizadas a Cooperativas y Asociaciones Gremiales en regiones en el año t/N° de fiscalizaciones In Situ realizadas a Cooperativas y Asociaciones Gremiales en el año t)*100</t>
  </si>
  <si>
    <t>Las fiscalizaciones in situ son realizadas por los fiscalizadores de la División de Asociatividad y Economía Social (DAES) para corroborar la información emanada de Cooperativas y/o Asociaciones Gremiales a través de las fiscalizaciones documentales. Se presentará un reporte consolidado que contendrá: - Cuadro Resumen de fiscalizaciones in situ realizadas a Cooperativas y Asociaciones Gremiales en regiones en el año t sobre las fiscalizaciones in situ realizadas a Cooperativas y Asociaciones Gremiales en el año t. - Reporte de fiscalizaciones in situ que contendrá: 1) Número de Rol/Registro, 2) Nombre de la Cooperativa/AG 3) N° de Oficio de Aviso, Acreditación y Requerimiento,4) Región, 5) Acta de Reunión de Fiscalización, 6) Representante Legal.</t>
  </si>
  <si>
    <t>Porcentaje de sociedades constituidas a través del Registro de Empresas y Sociedades el año t, respecto del total de sociedades constituidas en el año t.</t>
  </si>
  <si>
    <t>2 - Reactivar la economía de forma inclusiva y resiliente, a través del fortalecimiento de la economía digital, cerrando brechas productivas y asegurando la equidad de género con foco en las MiPymes y las cooperativas.</t>
  </si>
  <si>
    <t>Sociedades constituidas</t>
  </si>
  <si>
    <t>(Número de sociedades constituidas a través del Registro de Empresas y Sociedades durante el año t/Número total de sociedades constituidas durante el año t)*100</t>
  </si>
  <si>
    <t>Por sociedades se considerarán: a. En el numerador: Sociedades de Responsabilidad Limitada, Empresa Individual de Responsabilidad Limitada, Sociedad por Acciones y Sociedades Anónimas constituidas a través del Registro de Empresas y Sociedades. b. En el denominador: el total de Sociedades de Responsabilidad Limitada, Empresa Individual de Responsabilidad Limitada, Sociedad por Acciones y Sociedades Anónimas constituidas durante el mismo período a través del Registro de Empresas y Sociedades más las publicadas en el Diario Oficial. c. Tratándose de las sociedades publicadas en el Diario Oficial, para el cálculo sólo se considerarán las Sociedades de Responsabilidad Limitada, Empresa Individual de Responsabilidad Limitada, Sociedad por Acciones y Sociedades Anónimas. El Registro de Empresas y Sociedades comprende a las sociedades creadas a través de su portal web, www.TuEmpresaEnUnDia.cl u otro que lo reemplace, dependiente de la Subsecretaría de Economía y Empresas de Menor Tamaño. Por Sociedades se entenderán: Sociedades de Responsabilidad Limitada, Empresa Individual de Responsabilidad Limitada, Sociedad por Acciones y Sociedades Anónimas. Abreviaciones utilizadas: i. SRL: Sociedades de Responsabilidad Limitada ii. EIRL: Empresa Individual de Responsabilidad Limitada iii. SpA: Sociedad por Acciones iv. SA: Sociedades Anónimas</t>
  </si>
  <si>
    <t>Promedio de días transcurrido entre la suscripción de convenio y la primera transferencia</t>
  </si>
  <si>
    <t>1 - Liderar el proceso de instauración de un nuevo modelo de desarrollo productivo, mediante un sistema nacional de financiamiento con foco en la transformación sostenible de la estructura productiva del país hacia sectores y actividades con mayores niveles de conocimiento, tecnología e innovación, de forma descentralizada, sostenible y con perspectiva de género.</t>
  </si>
  <si>
    <t>Fondos FIC transferidos</t>
  </si>
  <si>
    <t>(Sumatoria de días entre suscripción de convenio y primera transferencia/Número de convenios suscritos)</t>
  </si>
  <si>
    <t>Considera los convenios de desempeño que se deban suscribir derivados de la Ley de presupuesto del FIC-E incluidos en el ítem 24.02, esto considera los convenios con las Gerencias de Start Up, Gerencia de Emprendimiento, Gerencia de Redes y Territorios, Gerencia de Capacidades Tecnológicas , Comité Innova Chile, Instituto Nacional de Normalización y las nuevas que se pudieran incorporar en la esta asignación por la ley de presupuesto del FIC-E y a los convenios de desempeño incluidos en el ítem 24.02 Escritorio Empresa o 24.03 (según la asignación final que le asigne Dipres) del presupuesto 01 de la Subsecretaría de Economía y Empresas de Menor Tamaño siempre cuando impliquen la transferencia de recursos a un ejecutor distinto a la Subsecretaría de Economía. Se considerarán, también, aquellos convenios de desempeño con toma de razón durante al año t ingresados a contraloría durante diciembre del año t-1, según se establecerá en la ley de presupuestos. Los convenios podrán ser suscritos a contar de la fecha de publicación de esta Ley. El proceso considera desde la firma del convenio hasta la primera transferencia de recursos, dentro de ese proceso intervienen la SUBECON, el organismo ejecutor, así como la CGR para el trámite de toma de razón. El Proceso de Toma de Razón de los decretos que aprueban convenios de desempeño, lo efectúa únicamente la Contraloría General de la República, y corresponde a un proceso propio de dicha institución cuyos tiempos no son conocidos ni manejados por otro ente, ya que, Contraloría es un órgano autónomo de la administración del Estado. El proceso comienza con el ingreso de los Convenios de Desempeño y culmina con la total tramitación de los decretos aprobatorios de cada convenio mediante la Toma de Razón, dicho proceso contempla la revisión del contenido del convenio por parte de un Comité de Contraloría que puede -o no- realizar observaciones a dichos decretos y solicitar las respectivas aclaraciones.</t>
  </si>
  <si>
    <t>Porcentaje de prestadores de asistencia técnica que aprobaron el taller de asociatividad respecto del total de prestadores de asistencia técnica que participaron en el taller de asociatividad en el año t.</t>
  </si>
  <si>
    <t>4 - Modernizar, fomentar y jerarquizar al sector cooperativo fortaleciendo sus capacidades productivas y comerciales, mejorando la oferta de servicios que reciben desde el Estado, promoviendo las ventajas competitivas ligadas a la asociatividad y ampliando su alcance.</t>
  </si>
  <si>
    <t>Prestadores de asistencia técnica con capacitación aprobada</t>
  </si>
  <si>
    <t>(Número de prestadores de asistencia técnica que aprobaron el taller de asociatividad en el año t/Número total de prestadores de asistencia técnica que participaron en el taller de asociatividad en el año t)*100</t>
  </si>
  <si>
    <t>Son prestadores de asistencia técnica aquellos actores relevantes para el fomento y desarrollo de la asociatividad a los cuales las cooperativas, asociaciones gremiales y de consumidores puedan acudir para su asistencia en su formación y/o funcionamiento, estos pueden ser funcionarios o trabajadores de otros organismos públicos (ministerios, servicios, corporaciones), municipalidades, organismos internacionales, organizaciones de la sociedad civil, academia, entre otros. Los Talleres de Asociatividad corresponden a actividades que tienen por objetivo entregar los conocimientos y herramientas en materias de gestión de cooperativas y asociaciones gremiales necesarios para la transferencia de conocimientos que permita fortalecer la atención e información que reciben tanto los emprendedores como empresarios de entidades de economía social en todas las regiones del país. Los talleres están compuestos por 3 módulos teóricos: (I) Cooperativas (II) Asociaciones Gremiales y de Consumidores, y (III) Articulación Pública para el Fomento y Fortalecimiento de los Emprendimientos Asociativos, impartidos en 10 horas cronológicas y cuentan con una evaluación de conocimiento y un certificado de participación. Los prestadores de asistencia técnica que aprueben los talleres serán aquellos que obtengan una nota mínima de 4 en la evaluación del curso, la cual corresponderá a un cuestionario de las materias referidas durante los módulos teóricos. Se presentará un reporte consolidado que contendrá: - Cuadro Resumen de los Talleres de Capacitación realizados a prestadores de asistencia técnica en materias de cooperativas y asociaciones gremiales durante el año t. - Reporte de capacitaciones realizadas que contenga: 1) Fecha de la actividad, 2) Región, 3) Número de participantes, 4) Número de aprobados 5) Listado de Participantes con sus notas respectivas.</t>
  </si>
  <si>
    <t>Porcentaje de MiPymes que aumentan su nivel de madurez digital</t>
  </si>
  <si>
    <t>3 - Abordar de manera integral las distintas dificultades que enfrentan las MiPymes, mediante distintos programas, para que estas puedan desarrollar todas capacidades, competir en igualdad de condiciones y crecer.</t>
  </si>
  <si>
    <t>Madurez digital de las MiPymes</t>
  </si>
  <si>
    <t>(Mipymes que aumentaron nivel de madurez digital en el año t/Total de Mipymes que realizaron más de un chequeo digital en el año t)*100</t>
  </si>
  <si>
    <t>El numerador considera a las Mipymes que aumentaron nivel de madurez digital es el total de Mipymes que han realizado más de un chequeo digital y obtenido resultados correspondientes a un nivel más avanzado en un chequeo posterior al primero. Chequeo Digital, es un autodiagnóstico en línea que mide el nivel de madurez digital de las pymes en escala de 1 a 5 y les entrega recomendaciones para avanzar en su digitalización</t>
  </si>
  <si>
    <t>Porcentaje de trámites de permisos habilitados correctamente en plataforma SUPER al año t de los trámites de permisos a habilitar al año 2026</t>
  </si>
  <si>
    <t>5 - Abordar, mediante acciones de trabajo conjunto, las fallas de coordinación e impulsar la eficiencia regulatoria para facilitar el emprendimiento y la inversión en el país.</t>
  </si>
  <si>
    <t>Eficiencia regulatoria</t>
  </si>
  <si>
    <t>(Cantidad de trámites de permisos habilitados correctamente en plataforma SUPER al año t /Cantidad de trámites de permisos a habilitar correctamente al año 2026)*100</t>
  </si>
  <si>
    <t>1.La plataforma SUPER corresponde a plataforma digital del Estado que actúa como ventanilla única para tramitar de forma digital y centralizada todos los permisos sectoriales que requiere un proyecto para su aprobación, permitiendo seguir su avance de manera transversal en todos los organismos de la administración del Estado donde se encuentre tramitando un permiso. 2. Se entiende por trámites de permisos, para efectos de la plataforma SUPER: trámites de permisos para proyectos de inversión pertenecientes a los rubros de minería, energía, industria, inmobiliarios e infraestructura. 3. Trámite de permiso habilitado correctamente se entiende como aquel cuyo estado de avance es transmitido al titular del proyecto, en tiempo real, a través de la plataforma SUPER. Esto implica que el trámite está digitalizado por el servicio público que lo otorga, y que la información de avance de estados y etapas que se muestra en la plataforma que aloja el trámite se transmite a la plataforma SUPER. Se define que un trámite de permiso se encuentra habilitado correctamente cuando la información mencionada es fidedigna de acuerdo con la información de la plataforma de origen y con los parámetros de la plataforma SUPER.</t>
  </si>
  <si>
    <t>SUBSECRETARIA DE PESCA Y ACUICULTURA</t>
  </si>
  <si>
    <t>Porcentaje de propuestas materializadas en materia de regulación y política de Acuicultura presentadas por instancias de coordinación público - privadas y/o públicas.</t>
  </si>
  <si>
    <t>2 - Disponer oportunamente de la investigación interdisciplinaria y propuestas con participación sectorial que permita aportar los elementos necesarios para la toma de decisiones en materia de regulación y manejo sectorial.</t>
  </si>
  <si>
    <t>ropuestas</t>
  </si>
  <si>
    <t>(Número de propuestas materializadas en el año t presentadas por instancias de coordinación publico - privadas y/o públicas /Número total de propuestas presentadas a la Subsecretaria en el año t -1)*100</t>
  </si>
  <si>
    <t>.</t>
  </si>
  <si>
    <t>Porcentaje de planes de manejo bentónicos que se encuentran vigentes en el año t, respecto del total de planes de manejo comprometidos</t>
  </si>
  <si>
    <t>1 - Diseñar e implementar las políticas, normas y medidas de administración, orientadas a la conservación, sostenibilidad y equidad en el acceso a los recursos hidrobiológicos, en coordinación y participación con los agentes económicos del sector pesquero y acuicultor, a través de las instancias de participación establecidas en la Ley.</t>
  </si>
  <si>
    <t>Planes</t>
  </si>
  <si>
    <t>(N° de planes de manejo bentónicos que se encuentran vigente en año t/N° total de planes de manejo comprometidos)*100</t>
  </si>
  <si>
    <t>Porcentaje de comités de manejo en funcionamiento en el año t.</t>
  </si>
  <si>
    <t>(N° de comités de manejo en funcionamiento en el año t./Total de comités de manejo considerados)*100</t>
  </si>
  <si>
    <t>L.</t>
  </si>
  <si>
    <t>Porcentaje de propuestas consensuadas e implementadas en materia de regulación y política de Acuicultura presentadas por instancias de participación sectorial.</t>
  </si>
  <si>
    <t>Propuestas implementadas de instancias de participación sectorial.</t>
  </si>
  <si>
    <t>(Nº de propuestas consensuadas e implementadas en el año t presentadas por instancias de participación sectorial./Nº total de propuestas presentadas a la Subsecretaria en el año t -1)*100</t>
  </si>
  <si>
    <t>Las propuestas son aquellas iniciativas consensuadas al interior de las instancias de participación sectorial establecidas en la Ley, así como de otras publico privadas y/o públicas, que serán implementados a través de la incorporación de proyectos de investigación dentro de la cartera de proyectos, Informes con los resultados de proyectos de Investigación finalizados y/o modificaciones a la regulación vigente incorporadas en la agenda normativa sectorial. Cabe señalar que, una vez levantadas las propuestas, éstas se podrán abordar, dependiendo de su naturaleza, en más de un ciclo presupuestario.</t>
  </si>
  <si>
    <t>Porcentaje de planes de manejo bentónicos que se encuentran vigentes en el año t, respecto de los planes de manejo bentónicos que se encontraban vigentes al 31 de diciembre del año t-1</t>
  </si>
  <si>
    <t>Planes de manejo bentónicos vigentes</t>
  </si>
  <si>
    <t>(N° de planes de manejo bentónicos que se encuentran vigente en año t/N° total de planes de manejo bentónicos que se encontraban vigentes al 31 de diciembre del año t-1)*100</t>
  </si>
  <si>
    <t>Los planes de manejo bentónicos, establecidos en la Ley N° 20.560 y modificados posteriormente por la Ley 20.657, constituyen una herramienta a través de la cual todos los actores relevantes de una pesquería acuerdan un compendio de diversas materias que comprenden la administración con una mirada o visión global, con fin último de lograr un desarrollo sustentable. La implementación de los planes de manejo considera la participación de diversos actores, entre ellos los Pescadores Artesanales; plantas de proceso, la Autoridad Marítima, SERNAPESCA y la Subsecretaría. La participación de los Pescadores Artesanales y otros agentes privados, le da legitimidad a las medidas de administración que se establecen ante los usuarios y participantes de la pesquería, promoviendo un mayor compromiso para su cumplimiento. En este contexto, los planes de manejos bentónicos considerados en la medición se encuentran con distintas etapas de avance por lo que es necesario mantener vigente el desarrollo alcanzado. Para ello, las actividades que permiten evidenciar la vigencia de los Planes de Manejo corresponden a: 1) La gestión operativa del comité de manejo. 2) Mantener alguna medida de administración vigente en el plan si corresponde y 3) Efectuar el monitoreo biológico y pesquero (proyectos de investigación) si corresponde. Para la administración y manejo de una o más pesquerías de recursos bentónicos, se podrá establecer un plan de manejo aplicable en todo o parte de una región o regiones.</t>
  </si>
  <si>
    <t>SUBSECRETARÍA DE TURISMO</t>
  </si>
  <si>
    <t>Porcentaje de aumento de viajes generados por el turismo interno del año t, respecto al año 2016</t>
  </si>
  <si>
    <t>(N° de viajes generados por el turismo interno del año t/N° de viajes generados por el turismo interno del año 2016)*100</t>
  </si>
  <si>
    <t>El estudio longitudinal de turismo interno es una medición estructural (estructura de gasto y viajes realizados por las personas y hogares) que se realiza cada 5 años. El dato del año base se obtuvo a partir del estudio Longitudinal de Turismo Interno 2016, con el cual en su momento se realizaron las proyecciones 2019-2022. Cabe señalar que, a la fecha, las cifras del periodo 2019-2020 son cifras reales. Para los años 2021-2022 se realizaron proyecciones, complementando con datos obtenidos de las pasadas de plazas de peaje de todo el país e información de pasajeros transportados por vía aérea en territorio nacional (información proporcionada por la Unidad de Concesiones del MOP y publicada oficialmente por el INE; e información oficial publicada por la Junta Aeronáutica Civil (JAC), respectivamente). Los datos serán validados a través de Informe anual de resultados elaborado por la División de Estudios y Territorio de la Subsecretaría, una vez finalizado el año de referencia.</t>
  </si>
  <si>
    <t>Porcentaje tipos de productos turísticos con acciones implementadas en el año t</t>
  </si>
  <si>
    <t>(N° de tipos de productos turísticos con acciones implementadas en el año t/N° total de tipos de productos turísticos)*100</t>
  </si>
  <si>
    <t>Para la medición del Indicador se consideran en el denominador, tipos de productos turísticos priorizados definidas por la autoridad, las cuales serán aprobadas mediante acto administrativo emitido en el año t, a más tardar el mes de junio. El objetivo de esta priorización es articular estrategias de intervención con estándares de calidad y sustentabilidad de aquellas tipologías de productos que posean alto potencial turístico, de acuerdo con el siguiente detalle: 1. Turismo de naturaleza 2. Turismo indígena 3. Turismo gastronómico 4. Turismo aventura 5. Turismo rural 6. Enoturismo 7. Astroturismo. 8. Turismo Patrimonial. Se entenderá como desarrollo de tipos de productos turísticos al proceso de generación de planes y programas que permitan fortalecer la competitividad de la oferta turística a partir de la diversificación de productos turísticos bajo ejes temáticos comunes para su planificación y comercialización. Para esto se entenderá como productos turísticos la combinación de elementos materiales e inmateriales, como los recursos naturales y culturales, así como los atractivos turísticos, las instalaciones, los servicios y las actividades en torno a un elemento específico de interés y genera una experiencia turística integral, con elementos emocionales, para los posibles clientes. Los tipos de productos turísticos se operativizan a través de distintos formatos de empaquetamiento dependiendo del método de consumo. Estos se pueden traducir en rutas, circuitos, paquetes turísticos, eventos, entre otros formatos. Es decir, por ejemplo las "Rutas" son una forma de ofrecer un producto turístico, diseñado particularmente para turistas independientes. El desarrollo estos tipos de productos turísticos tiene a su vez una bajada territorial a través de focalización en regiones y destinos turísticos según la vocación de cada territorio. El numerador considera tipos de productos turísticos con acciones implementadas. Se entiende por acciones implementadas a la realización de aquellas actividades contempladas para cada uno de los tipos de productos, las cuales podrán considerar acciones en alguno de los siguientes ejes: ? Construcción de lineamientos estratégicos. ? Implementación de modelos de gestión. ? Fortalecimiento de oferta. ? Habilitación de infraestructura. ? Transferencia de capacidades. ? Herramientas de comercialización. El informe Anual de Desarrollo de Tipos de Productos Turísticos dará cuenta de los tipos de productos turísticos que se trabajaron durante el año t, detallando las acciones implementadas en cada uno de los ejes abordados.</t>
  </si>
  <si>
    <t>Porcentaje de publicaciones en la web institucional realizadas en el año t, relacionados al sector turismo, respecto del total de publicaciones programadas para el año t.</t>
  </si>
  <si>
    <t>( N° de publicaciones en la web institucional realizadas en el año t, relacionados al sector turismo/N° total de publicaciones programadas por la institución para el año t)*100</t>
  </si>
  <si>
    <t>El numerador del indicador se establece en base a la contabilización del total de publicaciones realizadas en el año t. Esta contabilización considera el total de publicaciones relacionadas con el sector turismo elaboradas en el año t y que se encuentran disponibles en la web institucional http://www.subturismo.gob.cl/documentos/estadisticas/. Las publicaciones se disponibilizarán en formato digital, de acuerdo a los plazos establecidos en la Programación del Servicio. El denominador se establece en base al número total de publicaciones programadas por la institución para el año t, y contenidas en su Programación para el año t, definida por la autoridad de la institución y aprobada por resolución exenta hasta el mes de diciembre del año t-1. Se establece como publicaciones de sector turismo a todo material técnico que dé cuenta de los resultados obtenidos del estudio del turismo receptivo y emisivo, barómetros de turismo (Informativo Turismo en cifras), tasa de ocupabilidad hotelera (TOH) y otros estudios emergentes que la autoridad determine y que sean de relevancia para el sector.</t>
  </si>
  <si>
    <t>Porcentaje de estrategias, planes y/o programas que beneficien a los destinos turísticos y comunidades locales elaborados en el año t</t>
  </si>
  <si>
    <t>1 - Efectuar la coordinación del sector mediante la elaboración de estrategias, planes y programas que beneficien a los destinos turísticos y comunidades locales.</t>
  </si>
  <si>
    <t>Estrategias, planes y/o programas que beneficien a los destinos turísticos y comunidades locales elaborados</t>
  </si>
  <si>
    <t>(N° de estrategias, planes y/o programas que beneficien a los destinos turísticos y comunidades locales elaborados en el año t/ N° de estrategias, planes y/o programas que beneficien a los destinos turísticos y comunidades locales definidas para el año t)*100</t>
  </si>
  <si>
    <t>Para la medición del indicador se considerará la elaboración de estratégicas, planes, programas, hojas de ruta, etc, que serán definidas a más tardar al 30 de abril de cada año, el el marco de la coordinación del sector que corresponde efectuar a la Subsecretaría de Turismo para beneficiar a los destinos turísticos y comunidades locales La estrategias podarán abordar temáticas tales como: Estratégica Nacional de turismo cultural, planes de reactivación, planes de turismo aventura, planes de infraestructura turística en ASP, Plan de adaptación al cambio climático, Estrategia de Seguridad Turística, entre otras.</t>
  </si>
  <si>
    <t>Porcentaje de Zonas de Interés Turístico declaradas que recibieron asistencia técnica en el año t</t>
  </si>
  <si>
    <t>3 - Generar condiciones para la declaración y desarrollo sustentable de Zonas de Interés Turístico.</t>
  </si>
  <si>
    <t>Zonas de Interés Turístico declaradas que recibieron asistencia técnica</t>
  </si>
  <si>
    <t>(Número de Zonas de Interés Turístico declaradas que recibieron asistencia técnica en el año t/Número total de Zonas de Interés Turístico programadas para recibir asistencia técnica en el año t)*100</t>
  </si>
  <si>
    <t>Se entenderá como Zona de Interés Turístico declaradas a las nuevas zonas de interés turístico y aquellas que solictan prórroga y actualización que se encuentren aprobadas en el Comité de Ministros del Turismo. Estas serán definidas a más tardar el 31 de marzo de cada año. Se entenderá por asistencia técnica a las acciones de capacitacion realizadas en materias relativas a nuevas ZOIT, prórrogas ZOIT y actualizaciones de las ZOIT, así como asi tambien las acciones de capacitación realizadas a personas, instituciones o agrupaciones que manifiesten el interes por el procedimiento para la declaracion de una ZOIT. La Asistencia técnica a entregar estará asociada al proceso de declaratoria de Zonas de Interés Turístico establecido en el decreto N°30; reglamento que fija el procedimiento para declaración de Zonas de Interés Turístico. La asistencia técnica será dirigidas a nuevas Zonas de Interés Turístico y Zonas de Interés Turístico en proceso de prórroga y actualización. Nueva zona de interés turístico: Para declarar una nueva Zona de Interés Turístico la Dirección Regional del Sernatur, debe presentar ante la Subsecretaría de Turismo, una solicitud de declaración de Zona de Interés Turístico. Zona de Interés Turístico en proceso de prórroga y actualización: Aquella Zona de de interés turístico declarada previamente, que cumple el período de vigencia de cuatro años y que requiere prorrogarse por otros cuatro años.</t>
  </si>
  <si>
    <t>Porcentaje de cumplimiento del Programa de Trabajo 2023-2026 para la Puesta en Valor de Áreas Silvestres Protegidas ejecutadas al año t.</t>
  </si>
  <si>
    <t>2 - Impulsar el desarrollo turístico sustentable, mediante la puesta en valor de las áreas silvestres protegidas para beneficiar a los destinos turísticos y comunidades locales.</t>
  </si>
  <si>
    <t>Acciones de puesta en valor de áreas silvestres protegidas implementadas.</t>
  </si>
  <si>
    <t>(N° de iniciativas ejecutadas incluidas en el Programa de Trabajo 2023-2026 para la Puesta en Valor en Áreas Silvestres Protegidas al año t/N° de iniciativas incluidas en el Programa de Trabajo 2023-2026 para la Puesta en Valor en Áreas Silvestres Protegidas)*100</t>
  </si>
  <si>
    <t>El Programa de Trabajo 2023-2026 de Puesta en Valor Turística en Áreas Silvestres Protegidas estará elaborado al 31 de diciembre de 2022. El proceso de puesta en valor turística en áreas protegidas se lleva a cabo en las zonas de uso público de estas, y contempla: (1) Planificación territorial, (2) Diseño e implementación de infraestructura turística, (3) Información turística al visitante, (4) Concesiones y oferta turística en el área protegida y (5) Desarrollo de la oferta turística en el entorno del área protegida. Para efecto de medición del indicador se entenderá cumplido cuando se haya ejecutado cualquiera de los 5 pasos del proceso de puesta en valor en ASP Dado lo anterior, el Programa de Trabajo para la Puesta en Valor Turística en Áreas Silvestres Protegidas podrá incluir alguna de las siguientes iniciativas: 1) Planificación territorial: Elaboración de planes maestros de desarrollo turístico, colaboración y/o articulación en la elaboración de planes de manejo y planes de uso público, elaboración de guías técnicas, entre otros. 2) Diseño e implementación de infraestructura turística: Estudios de diseño de infraestructura turística, apoyo en la ejecución de infraestructura turística. 3) Información turística al visitante: Diseño de proyectos de interpretación y/o de señalética en áreas silvestres protegidas y apoyo en la implementación de dichos proyectos. 4) Concesiones y oferta turística en el área protegida: Se define las concesiones como el otorgamiento de permisos de administración de áreas de uso público de Áreas Silvestres Protegidas. En el ámbito de las concesiones, las iniciativas pueden corresponder a: Elaboración de propuestas de bases de licitación o de términos de referencia de concesiones turísticas, estudios de modelo de gestión, estudios de modelos de negocios, priorización de áreas protegidas para el desarrollo turístico, entre otros. En cuanto a oferta turística en el área protegida, se consideran iniciativas tales como estudios de diseño de experiencias turísticas, estudios de evaluación de la experiencia del visitante, entre otros. 5) Desarrollo de los entornos en Áreas Silvestres Protegidas: proceso de articulación de oferta en los entornos, participación y/o ejecución de capacitaciones y/o asistencias técnicas.</t>
  </si>
  <si>
    <t>Porcentaje de destinos turísticos priorizados con oportunidades de inversión turística identificadas en el año t</t>
  </si>
  <si>
    <t>4 - Articular a los actores públicos y privados para promover la inversión y el desarrollo de los destinos turísticos del país.</t>
  </si>
  <si>
    <t>Destinos turísticos priorizados con oportunidades de inversión turística identificadas</t>
  </si>
  <si>
    <t>(N°de destinos turísticos priorizados con oportunidades de inversión turística identificadas en el año t/N° de destinos turísticos priorizados)*100</t>
  </si>
  <si>
    <t>Se entendera por oportunidades de inversión como: inmuebles con vocación turística, es decir, Capacidad del destino para atraer a los turistas o con potencial para el desarrollo del turismo, que puede tener como base sus tipos de experiencia turísticas; vectores de inversión, es decir, tipos de servicios turísticos o complementarios que permitan mejorar la experiencia del turista y el desplazamiento en destino, como por ejemplo servicios de alojamiento, alimentación, transporte, servicios complementarios, entre otros . El número de oportunidades de inversión comprometidas para cada año se encuentra establecidos en el documento Portafolio de inversión turística. El valor del denominador (N° de destinos turísticos priorizados) se encuentra definido en el "Informe de Intensidad Turística y Definición de Destinos Turísticos 2018" disponible en la página de la Subsecretaría de Turismo en http://www.subturismo.gob.cl/wp-content/uploads/2015/09/Informe-de-Intensidad-Tur%C3%ADstica-y-Definici%C3%B3n-de-Destinos-Tur%C3%ADsticos-2018-1.pdf Los destinos turísticos priorizados con oportunidades de inversión, pueden contar con más de una oportunidad de inversión y repetirse a lo largo de los años.</t>
  </si>
  <si>
    <t>Porcentaje de cumplimiento de actividades para la vinculación técnica e intercambio de experiencias con otras economías y organismos internacionales en el año t.</t>
  </si>
  <si>
    <t>5 - Participar en instancias de vinculación técnica e intercambio de experiencias con otras economías y organismos internacionales para el desarrollo del sector.</t>
  </si>
  <si>
    <t>Actividades para la vinculación técnica e intercambio de experiencias con otras economías y organismos internacionales</t>
  </si>
  <si>
    <t>(N° de actividades para la vinculación técnica e intercambio de experiencias con otras economías y organismos internacionales ejecutadas en el año t/N° de actividades para la vinculación técnica e intercambio de experiencias con otras economías y organismos internacionales comprometidas en el año t)*100</t>
  </si>
  <si>
    <t>Las actividades para la vinculación técnica e intercambio de experiencias con otras economías y organismos internacionales serán definidas anualmente y aprobadas a más tardar el 31 de marzo de cada año. Las actividades podrán contemplar la participación en reuniones técnicas asociadas a los grupos de trabajo de Mercosur, Alianza del Pacífico, comité de estadísticas de la Organización Mundial del Turismo (OMT), instancias binacionales, entre otras. La participación en las reuniones técnicas podrá ser presencial o virtual.</t>
  </si>
  <si>
    <t>Porcentaje de cumplimiento del Programa de Trabajo para la coordinación del sector y funcionamiento del sistema institucional para el desarrollo del turismo en el año t</t>
  </si>
  <si>
    <t>6 - Coordinar los servicios del sector y velar por la coherencia de las actividades o programas asociados al turismo con las políticas asegurando el funcionamiento del sistema institucional para el desarrollo del turismo.</t>
  </si>
  <si>
    <t>Programa de Trabajo para la coordinación del sector y funcionamiento del sistema institucional para el desarrollo del turismo</t>
  </si>
  <si>
    <t>(N° de acciones del Programa de Trabajo para la coordinación del sector y funcionamiento del sistema institucional para el desarrollo del turismo ejecutadas en el año t/N° de acciones del Programa de Trabajo para la coordinación del sector y funcionamiento del sistema institucional para el desarrollo del turismo planificadas para el año t)*100</t>
  </si>
  <si>
    <t>El Programa de Trabajo para la coordinación del sector y funcionamiento del sistema institucional para el desarrollo del turismo será elaborado anualmente y aprobado a más tardar el 31 de marzo de cada año. Contemplará la participación en mesas intersectoriales, comité de ministros del Turismo, consejo consultivo para la promoción turistica, entre otras instancias de coordinación del sector.</t>
  </si>
  <si>
    <t>Porcentaje de publicaciones en la web institucional realizadas en el año t, relacionados al sector turismo</t>
  </si>
  <si>
    <t>7 - Realizar estudios económicos, estadísticos, de investigación y desarrollo para el diseño de políticas públicas que favorezcan el desarrollo del sector.</t>
  </si>
  <si>
    <t>publicaciones en la web institucional realizadas</t>
  </si>
  <si>
    <t>(N° de publicaciones en la web institucional realizadas en el año t, relacionados al sector turismo/N° total de publicaciones programadas por la institución para el año t)*100</t>
  </si>
  <si>
    <t>SUPERINTENDENCIA DE INSOLVENCIA Y REEMPRENDIMIENTO</t>
  </si>
  <si>
    <t>Tiempo promedio del proceso de respuesta a consultas y reclamos ciudadanos por parte de la Superintendencia año t.</t>
  </si>
  <si>
    <t>1 - Garantizar a través de procesos de fiscalización innovadores, continuos y eficaces que los entes fiscalizados cumplan en forma eficiente y transparente con las leyes, reglamentos e instructivos vigentes que les rigen.</t>
  </si>
  <si>
    <t>Tiempo promedio del proceso de respuesta a consultas y reclamos que recibe la Superintendencia de Insolvencia y Reemprendimiento de parte de la ciudadanía.</t>
  </si>
  <si>
    <t>(Sumatoria de días del proceso de respuesta a consultas y reclamos año t/Total de consultas y reclamos respondidos por la Superintendencia año t)</t>
  </si>
  <si>
    <t>Para efectos de medición del indicador, solo se considerarán aquellas respuestas a consultas y reclamos ciudadanos que son derivados a la Unidad de Cumplimiento dependiente del Subdepartamento de Fiscalización de Procesos Selectivos del Departamento de Fiscalización y que efectúen los clientes externos; acreedores, tribunales, servicios públicos y/o cualquier otro interesado, respecto de un procedimiento concursal determinado. La respuesta a una consulta y/o reclamo del usuario/a se contabilizará en días corridos y se iniciará (independiente del canal), con el timbre o asignación según corresponda, hasta la respuesta final al ciudadano/a, siendo el Área de Oficina de Partes la encargada de la recepción y timbrado de los ingresos.</t>
  </si>
  <si>
    <t>Porcentaje de Procedimientos de Renegociación de la Persona Deudora terminados en el año t con un tiempo de tramitación menor o igual a 75 días hábiles.</t>
  </si>
  <si>
    <t>3 - Posicionar frente a la ciudadanía el procedimiento concursal de renegociación de la persona deudora, como una herramienta para resolver su situación de sobreendeudamiento o insolvencia financiera.</t>
  </si>
  <si>
    <t>Tramitación de Procedimientos de Renegociación de la Persona Deudora.</t>
  </si>
  <si>
    <t>(Número de Procedimientos de Renegociación de la Persona Deudora terminados en el año t con un tiempo de tramitación menor o igual a 75 días hábiles/Total de Procedimientos de Renegociación de la Persona Deudora terminados en el año t)*100</t>
  </si>
  <si>
    <t>i) Se considerará como terminado, todo aquel Procedimiento Concursal de Renegociación de la Persona Deudora en que se haya dictado la Resolución que declara finalizado el Procedimiento, de conformidad a lo establecido en el artículo 268 de la Ley N.° 20.720, y en que haya vencido el plazo para reponer administrativamente de dicha resolución, según lo dispone el artículo 270 de la Ley N.° 20.720. ii) El tiempo de tramitación del procedimiento, corresponde a la diferencia entre la fecha de dictación de la Resolución de Admisibilidad (Art. 263, Ley 20.720) y el tiempo en que vence el plazo para reponer administrativamente de la resolución que declara el término del procedimiento. iii) Para los efectos del cómputo del tiempo de tramitación, la diferencia entre fechas antes descritas se contabilizará en días hábiles (lunes a viernes).</t>
  </si>
  <si>
    <t>Porcentaje de quiebras con solicitud de sobreseimiento definitivo gestionadas en el año t, del total de quiebras vigentes con cuenta definitiva al 31 de diciembre del año t-1.</t>
  </si>
  <si>
    <t>(Número de quiebras con solicitud de sobreseimiento definitivo gestionadas en el año t/Total de quiebras vigentes con cuenta definitiva al 31 de diciembre del año t-1)*100</t>
  </si>
  <si>
    <t>La Superintendencia de Insolvencia y Reemprendimiento gestiona ante tribunales la solicitud de sobreseimiento definitivo de aquellas quiebras vigentes que, teniendo cuenta definitiva de administración, cumplan con los requisitos establecidos en el artículo 165 del Libro IV del Código de Comercio, esto es: 1.- Que hayan transcurrido dos años contados desde que hubiere sido aprobada la cuenta definitiva del síndico; 2.- Que, habiendo terminado el procedimiento de calificación de la quiebra por sentencia ejecutoriada, haya sido calificada de fortuita, y 3.- Que el deudor no haya sido condenado por alguno de los delitos contemplados en el artículo 466° del Código Penal. Para estos efectos, se deben tener presente las siguientes definiciones: A) Sobreseimiento definitivo del artículo 165: Es aquella resolución judicial que concluye en forma permanente el juicio de quiebra, y en consecuencia, pone término a dicho estado respecto de un deudor, siempre y cuando concurran los requisitos señalados en el artículo 165 del Libro IV del Código de Comercio; B) Cuenta Definitiva de Administración: Actuación judicial escrita, mediante el cual el síndico rinde cuenta fundada y documentada de su gestión, en materia de ingresos, egresos, enajenación de bienes y reparto de fondos, observando las reglas legales del juicio de quiebras, los Principios Generalmente Aceptados en Contabilidad (PGAC), y los instructivos de la SUPERIR, en conformidad al artículo 30° del Libro IV del Código de Comercio.</t>
  </si>
  <si>
    <t>Porcentaje de cobertura de comunas del país en las que se realiza charlas de difusión de la Ley N.°20.720 al año t.</t>
  </si>
  <si>
    <t>2 - Entregar conocimientos a la ciudadanía sobre las herramientas establecidas en la Ley N°20.720, de forma inclusiva y con enfoque de género, para contribuir en la disminución de las brechas existentes, entre hombres y mujeres, en el acceso al mercado financiero.</t>
  </si>
  <si>
    <t>Entrega de conocimiento mediante charlas de difusión de la Ley N.°20.720 en las diferentes comunas del país.</t>
  </si>
  <si>
    <t>(Número de comunas en las que la Superintendencia realizó charlas de difusión de la Ley N.º20.720 al año t/Total de comunas del país)*100</t>
  </si>
  <si>
    <t>El indicador de cobertura de la entrega de conocimiento mediante charlas de difusión de la Ley N° 20.720, es un indicador acumulado que busca ampliar el ámbito de acción de la Superintendencia de Insolvencia y Reemprendimiento, aumentando cada año el número de comunas del país en las cuales se realizan charlas de difusión a la ciudadanía.</t>
  </si>
  <si>
    <t>Porcentaje de fiscalizaciones a la tramitación de procedimientos concursales de liquidación y reorganización, respecto del total de procedimientos concursales de liquidación y reorganización vigentes al 1º de enero del año t.</t>
  </si>
  <si>
    <t>Fiscalización de la tramitación de procedimientos concursales de liquidación y reorganización.</t>
  </si>
  <si>
    <t>(Cantidad de fiscalizaciones realizadas a la Tramitación de Procedimientos Concursales de liquidación y reorganización en el año t /Total de procedimientos concursales de liquidaciones y reorganizaciones vigentes al 1º de enero del año t. )*100</t>
  </si>
  <si>
    <t>La Ley Nº 20.720 de Reorganización y Liquidación de Activos de Empresas y Personas, establece, entre otros, los procedimientos concursales de liquidación y reorganización. El procedimiento concursal de liquidación es un procedimiento judicial que tiene por finalidad la liquidación rápida y eficiente de los bienes de la Empresa o Persona Deudora, con el objeto de propender al pago de sus acreedores. Por otra parte, el procedimiento de reorganización es un procedimiento judicial, que tiene por finalidad la reestructuración de los pasivos y activos de la Empresa Deudora, cuando ésta es viable. Para ambos procedimientos se realizan fiscalizaciones a la tramitación efectuada, tratándose de informes u oficios emitidos por la Superintendencia en el año t. Al 1º de enero del año t, se realizará una extracción de la Base de datos del Servicio, obteniéndose un listado de las liquidaciones y reorganizaciones vigentes a la fecha.</t>
  </si>
  <si>
    <t>MINISTERIO DE EDUCACION</t>
  </si>
  <si>
    <t>AGENCIA DE CALIDAD DE LA EDUCACIÓN</t>
  </si>
  <si>
    <t>Educación</t>
  </si>
  <si>
    <t>Porcentaje de establecimientos empadronados con aplicación efectiva de Pruebas SIMCE en año t.</t>
  </si>
  <si>
    <t>3 - Consolidar y ampliar un sistema de evaluación integral y pertinente que movilice al mejoramiento del sistema educativo, a través del perfeccionamiento permanente de sus instrumentos, ampliando su cobertura y ajustándose a las necesidades de los establecimientos educacionales.</t>
  </si>
  <si>
    <t>Evaluaciones aplicadas.</t>
  </si>
  <si>
    <t>(Número de establecimientos educacionales con aplicación efectiva de Pruebas SIMCE en año t/Total establecimientos educacionales empadronados para aplicar Pruebas SIMCE en año t)*100</t>
  </si>
  <si>
    <t>Se entenderá como establecimiento empadronado aquél cuya información de matrícula entregada en la Base de datos SIGE de Mineduc ha sido corroborada por funcionarios de la Agencia a través de los distintos dispositivos de verificación, como pueden ser: llamados telefónicos, correos electrónicos, visitas en terreno previo a la aplicación, cruces de información de base de datos SIGE y/o cruces de información con base de datos PIE oficiales de Mineduc, disponibles previo a la aplicación, a fin de asegurar que se encuentren en el listado de establecimientos regulares y especiales empadronados aprobado por el Jefe de la División de Evaluación de Logros del Aprendizaje. Para el cálculo de este indicador se excluyen como establecimientos empadronados y habilitados para la aplicación aquellos determinados para las pruebas muestrales y experimentales, así como establecimientos con categoría de parvularios, hospitalarios, carcelarios, con matrícula cero, educación vespertina, de adultos y establecimientos cerrados. También se excluyen del cálculo del indicador aquellos establecimientos que, siendo empadronados y debiendo rendir un nivel, la aplicación de la prueba para ese nivel haya sido suspendida para el año t. Se entenderá como establecimiento aplicado a aquel donde al menos se evalúe Simce en un curso y nivel del establecimiento, según disponga el Plan de Evaluaciones Nacionales vigente para el año t. La aplicación considerará tanto los establecimientos que rindan la prueba en las fechas del calendario oficial de aplicación como aquellos que las rindan en sesiones complementarias, en plazos y modalidades fijados por la Agencia, dentro del año t.</t>
  </si>
  <si>
    <t>Porcentaje de establecimientos educacionales habilitados con entrega oportuna de Informe de Resultados de las evaluaciones censales y/o muestrales del año t-1.</t>
  </si>
  <si>
    <t>2 - Mejorar la calidad, oportunidad y utilidad de la información que provee la Agencia a la comunidad educativa, mediante la entrega de contenidos que impulsen procesos de mejoramiento escolar para establecimientos educacionales, promoviendo la toma de decisiones en base a datos.</t>
  </si>
  <si>
    <t>(N° de establecimientos habilitados a los que se les entrega informe de resultados de las evaluaciones censales y/o muestrales del año t-1, dentro de un plazo de 90 días corridos en el año /N° de establecimientos habilitados para recibir informe de resultado de las evaluaciones censales y/o muestrales del año t-1, durante el año t)*100</t>
  </si>
  <si>
    <t>Se entenderá por oportuno 90 días corridos contados desde la fecha de realización de la conferencia de prensa. Se entenderá por "establecimientos habilitados para recibir resultados en el año t", a aquellos que cumplan las siguientes condiciones: 1. Se encuentren activos en la base de SIGE de Mineduc. (No cerrados, receso temporal o indefinidos) 2. Hayan aplicado Simce o participado en evaluaciones muestrales en el año t-1 3. Tengan resultados educativos válidos que recibir en el año t 4. No hayan sido declarados en condición de aislamiento por el Jefe de Producción y Gestión Territorial de la Agencia, por causa comprobable. Todos ellos formarán parte del denominador de este indicador. Se considera "establecimiento con informe entregado", cuando el informe de resultados es recibido por los establecimientos o la autoridad territorial correspondiente, lo que puede ocurrir de manera impresa o digital. En caso que los resultados de pruebas censales y/o muestrales del año t-1 se comuniquen en hitos diferentes, se calculará cada entrega con su respectivo plazo que nace a partir de cada hito. Si un establecimiento educacional participó en prueba censal y muestral, se considerará como entregado sus resultados cuando haya recibido la totalidad de los resultados de las pruebas en las que participó.</t>
  </si>
  <si>
    <t>Porcentaje de Informes de Visitas de Evaluación y Orientación del Desempeño enviados a Establecimientos Educacionales en un plazo máximo de 33 días hábiles en el año t.</t>
  </si>
  <si>
    <t>1 - Orientar eficazmente a la comunidad educativa, promoviendo sus capacidades que les permitan mejorar procesos institucionales y los resultados educativos.</t>
  </si>
  <si>
    <t>(Número de Informes de Visitas de Evaluación y Orientación del Desempeño enviados a Establecimientos Educacionales en un plazo máximo de 33 días hábiles en el año t/Número total de Informes de Visitas de Evaluación y Orientación del Desempeño enviados a Establecimientos Educacionales en el año t)*100</t>
  </si>
  <si>
    <t>1. Serán considerados todos los informes enviados en el año t, pudiendo corresponder éstos a visitas de evaluación y orientación realizadas en el año t y año t-1. 2. Los informes son enviados a los establecimientos educacionales evaluados y/u orientados una vez que la Agencia realiza o aplica alguno de los mecanismos de evaluación u orientación vigentes para el año respectivo, pudiendo ser visitas de evaluación u orientación presencial, en modalidad remota o mixtas. 3. Se entenderán como informes enviados a los establecimientos aquellos que correspondan a visitas de evaluación y orientación y cuenten con un registro de envío al sostenedor y/o director del establecimiento educacional mediante correo electrónico, vía plataforma SIGDEOD o sistema informático. 4. Para medir este indicador se considerarán los días hábiles transcurridos desde el día hábil siguiente (incluido) al último día en terreno de la visita, hasta la fecha del primer envío del informe al sostenedor y/o director (incluido) por cualquier medio. Para la contabilización de días hábiles se utilizará el calendario con feriados atingentes a la Región Metropolitana.</t>
  </si>
  <si>
    <t>Porcentaje de niveles evaluados de acuerdo al plan de evaluaciones 2021-2026 en el año t.</t>
  </si>
  <si>
    <t>(Número de niveles evaluados de acuerdo al plan de evaluaciones 2021-2026 en el año t/N° total de niveles considerados a evaluar en el año t en el plan de evaluaciones 2021-2026)*100</t>
  </si>
  <si>
    <t>1. El indicador considera las evaluaciones censales (SIMCE), muestrales e internacionales que se establecen en el Plan de Evaluaciones 2021-2026 para cada nivel en el año t. 2. El Plan de Evaluaciones es propuesto por el Consejo de la Agencia al Ministerio de Educación, quien lo elabora y aprueba previo informe favorable del Consejo Nacional de Educación. 3. El Plan puede sufrir modificaciones, por tanto, el indicador responderá a la versión vigente al 31 de diciembre del año t. 4. Las evaluaciones nacionales como internacionales pueden sufrir modificación en su fecha de aplicación o suspensión en el año t, de acuerdo a lo definido por el órgano rector (Mineduc en caso de evaluaciones nacionales y Consorcios internacionales en caso de evaluaciones internacionales). El Informe de implementación dará cuenta de estas modificaciones, las que no se considerarán en la medición del indicador para el año t. 5. Se entiende como evaluación realizada del Plan 2021-2026, cuando se aplican cada una de las evaluaciones en los niveles establecidos para el año t, indistintamente de las áreas aplicadas. 6. Se entiende por nivel a los grados (cursos) de educación básica y media contemplados en el Plan, a los que se aplicarán las evaluaciones. En el caso de la pruebas internacionales en que se defina la aplicación para un grupo etario, se considerará como un nivel para el cálculo del indicador. 7. Para la aplicación del Plan de Evaluaciones se debe contar con el presupuesto requerido para su implementación, lo que debe quedar definido en la ley de presupuesto para el año en cuestión.</t>
  </si>
  <si>
    <t>Porcentaje de establecimientos educacionales habilitados con entrega oportuna de Informe de Resultados de las evaluaciones censales del año t-1.</t>
  </si>
  <si>
    <t>Resultados educativos entregados.</t>
  </si>
  <si>
    <t>(N° de establecimientos educacionales habilitados con entrega oportuna de Informe de Resultados de las evaluaciones censales del año t-1 en el año t/N° de establecimientos educacionales habilitados para recibir Informe de Resultados de las evaluaciones censales del año t-1 en el año t)*100</t>
  </si>
  <si>
    <t>Se entenderá por entrega oportuna 90 días corridos contados desde la fecha de realización del hito comunicacional o informativo de los resultados. Se entenderá por "establecimientos habilitados para recibir resultados en el año t", a aquellos que cumplan las siguientes condiciones: 1. Se encuentren activos en la base de SIGE de Mineduc (no cerrados, receso temporal o indefinidos). 2. Hayan aplicado la evaluación censal en el año t-1. 3. Tengan resultados educativos válidos que recibir en el año t. 4. No hayan sido declarados en condición de aislamiento por el Jefe de Producción y Gestión Territorial de la Agencia, por causa comprobable. Todos ellos formarán parte del denominador de este indicador. Se considera "establecimiento con informe entregado de las evaluaciones censales", cuando el informe de resultados es recibido por los establecimientos o la autoridad territorial correspondiente, lo que puede ocurrir de manera impresa o digital. En caso que los resultados de pruebas censales del año t-1 se comuniquen en hitos diferentes, se calculará cada entrega con su respectivo plazo que nace a partir de cada hito.</t>
  </si>
  <si>
    <t>Porcentaje de Informes de Visitas de Evaluación y Orientación del Desempeño enviados oportunamente a los Establecimientos Educacionales en el año t.</t>
  </si>
  <si>
    <t>Informes de visitas de evaluación y orientación.</t>
  </si>
  <si>
    <t>(Número de Informes de Visitas de Evaluación y Orientación del Desempeño enviados oportunamente a Establecimientos Educacionales en el año t/Número total de Informes de Visitas de Evaluación y Orientación del Desempeño enviados a los Establecimientos Educacionales en el año t)*100</t>
  </si>
  <si>
    <t>1. Serán considerados todos los informes enviados en el año t, pudiendo corresponder éstos a visitas de evaluación y orientación realizadas en el año t y año t-1. 2. Se considera que un Informe de Visita de Evaluación y Orientación de Desempeño ha sido enviado oportunamente cuando ello ocurre en un plazo máximo de 28 días hábiles desde el día hábil siguiente (incluido) al último día de la realización de la visita hasta la fecha del primer envío del informe al sostenedor y/o director (incluido) por cualquier medio. Para la contabilización de días hábiles se utilizará el calendario con feriados atingentes a la Región Metropolitana. 3. Los informes son enviados a los establecimientos educacionales evaluados y/u orientados una vez que la Agencia realiza o aplica alguno de los mecanismos de evaluación u orientación vigentes para el año respectivo, pudiendo ser visitas de evaluación u orientación presencial, en modalidad remota o mixtas. 4. Se entenderán como informes enviados a los establecimientos aquellos que correspondan a visitas de evaluación y orientación y cuenten con un registro de envío al sostenedor y/o director del establecimiento educacional mediante correo electrónico, vía plataforma SIGDEOD o sistema informático. 5. Se consideran Visitas de Evaluación y Orientación las siguientes: - Visitas Integrales (Visita Integral de Evaluación y Orientación, Visita Integrada, Visita Integral de Evaluación. - Visita Temáticas, con foco pedagógico (Visita de Evaluación y Orientación Remota, Visita de Evaluación y Orientación a establecimientos de Educación Parvularia, Visita de Evaluación y Orientación de la Formación Técnico-Profesional, Visita de Evaluación de las Condiciones del Aprendizaje, Visita de Evaluación y Orientación a establecimientos rurales pequeños). - Visitas de Seguimiento (Visita de Evaluación y Orientación de Continuidad).</t>
  </si>
  <si>
    <t>Porcentaje de establecimientos educacionales que participan del Diagnóstico Integral de Aprendizaje (DIA) en el año t.</t>
  </si>
  <si>
    <t>(N° de establecimientos educacionales que participan del Diagnóstico Integral de Aprendizaje (DIA) en el año t/N° de establecimientos educacionales inscritos en el Diagnóstico Integral de Aprendizaje (DIA) al año t)*100</t>
  </si>
  <si>
    <t>El Diagnóstico Integral de Aprendizajes (DIA) es una herramienta evaluativa de uso voluntario puesta a disposición de todos los establecimientos educacionales del país por la Agencia de Calidad de la Educación mediante una plataforma web. El DIA está diseñado para el uso interno de los equipos directivos y docentes y permite monitorear el aprendizaje de los estudiantes en diferentes momentos a lo largo del año escolar. Se considerará como establecimiento educacional que participó en el Diagnóstico Integral de Aprendizaje a aquellos que cuenten con al menos un instrumento de evaluación del área académica o del área socioemocional en un nivel y asignatura para el periodo de Diagnóstico del año t hasta su cierre efectivo. Para el cálculo del indicador se considerará el total de establecimientos educacionales inscritos en la plataforma del Diagnóstico Integral de Aprendizaje hasta el último día hábil previo al inicio del periodo de Diagnóstico en el año t. Se excluyen del cálculo del indicador a los siguientes establecimientos educacionales: parvularios, hospitalarios, carcelarios, escuelas especiales, con matrícula cero, educación vespertina, de adultos y establecimientos cerrados.</t>
  </si>
  <si>
    <t>CONSEJO NACIONAL DE EDUCACION</t>
  </si>
  <si>
    <t>Porcentaje de instituciones de educación superior bajo licenciamiento con informes de verificación.</t>
  </si>
  <si>
    <t>1 - Aportar a la calidad de los aprendizajes y al desarrollo de los estudiantes del país, asesorando y retroalimentando a los actores relevantes de manera efectiva.</t>
  </si>
  <si>
    <t>Instituciones de Educación Superior que reciben retroalimentación</t>
  </si>
  <si>
    <t>(N° de instituciones de educación superior bajo licenciamiento con informes de verificación en año t/Total de instituciones de educación superior que están en proceso de licenciamiento en año t)*100</t>
  </si>
  <si>
    <t>Se considera como Informe de Verificación de Proyecto Institucional a las decisiones del Consejo sobre: autonomía o prórroga, estado de avance, solicitud de revocación de reconocimiento oficial, aprobación, rechazo u observaciones al proyecto institucional y/o de carreras, certificación de recursos de proyectos institucionales y/o de carreras, evaluación de acciones y sanciones. Respecto de la medición del presente indicador, en el numerador se contabilizará cada institución de educación superior bajo licenciamiento que cuente con al menos un informe de verificación.</t>
  </si>
  <si>
    <t>Porcentaje de consultas respondidas fuera del plazo comprometido con los usuarios.</t>
  </si>
  <si>
    <t>2 - Contribuir al debate público y a la toma de decisiones en educación generando, difundiendo, articulando e integrando conocimiento experto e información pertinente y confiable.</t>
  </si>
  <si>
    <t>Consultas ciudadanas respondidas</t>
  </si>
  <si>
    <t>(Número de respuestas fuera del plazo comprometido en año t/Total de consultas respondidas en año t)*100</t>
  </si>
  <si>
    <t>El plazo de respuesta considerado es aquel comprometido con los usuarios, es decir, 2 días hábiles desde que se recibe la consulta. Para la medición del presente indicador, se consideran todas aquellas consultas respondidas en el año t, aún cuando la fecha de recepción de la consulta se haya realizado en el período t-1, Se contabilizan todas las consultas respondidas por los distintos departamentos del Consejo Nacional de Educación.</t>
  </si>
  <si>
    <t>Tiempo promedio de evaluación de los resultados de visitas de verificación a instituciones de educación superior bajo licenciamiento.</t>
  </si>
  <si>
    <t>Suma de los tiempos de evaluación durante el año t de los resultados de una visita de verificación desde la fecha de conclusión de la visita hasta la notificación del acuerdo derivado de ella a la institución/Número de visitas de verificación realizadas durante el año t</t>
  </si>
  <si>
    <t>Con el objeto de evaluar el desarrollo de los proyectos de las instituciones en licenciamiento, el Consejo Nacional de Educación utiliza, entre otros procedimientos, las visitas periódicas de verificación a dichas instituciones, a cargo de comisiones de pares evaluadores especialmente designadas al efecto. Dichas visitas pueden realizarse con el propósito de verificar la marcha del proyecto institucional, de evaluar el grado de cumplimiento de las acciones encomendadas anteriormente por el Consejo, de analizar algún problema puntual que presente la institución, o de resolver acerca de su autonomía, prórroga del licenciamiento o cierre, con ocasión del cumplimiento de los plazos que establece la ley. Para el cálculo de la suma de los tiempos de evaluación durante el año t de los resultados de una visita de verificación desde la fecha de conclusión de la visita hasta la notificación del acuerdo derivado de ella a la institución, se considera la diferencia entre la fecha de visita de verificación y la fecha de notificación, en días corridos. Se contabilizan todas aquellas visitas cuya fecha de notificación se haya efectuado en el período t, aún cuando la fecha de la visita de verificación se haya efectuado en el período t-1, ello con la finalidad de medir y evaluar el proceso en su completitud, respecto de la gestión efectuada por el Consejo Nacional de Educación.</t>
  </si>
  <si>
    <t>Tiempo promedio de resolución de las apelaciones interpuestas por las instituciones frente a decisiones de acreditación adoptadas directamente por la Comisión Nacional de Acreditación.</t>
  </si>
  <si>
    <t>Apelaciones de no acreditación resueltas</t>
  </si>
  <si>
    <t>Suma de los tiempos de resolución de las apelaciones interpuestas ante el Consejo frente a decisiones de acreditación adoptadas directamente por la Comisión Nacional de Acreditación en año t/Número de apelaciones interpuestas ante el Consejo frente a decisiones de acreditación adoptadas directamente por la Comisión Nacional de Acreditación en año t</t>
  </si>
  <si>
    <t>Cada proceso se inicia en la fecha en que el Consejo recibe por escrito la apelación, desde la institución o agencia afectada, y culmina en la fecha en que el Consejo le notifica el acuerdo con su decisión. Para el cálculo de la suma de los tiempos de resolución de apelaciones interpuestas ante el Consejo frente a decisiones de acreditación adoptadas directamente por la Comisión Nacional de Acreditación en el año t, se considera la diferencia entre la fecha de ingreso de la apelación y la fecha de notificación a la institución, en días hábiles. Se contabilizan todas aquellas apelaciones cuya fecha de notificación a la institución se haya efectuado en el período t, aún cuando la fecha de ingreso de la apelación se haya efectuado en el período t-1.</t>
  </si>
  <si>
    <t>Tiempo promedio de evaluación de las propuestas formuladas por el Mineduc en materia de educación escolar.</t>
  </si>
  <si>
    <t>3 - Colaborar con organismos nacionales e internacionales, compartiendo mejores prácticas u experiencias innovadoras, con el fin de contribuir al aprendizaje de los estudiantes y sus trayectorias.</t>
  </si>
  <si>
    <t>Propuestas de Educación Escolar evaluadas.</t>
  </si>
  <si>
    <t>Suma de los tiempos de evaluación de las propuestas formuladas por el Mineduc en materia de educación escolar en año t/Número de propuestas formuladas por el Mineduc en materia de educación escolar en año t</t>
  </si>
  <si>
    <t>Este indicador mide el tiempo promedio que tarda el Consejo en evaluar las propuestas formuladas por el Ministerio de Educación (en su primera presentación) sobre bases curriculares y sus adecuaciones, los planes y programas de estudio, el plan de evaluación de aprendizajes, las normas sobre calificación y promoción, los estándares de calidad y los instrumentos asociados al sistema de desarrollo profesional docente, que sean presentadas por el Ministerio de Educación para la educación parvularia, básica, media, de adultos y especial o diferencial desde la fecha de recepción de la propuesta hasta la notificación formal del resultado de la evaluación que se realiza al Ministerio de Educación. El denominador propuesto corresponde a una estimación de propuestas a evaluar conforme a la progranación informada por la Unidad de Curriculum y Evaluación del MINEDUC a la fecha de formulación. La facultad de decidir cuantas y cuales propuestas se enviarán a consideración del Consejo corresponde exclusivamente al Ministerio de Educación. Para el cálculo de la suma de los tiempos de evaluación de las propuestas formuladas por el MINEDUC en materia de educación escolar en el año t, se consideran la diferencia entre la fecha de recepción (ingreso) y la fecha de la notificación efectiva en días corridos. Cabe señalar, que el plazo máximo legal para la primera presentación de las propuestas, corresponde a 60 días corridos a partir de la fecha de ingreso.Se contabilizan todas aquellas propuestas cuya fecha de notificación efectiva se haya efectuado en el período t, aun cuando la fecha de recepción (ingreso) se haya efectuado en el período t-1.</t>
  </si>
  <si>
    <t>DIRECCIÓN DE EDUCACIÓN PÚBLICA</t>
  </si>
  <si>
    <t>Porcentaje de funcionarios de los SLEP asistidos técnicamente por la DEP en el año t.</t>
  </si>
  <si>
    <t>2 - Aumentar las capacidades técnicas de los actores claves del sistema: docentes, educadores de párvulos, directivos, asistentes de la educación y funcionarios SLEP, a través de la mejora de sus prácticas, en términos de una alta profesionalización en las labores que desempeñan y colaborando en el fortalecimiento del protagonismo de las comunidades educativas.</t>
  </si>
  <si>
    <t>Actores Claves del Sistema capacitados</t>
  </si>
  <si>
    <t>(Número de funcionarios de los SLEP asistidos técnicamente en el año t/Número total de funcionarios de los SLEP en el año t)*100</t>
  </si>
  <si>
    <t>Se entiende por SLEP a los Servicios Locales de Educación Pública. solamente a los del programa 01 de los Servicios Se entiende por DEP a la Dirección de Educación Pública. Se entiende por asistidos técnicamente cuando los funcionarios de los Servicios Locales de Educación Pública participan de las jornadas y/o talleres realizados por la Dirección de Educación Pública. Para cumplir con el indicador, basta con que cada funcionario asista al menos a una jornada y/o taller. Este indicador se elabora sobre la base del Programa 01 de los SLEP, es decir, solo considera a los funcionarios que trabajan directamente en los SLEP y no los funcionarios de los Establecimientos Educacionales.</t>
  </si>
  <si>
    <t>Porcentaje de Servicios Locales de Educación Pública y Sostenedores Municipales que suscriben convenios FAEP formalizados oportunamente en el año t.</t>
  </si>
  <si>
    <t>Convenios FAEP suscritos oportunamente</t>
  </si>
  <si>
    <t>(Número de SLEP y Sostenedores Municipales que suscriben convenios FAEP formalizados oportunamente en el año t/Número de SLEP y Sostenedores Municipales con acceso al FAEP regular en el año t)*100</t>
  </si>
  <si>
    <t>1. La sigla FAEP responde al Fondo de Apoyo a la Educación Pública. 2. El indicador considera a los sostenedores del sector municipal y servicios locales de educación pública 3. Se entiende por oportunamente los convenios formalizados a más tardar el 30 de septiembre entre la Dirección de Educación Pública y los sostenedores de Educación Pública. 4. Cada sostenedor suscribe sólo un convenio por la totalidad de los recursos distribuidos. 5. Se establece que oportuno es cuando el convenio está formalizado y la fecha es cuando la Rex está totalmente tramitada.</t>
  </si>
  <si>
    <t>Porcentaje de proyectos de infraestructura escolar terminados en el año t que cumplen con al menos uno de los cinco estándares de infraestructura en establecimientos de educación pública definidos por la DEP.</t>
  </si>
  <si>
    <t>Proyectos de infraestructura escolar terminados</t>
  </si>
  <si>
    <t>(Número de proyectos de infraestructura escolar terminados el año t que cumplen con al menos uno de los cinco estándares de infraestructura en establecimientos de la educación pública definidos por la DEP/Total de proyectos de infraestructura en establecimientos de educación pública terminados el año t)*100</t>
  </si>
  <si>
    <t>1. Los estándares a considerar son: - Salubridad y dignidad - Habitabilidad y confort - Superficie por alumno en aulas - Inclusión - Innovación en aula 2. Se considera mejora de estándar, aquellos establecimientos que, tras finalizada la obra, verifican la incorporación de al menos uno de los estándares (variables) detallados en (1). 3. Se entenderá como proyecto terminado aquellos con obra finalizada. 4. Se excluyen los proyectos de emergencia y aquellos financiados en virtud de un estado de catástrofe o similar (ej. Plan Yo confío en mi Escuela). 5. Se excluyen además proyectos financiados por el programa FET 50, dado el carácter transitorio de dicha línea (ej. Plan Aulas conectadas y Cartera SLEP financiada con programa 50)</t>
  </si>
  <si>
    <t>Porcentaje de SLEP instalados al año t.</t>
  </si>
  <si>
    <t>3 - Expandir la Educación Pública, parvularia y escolar mediante la instalación de la gobernanza de la Nueva Educación Pública, así como también mejorando los procesos de traspaso e instalación de los SLEP, propendiendo a la sostenibilidad financiera y promoviendo acciones para la mejora de las condiciones físicas, de equipamiento y de recursos educativos.</t>
  </si>
  <si>
    <t>Servicios Locales de Educación Pública instalados</t>
  </si>
  <si>
    <t>(Número de SLEP instalados al año t/Número total de SLEP a instalar en el Sistema de Educación Pública de acuerdo a la Ley)*100</t>
  </si>
  <si>
    <t>Se entiende un SLEP como instalado cuando se ha nombrado mediante decreto de nombramiento al Director(a) Ejecutivo del Servicio Se entiende por SLEP a los Servicios Locales de Educación Pública. La instalación de los SLEP, está determinada en la Ley 21.040, artículo sexto, segunda etapa de instalación.</t>
  </si>
  <si>
    <t>Porcentaje de indicadores monitoreados de la ENEP que tienen relación con la mejora educativa.</t>
  </si>
  <si>
    <t>1 - Mejorar niveles de aprendizaje de todos los estudiantes a través de una gestión pedagógica de calidad, moderna, incorporando tecnologías que el siglo XXI ofrece, promoviendo la transformación digital y conectividad, dando coherencia a los instrumentos de gestión y fomentando prácticas innovadoras.</t>
  </si>
  <si>
    <t>Monitoreo de la calidad de la educación pública</t>
  </si>
  <si>
    <t>(Número de indicadores monitoreados de la ENEP que tienen relación con la mejora educativa en el año t/Número total de indicadores formulados en la ENEP que tienen relación con la mejora educativa para el año t)*100</t>
  </si>
  <si>
    <t>1. El informe contendrá los indicadores monitoreados 2. El informe debe ser validado por el Director(a) de Educación Pública. 3. Entiéndase por: - ENEP: Estrategia Nacional de Educación Pública - Monitoreo: medir anualmente el grado de avance de los indicadores respecto de la meta a 4 y 8 años. 4. Los indicadores monitoreados corresponden a los indicadores establecidos para el objetivo N°1 de la ENEP "Mejorar niveles de aprendizaje de todos los estudiantes a través de una gestión pedagógica de calidad.</t>
  </si>
  <si>
    <t>Porcentaje de reuniones de intercambio de experiencias realizadas con los SLEP</t>
  </si>
  <si>
    <t>4 - Coordinar el Sistema de Educación Pública en todos sus niveles, a través del fomento del trabajo en red de sus diversos actores y el intercambio de buenas prácticas de gestión, promoviendo el desarrollo de estrategias colectivas para responder a los desafíos comunes.</t>
  </si>
  <si>
    <t>Reuniones de intercambio de buenas practicas</t>
  </si>
  <si>
    <t>(Número de reuniones de intercambio de experiencias realizadas con los SLEP en el año t/Número de reuniones de intercambio de experiencias planificadas con los SLEP en el año t)*100</t>
  </si>
  <si>
    <t>1. La planificación debe ser elaborada a más tardar en abril del año t y debe estar validada por el jefe de la División de Desarrollo Educativo. 2. El informe de cumplimiento debe contener las fechas de realización de las reuniones, el resumen de las experiencias compartidas y lista de los SLEP participantes. 3. Las reuniones de intercambio de experiencias tienen como finalidad compartir buenas prácticas pedagógicas</t>
  </si>
  <si>
    <t>JUNTA NACIONAL DE AUXILIO ESCOLAR Y BECAS</t>
  </si>
  <si>
    <t>Porcentaje de estudiantes de 1° Básico de establecimientos educacionales adscritos al Programa Habilidades para Vida (HPV) con detección de riesgo psicosocial ingresados en el Sistema HPV durante el periodo t.</t>
  </si>
  <si>
    <t>2 - Aportar al desarrollo de entornos escolares protectores de niños, niñas y adolescentes mediante la implementación del Programa Habilidades para la Vida y otros Programas de Salud Escolar; en establecimientos educacionales adscritos a los programas.</t>
  </si>
  <si>
    <t>Estudiantes de 1° básico con detección de riesgos psicosocial.</t>
  </si>
  <si>
    <t>(N° de estudiantes de 1° Básico de establecimientos educacionales adscritos al Programa HPV con detección de riesgo psicosocial ingresados en el Sistema HPV durante el periodo t/N° de estudiantes de 1° Básico de establecimiento educacionales adscritos al Programa HPV durante el periodo t)*100</t>
  </si>
  <si>
    <t>1. La detección de riesgo psicosocial implica la aplicación, ingreso y procesamiento de instrumentos de detección a los padres, apoderados y/o profesores de niños y niñas de 1° básico, según se defina para el periodo. Este proceso se lleva a cabo durante el segundo semestre de cada año. 2. El denominador del indicador corresponderá al total de la matrícula de estudiantes de 1° básico de los establecimientos educacionales adscritos al Programa HPV por medio de Convenio de Colaboración vigente al año t. 3. Sólo se considerarán en el numerador aquellos estudiantes de 1° básico que cuenten con detección de riesgo psicosocial y que estén ingresados al Sistema HPV.</t>
  </si>
  <si>
    <t>Porcentaje de establecimientos educacionales con asignación del Programa de Alimentación Escolar (PAE), controlados en el año t.</t>
  </si>
  <si>
    <t>1 - Asegurar la entrega de servicios de alimentación a niños, niñas, adolescentes y personas adultas de establecimientos educacionales adscritos al Programa de Alimentación Escolar, con la finalidad de aportar con acciones que permitan hacer efectiva la igualdad de oportunidades ante la educación.</t>
  </si>
  <si>
    <t>Establecimientos Educacionales adscritos al PAE controlados.</t>
  </si>
  <si>
    <t>(Nº de establecimientos educacionales con asignación del PAE controlados en el año t/N° total de establecimientos educacionales con asignación del PAE en el año t)*100</t>
  </si>
  <si>
    <t>1. El denominador corresponderá al total de establecimientos educacionales activos con asignación de servicios de alimentación del PAE para los estratos 26, 25, 10, 16 y 205, según nómina de establecimientos educacionales al mes de mayo del año t. 2. Los establecimientos educacionales serán identificados e individualizados a través de su RBD (Rol Base de Datos) número único que asigna el Ministerio de Educación a cada establecimiento educacional. 3. El numerador estará dado por el total de establecimientos educacionales controlados durante el año t. 4. Se considerarán como establecimientos educacionales controlados aquellos que cuenten con un contacto interno o externo durante el año t (marzo a diciembre). Un contacto interno es aquel realizado por un funcionario/a de JUNAEB y un contacto externo es aquel realizado por una persona que no pertenece a la institución pero que ha sido contratada específicamente para los fines de control del Programa de Alimentación Escolar. 5. El control al que se hace referencia corresponde a cualquier contacto que pueda realizar JUNAEB con los establecimientos educacionales con motivo de supervisión del Programa de Alimentación Escolar.</t>
  </si>
  <si>
    <t>Porcentaje de pagos de cuotas de estudiantes renovantes de becas realizados dentro del plazo en el año t</t>
  </si>
  <si>
    <t>3 - Asegurar la oportuna entrega de becas administradas por JUNAEB a los y las estudiantes matriculados en Instituciones de Educación Superior reconocidas por el Ministerio de Educación, apoyándolos en el proceso educativo.</t>
  </si>
  <si>
    <t>(N° de pagos de cuotas de estudiantes de enseñanza básica, media y superior renovantes de becas realizados dentro del plazo establecido en el calendario de pagos del año t/N° de pagos de cuotas de estudiantes de enseñanza básica, media y superior renovantes de becas realizados en el año t)*100</t>
  </si>
  <si>
    <t>1. Las Becas a las que se refiere el indicador corresponden a la Beca Indígena (BI), Beca Presidente de la República (BPR), Beca de Integración Territorial (BIT), Beca Patagonia Aysén (BPA), Beca Magallanes (BM), Beca Aysén (BA), Beca Universidad del Mar (BUMAR), Beca Vocación de Profesor (BVP), Carbón II, Carbón III, Carbón IV, Decreto 1086 y Rettig. 2. La medición para las Becas BI, BPR, BIT, BM, BUMAR, BVP, Carbón II, Carbón III, Carbón IV, Decreto 1086 y Rettig considera los pagos de abril a diciembre. 3. La medición de diciembre podría realizarse los primeros días del mes de enero del año t+1, en caso de que el pago de las cuotas de dicho mes quede con ese plazo. 4. La medición para las Becas BPA y BA se efectúa de acuerdo a lo programado en el calendario de pagos para el año, pudiendo considerar los pagos de marzo a noviembre. 5. No se consideran las cuotas de traslado de la BIT y BPA. 6. No se considera en la medición el componente de arancel de la Beca Rettig. 7. No se consideran en la medición a estudiantes con la modalidad de pago masivo. 8. No se consideran en la medición a estudiantes con rechazo en el pago, debido a bloqueos de su cuenta RUT. 9. Para efectos de medición, se considera la cantidad de RUT, en base a un consolidado de pagos anual. En dicho consolidado se repetirá el RUT de un estudiante tantas veces como este estudiante reciba pagos. Este consolidado será considerado el denominador. 10. Para determinar el numerador, se consideran los pagos de cuotas en donde se cumple con el calendario de pago y se pague sólo una cuota. Si dicho pago considera más de una cuota, dicho pago no será parte del numerador. 11. No se considera en la medición a estudiantes con ajustes en el pago (sea de la misma beca, otras becas, o de años anteriores) y que producto de este ajuste, el monto del pago de la(s) cuota(s) sea $0. 12. No se consideran en la medición aquellos pagos de cuotas de becas BI, BPR, BIT, BPA, BM, BA, BUMAR, BVP, Carbón II, Carbón III, Carbón IV, Decreto 1086 y Rettig distintas a los pagos regulares contenidos en el calendario de pago, que tengan relación con procesos extraordinarios de redistribución de cobertura y/o modificación de legislación que afecte a ésta, procesos de apelación mandatados por entidades externas o demandas regionales.</t>
  </si>
  <si>
    <t>Porcentaje de estudiantes beneficiarios de la Beca de Acceso a TIC, con computador entregado al 31 de agosto del año t.</t>
  </si>
  <si>
    <t>(N° de estudiantes beneficiarios de la Beca de Acceso a TIC, con computador entregado al 31 de agosto del año t/N° total de estudiantes beneficiarios de las Becas de Acceso a TIC durante el año t)*100</t>
  </si>
  <si>
    <t>1. El denominador corresponderá al total de estudiantes beneficiarios de la Beca Acceso a TIC para el año t, correspondiente a estudiantes de 7° básico de establecimientos educacionales con financiamiento público, según matrícula en base a SIGE que se encuentre disponible en el primer proceso regular de asignación. Se excluyen los procesos de prelación, reasignación, rezago y apelaciones que se puedan presentar de forma posterior a la primera carga de beneficiarios. 2. El denominador estará supeditado a la disponibilidad presupuestaria y a las condiciones definidas en la glosa, en caso de que así fuera. 3. Se excluyen de la medición aquellos estudiantes que siendo beneficiados no acepten el beneficio y aquellos a los que no sea posible hacer entrega del mismo por cambios de establecimiento, defunción, repitencia, entre otros. 4. El numerador corresponderá al total de estudiantes beneficiarios de la Beca de Acceso a TIC, con computador entregado al 31 de agosto del año t, de acuerdo al sistema informático vigente del Programa.</t>
  </si>
  <si>
    <t>Porcentaje de sets de Educación Parvularia del Programa Útiles Escolares entregados a los establecimientos educacionales al 30 de septiembre del año t.</t>
  </si>
  <si>
    <t>4 - Asegurar la entrega del Programa Útiles Escolares a niñas y niños de Educación Parvularia de establecimientos públicos, en los niveles de Prekínder y Kínder; favoreciendo la igualdad de oportunidades ante la educación.</t>
  </si>
  <si>
    <t>Sets de útiles escolares de Prekínder y Kínder entregados.</t>
  </si>
  <si>
    <t>(N° de sets de educación parvularia del Programa Útiles Escolares entregados a los establecimientos educacionales al 30 de septiembre del año t/N° total de sets de educación parvularia del Programa Útiles Escolares adquiridos para el año t)*100</t>
  </si>
  <si>
    <t>1. El set de educación parvularia, para los niveles de prekínder y kínder, es un set de colectivo para utilización directa en la sala de clases, por lo que la entrega se realiza al establecimiento educacional. 2. El denominador corresponderá al total de sets de educación parvularia adquiridos para el año t; correspondiente al Programa de Útiles Escolares Regular; por lo cual, se excluyen programas especiales y/o procesos posteriores de asignación. 3. El denominador estará supeditado a la disponibilidad presupuestaria. 4. El numerador corresponderá al total de sets de educación parvularia entregados a los establecimientos educacionales públicos que cuenten con los niveles de prekínder y kínder, al 30 de septiembre del año t.</t>
  </si>
  <si>
    <t>Porcentaje de pagos de cuotas de estudiantes renovantes de educación superior de becas realizados dentro del plazo en el año t</t>
  </si>
  <si>
    <t>Cuotas de becas pagadas</t>
  </si>
  <si>
    <t>(N° de pagos de cuotas de estudiantes de enseñanza superior renovantes de becas realizados dentro del plazo establecido en el calendario de pagos del año t/N° de pagos de cuotas de estudiantes de enseñanza superior renovantes de becas realizados en el año t)*100</t>
  </si>
  <si>
    <t>JUNTA NACIONAL DE JARDINES INFANTILES</t>
  </si>
  <si>
    <t>Porcentaje de asistencia mensual promedio de párvulos del Programa Educativo Jardín Infantil, respecto de matrícula mensual promedio.</t>
  </si>
  <si>
    <t>1 - Otorgar educación parvularia de calidad, equitativa e inclusiva, que reconozca y valore los contextos individuales, familiares, sociales, territoriales y culturales, favoreciendo desde un marco de derechos el bienestar y desarrollo integral de todos los niños y todas las niñas en ambientes pedagógicos pertinentes, innovadores y flexibles.</t>
  </si>
  <si>
    <t>Asistencia de niños y niñas</t>
  </si>
  <si>
    <t>(Asistencia mensual promedio de párvulos del Programa Educativo Jardín Infantil en año t/Matrícula mensual promedio de párvulos del Programa Educativo Jardín Infantil en año t)*100</t>
  </si>
  <si>
    <t>El indicador considera los datos del programa educativo jardín infantil clásico de administración directa y administrados por terceros (VTF), correspondiente al período Marzo / Diciembre de cada año (excluyendo el mes de julio), por lo que el promedio anual se calcula sobre nueve meses. Se excluyen de la medición los jardines infantiles correspondientes a los Servicios Locales.</t>
  </si>
  <si>
    <t>Porcentaje de matricula promedio de párvulos con respecto a la capacidad de atención en el Programa Educativo Jardín Infantil.</t>
  </si>
  <si>
    <t>Niños y niñas matriculados</t>
  </si>
  <si>
    <t>(Matricula promedio de párvulos en el Programa Educativo Jardín Infantil en el año t /Capacidad de atención en el Programa Educativo Jardín Infantil en el año t)*100</t>
  </si>
  <si>
    <t>El indicador considera los datos del programa educativo jardín infantil clásico de administración directa y administrados por terceros (VTF), correspondiente al período Marzo / Diciembre de cada año, por lo que el promedio anual se calcula sobre diez meses.</t>
  </si>
  <si>
    <t>Porcentaje de párvulos que asisten a extensión horaria en Programa Educativo Jardín Infantil Administración Directa cuyas madres o apoderados/as trabajan y/o estudian.</t>
  </si>
  <si>
    <t>Situación de madres o apoderados cuyos niños y niñas asisten a extensión horaria.</t>
  </si>
  <si>
    <t>(N° de párvulos que asisten a extensión horaria en Programa Educativo Jardín Infantil Administración Directa cuyas madres o apoderados/as trabajan y/o estudian en el año t/N° total de párvulos que asisten a extensión horaria en Programa Educativo Jardín Infantil Administración Directa en el año t)*100</t>
  </si>
  <si>
    <t>El indicador busca focalizar de acuerdo a las características de la situación de los hogares y de los párvulos, especialmente de aquellos en situación de vulnerabilidad y de los grupos definidos como prioritarios por la política institucional, como lo son las madres o apoderados/as que trabajan y/o estudian y/o buscan trabajo. El servicio se orienta a proveer una oferta a estas madres o apoderado/a, donde se le entregue a sus hijos/as, educación y servicios de calidad. Año t corresponde a año lectivo (marzo-diciembre). La medición de este indicador se realiza una o dos veces al año, en los meses de mayo o eventualmente en octubre. Para el resultado se informará el último reporte realizado.</t>
  </si>
  <si>
    <t>Porcentaje de Jardines Infantiles clásicos de administración directa que obtienen Reconocimiento Oficial al año t.</t>
  </si>
  <si>
    <t>Jardines que obtienen reconocimiento Oficial.</t>
  </si>
  <si>
    <t>(N° de Jardines Infantiles clásicos de administración directa que obtienen Reconocimiento Oficial al año t/N° de Jardines Infantiles clásicos de administración directa en funcionamiento)*100</t>
  </si>
  <si>
    <t>1. El numerador incluye todos los jardines infantiles clásicos de administración directa que han obtenido Reconocimiento Oficial desde su implementación (año 2016) al 31 de diciembre del año t. 2. El denominador considera el número desagregado por Región del total de jardines infantiles clásicos de administración directa a diciembre del año t-2, ello en vista de que es un número programado que puede variar de un año a otro y también dentro del mismo año, construido a partir del análisis realizado por Dpto. de Fiscalía y Dpto de Cobertura y Habilitación de Espacios Educativos. 3. En el numerador podrán ser incorporados los proyectos de inversión finalizados que obtienen Reconocimiento Oficial. 4. La Nómina desagregada por región de jardines infantiles clásicos de administración directa del año t-2, será elaborada por el/la Encargado/a de Reconocimiento Oficial DIRNAC. 5. El Informe Anual de Reconocimiento Oficial, será elaborado por el/la Encargado/a de Reconocimiento Oficial DIRNAC.</t>
  </si>
  <si>
    <t>Porcentaje de cupos construidos en Salas Cuna y Niveles Medios de Jardines Infantiles JUNJI al año t, respecto al total de cupos en Salas Cuna y Niveles Medios de Jardines JUNJI programados construir en el periodo 2020-2022.</t>
  </si>
  <si>
    <t>2 - Aumentar la cobertura de educación parvularia para todos los niños y todas las niñas, ampliando la oferta educativa programática, tanto en modalidades educativas clásicas y alternativas de administración directa, considerando que este crecimiento sea sostenible, respetuoso del medio ambiente, pertinente a las necesidades y particularidades de las familias y comunidades.</t>
  </si>
  <si>
    <t>(N° de cupos  construidos en Salas Cuna y Niveles Medios de Jardines Infantiles JUNJI al año t /N° total de cupos en Salas Cuna y Niveles medios de Jardines Infantiles JUNJI programados construir en el periodo 2020-2022.)*100</t>
  </si>
  <si>
    <t>Este indicador mide el cierre de la cartera vigente al 31 de julio del 2019 de los proyectos de aumento de cobertura del programa Jardín Clásico Administración Directa. Se entenderá por «cupos construidos», aquellos que presenten un 100% de avance físico de obras, con informe de Inspector técnico de obra (ITO). La medición será acumulada respecto de la gestión 2020-2022</t>
  </si>
  <si>
    <t>Porcentaje de nuevos cupos en salas cuna y aulas de nivel medio derivados de la construcción, habilitación, reposición y/o ampliación de Jardines Infantiles de la red JUNJI al año t.</t>
  </si>
  <si>
    <t>Nuevos cupos en salas cuna y aulas de nivel medio</t>
  </si>
  <si>
    <t>(N° de nuevos cupos en salas cuna y aulas de nivel medio derivados de la construcción, habilitación, reposición y/o ampliación de Jardines Infantiles de la red JUNJI al año t/ N° total de nuevos cupos en salas cuna y aulas de nivel medio de Jardines Infantiles de la red JUNJI programados a construir, habilitar, reponer y/o ampliar en el período 2023-2025)*100</t>
  </si>
  <si>
    <t>1. Se entenderá por "nuevos cupos en salas cuna y aulas de nivel medio" a aquellos proyectos terminados que presenten un 100% de avance físico de obras según informe de Inspector Técnico de Obra (ITO), derivados de la construcción, habilitación, reposición y/o ampliación de proyectos destinados a aumentar la cobertura de los Jardines Infantiles de la red JUNJI. 2. Se entenderá por "Red JUNJI" a los Jardines infantiles clásicos de administración directa, alternativos y financiados vía transferencia de fondos. 3. El numerador incluye todos los nuevos cupos en salas cuna y aulas de nivel medio derivados de la construcción, habilitación, reposición y/o ampliación de Jardines Infantiles de la red JUNJI desde enero del año 2023 al 31 de diciembre del año t. 4. Se excluirá de la medición del indicador aquellos proyectos que presenten término anticipado de contrato, extensiones y/o modificaciones de contrato por aumento de obras o extensiones de plazo. 5. El Reporte con proyección de nuevos cupos en salas cuna y aulas de nivel medio de Jardines Infantiles de la red JUNJI a construir, habilitar, reponer y/o ampliar en el período 2023-2025, será emitido a más tardar a enero de 2023, firmado por el Encargado del Departamento de Cobertura y Habilitación de Espacios Educativos, DIRNAC. 6. El Reporte anual de cumplimiento de nuevos cupos en salas cuna y aulas de nivel medio derivados de la construcción, habilitación, reposición y/o ampliación de Jardines Infantiles de la red JUNJI, será firmado por el Encargado del Departamento de Cobertura y Habilitación de Espacios Educativos, DIRNAC.</t>
  </si>
  <si>
    <t>(N° de Jardines Infantiles clásicos de administración directa que obtienen Reconocimiento Oficial al año t/N° Total de Jardines infantiles clásicos de administración Directa del año t-2.)*100</t>
  </si>
  <si>
    <t>SERVICIO LOCAL DE EDUCACIÓN ANDALIÉN SUR</t>
  </si>
  <si>
    <t>Cumplimiento del plan de trabajo plan de trabajo para la conferencia de Directores</t>
  </si>
  <si>
    <t>4 - Incrementar la colaboración entre la comunidad educativa perteneciente al Servicio Local y redes estratégicas, para concretar el logro progresivo de los indicadores de la calidad educativa, mediante acciones planificadas y sistemáticas que derivan de los objetivos del plan anual de desarrollo.</t>
  </si>
  <si>
    <t>Acciones colaborativas implementadas</t>
  </si>
  <si>
    <t>(N°de acciones Implementadas del plan de trabajo para la conferencia de Directores en el año t / N° total de acciones del plan de trabajo para la conferencia de Directores, planificadas para el año t)*100</t>
  </si>
  <si>
    <t>1.-El Programa de trabajo deberá ser elaborado antes del 31 de Marzo del año t. 2.-Deberá considerar las acciones para el año t y establecer los medios de verificación asociados a cada acción. 3.-Estar formalizado y aprobado por el jefe de servicio</t>
  </si>
  <si>
    <t>Porcentaje de cumplimiento del Plan anual de Observación de Aula y Retro alimentación</t>
  </si>
  <si>
    <t>5 - Potenciar el aprendizaje integral de los estudiantes, mediante la instalación de prácticas pedagógicas innovadoras, para formar personas con las habilidades propias del siglo XXI, en ambientes educativos sanos, inclusivos y con equidad de género, instalando procesos evaluativos que permitan recoger evidencias concretas de las prácticas desarrolladas.</t>
  </si>
  <si>
    <t>Acciones de Observación de Aula y Retroalimentación</t>
  </si>
  <si>
    <t>(N° de hitos cumplidos del Plan de Observación de Aula y Retroalimentación para el año t/N° total de hitos del plan de Observación de Aula y Retroalimentación)*100</t>
  </si>
  <si>
    <t>1.-El Programa de trabajo deberá ser elaborado antes del 31 de Marzo del año t. 2.-El Plan de Observación de Aula y Retroalimentación deberá considerar una frecuencia semestral, realizado por el equipo directivo u otros a convenir y destinado a la dotación docente (no incluyen reemplazo) 3.-Se entiende por cumplimiento exitoso del Plan cuando se realizan todas las acciones programadas y se adjuntan sus medios de verificación. 4.- Estar formalizado y aprobado por el jefe de servicio</t>
  </si>
  <si>
    <t>Porcentaje de establecimientos del territorio, que realizan al menos 4 sesiones del Consejo Escolar o consejo de educación Parvularia en el año t.</t>
  </si>
  <si>
    <t>Actividades de Participación</t>
  </si>
  <si>
    <t>(N° de establecimientos del territorio que realizan al menos 4 sesiones del Consejo Escolar o Consejo de Educación Parvularia en el año t/N° total de establecimientos del territorio en el año t)*100</t>
  </si>
  <si>
    <t>1. Las sesiones del Consejo Escolar o Consejo de Educación Parvularia 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solo impartan educación parvularia, no se va a denominar Consejo Escolar sino que Consejo de Educación Parvularia.</t>
  </si>
  <si>
    <t>SERVICIO LOCAL DE EDUCACIÓN ATACAMA</t>
  </si>
  <si>
    <t>Porcentaje de cumplimiento del plan de capacitación del servicio</t>
  </si>
  <si>
    <t>2 - Mejorar las capacidades humanas y técnicas de los actores claves del sistema (asistentes de la educación, educadores de párvulos, docentes, directivos y funcionarios SLEP), mediante efectivos procesos de selección, evaluación, perfeccionamiento, así como, el desarrollo del trabajo colaborativo y la gestión de redes entre las comunidades educativas.</t>
  </si>
  <si>
    <t>Actividades de capacitación</t>
  </si>
  <si>
    <t>(Número de actividades realizadas del plan de capacitación en el año t/Número total de actividades del plan de capacitación planificadas para el año t)*100</t>
  </si>
  <si>
    <t>1.-El plan de capacitación debe definir las actividades a realizar durante el año y su justificación, por cada estamento del Servicio. A su vez considera las horas requeridas para cada actividad de formación según el plan de capacitación definido (plan de desarrollo profesional docente en el marco del Centro de perfeccionamiento, experimentación e investigaciones pedagógicas del ministerio de educación (CPEIP)), plan de formación para los asistentes de la educación y plan de formación para los funcionarios de la organización interna del Servicio). 2.-Se considera una actividad de capacitación como realizada aquellas que tengan convocatoria (por cualquier medio), programa o temario y los registros de asistencia.</t>
  </si>
  <si>
    <t>Porcentaje de establecimientos educacionales que aplican instrumentos para evaluar lectura comprensiva en segundo básico.</t>
  </si>
  <si>
    <t>1 - Mejorar los niveles de aprendizaje de los estudiantes del Territorio, a través de una gestión pedagógica de calidad, mediante el monitoreo de aprendizajes y la implementación de las mejores prácticas educativas.</t>
  </si>
  <si>
    <t>Estudiantes que leen comprensivamente en segundo básico</t>
  </si>
  <si>
    <t>(N° de EE que aplican instrumentos para evaluar lectura comprensiva en segundo básico en el año t/N° total de EE del SLEP que imparten segundo básico en el año t)*100</t>
  </si>
  <si>
    <t>"1. El instrumento utilizado deberá estar visado por el Jefe de Servicio del SLEP Atacama en el mes de mayo del año t. 2. El instrumento deberá ser aplicado a estudiantes de segundo básico. 3.El informe de resultados debe: a) Ser validado por el Jefe del Centro de Responsabilidad mediante firma con corte en el mes de diciembre. b) Indicar los EE y cursos en los que el instrumento fue aplicado. 4.Para considerar al establecimiento en el numerador, el instrumento debe ser aplicado a lo menos al 75% de los estudiantes de segundo básico de dicho establecimiento. 5. Se considerará como total de establecimientos, sólo los que imparten segundo básico.</t>
  </si>
  <si>
    <t>3 - Mejorar la gestión del liderazgo en los diferentes niveles, procurando ofrecer el mejor Servicio Educativo como sostenedores, mediante la implementación de una Institucionalidad Pública, moderna, especializada, eficiente, eficaz y con identidad territorial, desarrollada e implementada, a través del Plan Estratégico Local (PEL) y el Plan Anual Local (PAL).</t>
  </si>
  <si>
    <t>(N° de establecimientos del territorio que realizan al menos 4 sesiones del Consejo Escolar o Consejo de Educación Parvularia en el año t /N° total de establecimientos del territorio en el año t)*100</t>
  </si>
  <si>
    <t>1. Las sesiones del Consejo Escolar o Consejo de Educación Parvularia 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sólo impartan educación parvularia, no se va a denominar Consejo Escolar sino que Consejo de Educación Parvularia. 4. El Consejo Escolar es aquel donde se reúnen los representantes de los apoderados, estudiantes, asistentes de la educación, docentes, equipo directivo y del SLEP. Entre sus funciones está el de estimular y canalizar la participación de la comunidad educativa para aportar a la mejora continua del proyecto educativo.</t>
  </si>
  <si>
    <t>Porcentaje de ejecución presupuestaria del Servicio</t>
  </si>
  <si>
    <t>5 - Asegurar la sostenibilidad y el equilibrio financiero del Servicio Educativo, a través del diseño e implementación de un Modelo de Gestión Presupuestaria por establecimiento y por tipo de subvención.</t>
  </si>
  <si>
    <t>Monto ejecutado del presupuesto del servicio</t>
  </si>
  <si>
    <t>(Monto ejecutado del Presupuesto del servicio del año fiscal t cerrado/Monto total del Presupuesto vigente del servicio del año fiscal t cerrado)*100</t>
  </si>
  <si>
    <t>1. Monto ejecutado corresponde al monto total devengado. 2. Se entenderá como presupuesto vigente aquel que incorpora todas las modificaciones presupuestarias autorizadas. 3. Montos en miles de $</t>
  </si>
  <si>
    <t>Porcentaje de proyectos de infraestructura que presentan ejecución durante el año t</t>
  </si>
  <si>
    <t>4 - Mejorar las condiciones de infraestructura, equipamiento y recursos educativos de los Establecimientos Educacionales, mediante la elaboración y ejecución de un Programa Integral de Inversión y Mantenimiento, basado en un adecuado diagnóstico de las necesidades y de las respectivas fuentes de financiamiento.</t>
  </si>
  <si>
    <t>Porcentaje de proyectos de infraestructura en ejecución o terminados en el año t</t>
  </si>
  <si>
    <t>(Número de proyectos de infraestructura en ejecución o terminados en el año t/Número total de proyectos de infraestructura planificados para ejecutarse o terminar en el año t)*100</t>
  </si>
  <si>
    <t>1. El Informe de cumplimiento deberá indicar al menos: a) Fecha de identificación del proyecto. b) Nombre del proyecto. c) Nombre del EE. d) Monto de la inversión. 2. Se entiende por proyecto de inversión a aquellos proyectos de conservación o inversión financiados por el subtítulo 31 del presupuestos de los Servicios Locales 3. Se entiende por proyecto de inversión en ejecución a aquellos proyectos que cuentan con licitación adjudicada y que no cuente aún con recepción provisoria. 4. Se entiende por proyecto de inversión y/o conservación terminados a aquellos proyectos que cuenten con recepción provisoria.</t>
  </si>
  <si>
    <t>SERVICIO LOCAL DE EDUCACIÓN BARRANCAS</t>
  </si>
  <si>
    <t>Porcentaje de establecimientos del territorio con asistencia promedio igual o superior al 80% de sus estudiantes matriculados en el año t.</t>
  </si>
  <si>
    <t>(N° de establecimientos del territorio con asistencia promedio igual o superior al 80% de sus estudiantes matriculados en el año t /N° total de establecimientos del territorio en el año t)*100</t>
  </si>
  <si>
    <t>1. Para el cálculo se considerará la asistencia promedio entre marzo y noviembre del año t, promedio simple. 2. Se utiliza la asistencia entregada por SIGE. 3. En caso de no registrar asistencia un mes (paro docente, contingencia nacional, u otro) se calculará el promedio con los meses restantes. 4. El N° de establecimientos considera a todos los niveles escolares y modalidades de enseñanza (Ed. parvularia(NT1 y NT2), básica, media, especial-diferencial y adultos) 5. Para el caso de Educación Parvularia solo se considera el primer nivel de transición NT1 (pre-kínder) y segundo nivel de transición NT2 (kínder).</t>
  </si>
  <si>
    <t>Porcentaje de establecimientos del territorio, que realizan al menos 4 sesiones del Consejo Escolar o consejo de educación parvularia en el año t.</t>
  </si>
  <si>
    <t>4 - Incrementar la vinculación con la comunidad y las formas institucionales de participación e inserción territorial, mediante la promoción y desarrollo de redes, y la generación de un plan de participación con la comunidad.</t>
  </si>
  <si>
    <t>Fomentar la participación de la comunidad educativa a través de la realización de a lo menos 4 consejos escolares en todos los establecimientos (Escuelas y Jardines Infantiles)</t>
  </si>
  <si>
    <t>1. Las sesiones del Consejo Escolar o Consejo de Educación Parvularia &gt;se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solo impartan educación parvularia, no se va a denominar consejo escolar sino que consejo de educación parvularia. 4. El consejo escolar es aquel donde se reúnen los representantes de los apoderados, estudiantes, asistentes de la educación, docentes, equipo directivo, y del SLEP. Entre sus funciones está el de estimular y canalizar la participación de la comunidad educativa para aportar a la mejora continua del proyecto educativo.</t>
  </si>
  <si>
    <t>Porcentaje de docentes de establecimientos del territorio evaluados en categoría destacado o competente en el año t, respecto del total de docentes de establecimientos del territorio evaluados en el año t-1.</t>
  </si>
  <si>
    <t>(N° de docentes de establecimientos del territorio evaluados en categoría destacado o competente en el año t /N° total de docentes de establecimientos del territorio evaluados en el año t-1)*100</t>
  </si>
  <si>
    <t>1. se entiende por docente evaluado a aquel que haya participado del proceso de evaluación para medir su desempeño. 2. Se consideran solo los docentes de los establecimientos del territorio que son evaluados en el año t-1 y que reciben sus resultados en el año t.</t>
  </si>
  <si>
    <t>Porcentaje de categorías de desempeño Alto y/o Medio de establecimientos educacionales del territorio en el año t.</t>
  </si>
  <si>
    <t>(Número de categorías de desempeño Alto y/o Medio de establecimientos del territorio en el año t/Número total de categorías de desempeño de establecimientos en el territorio en el año t)*100</t>
  </si>
  <si>
    <t>1. La Agencia de la Calidad categoriza a los establecimientos educacionales anualmente, tanto para enseñanza básica y media por separado, pudiendo un mismo establecimiento tener dos categorías diferentes. 2. Las posibles categorías de desempeño son Alto, Medio, Medio-Bajo e Insuficiente. 3. Se entenderá como número total de categorizaciones, la suma total de categoría de desempeño, de los niveles de enseñanza (básica y media) del territorio que fueron categorizados en el año t. 4. Se considera solo los establecimientos de educación regular con enseñanza básica y/o media. Por lo tanto, no se consideran los establecimientos con educación especial y de adultos. 5. El denominador corresponderá a los establecimientos educacionales categorizables según la Agencia de la Calidad, en base al número de estudiantes según art. 18 Ley 20.529.</t>
  </si>
  <si>
    <t>Porcentaje de proyectos de inversión y/o conservación en ejecución o terminados en el año t</t>
  </si>
  <si>
    <t>5 - Mejorar las condiciones de habitabilidad, higiene, seguridad y equipamiento para el desarrollo del servicio educativo y la calidad de la educación pública, mediante el mejoramiento de la infraestructura</t>
  </si>
  <si>
    <t>Mejorar las condiciones de infraestructura de los establecimientos</t>
  </si>
  <si>
    <t>(N° de proyectos de inversión y/o conservación en ejecución o terminados en el año t/N° total de proyectos de inversión y/o conservación planificados en el año t)*100</t>
  </si>
  <si>
    <t>1. El listado de proyectos de inversión y/o conservación en ejecución o terminados deberá indicar al menos: a) Fecha de postulación del proyecto. b) Nombre del proyecto. c) Nombre del EE. d) Monto de la inversión. 2. Se considerarán para el numerador los proyectos de inversión y/o conservación en ejecución o terminados del año t y que se puedan acreditar su fecha de ejecución o termino. 3. Se entiende por proyecto de inversión a aquellos proyectos de conservación o inversión financiados por el subtítulo 31 del presupuesto del Servicio Local 4. Se entiende por proyecto de inversión en ejecución a aquellos proyectos que cuentan con licitación adjudicada y que no cuente aún con recepción provisoria. 5. Se entiende por proyecto de inversión y/o conservación terminados a aquellos proyectos que cuenten con recepción provisoria. 6. El listado de proyectos de inversión y/o conservación planificados en el año t, debe estar formalizado a más tardar en marzo del año t por el jefe de servicio.</t>
  </si>
  <si>
    <t>Porcentaje de estudiantes que leen comprensivamente en 2do básico</t>
  </si>
  <si>
    <t>1 - Mejorar los aprendizajes en los estudiantes mediante un plan de acompañamiento a los establecimientos y mejoramiento de las prácticas pedagógicas, considerando también la educación afectiva y sexual como un derecho humano.</t>
  </si>
  <si>
    <t>medir el total de estudiantes que leen comprensivamente en 2do básico</t>
  </si>
  <si>
    <t>(número de estudiantes que leen comprensivamente en 2do básico/número total de estudiantes evaluados en 2do básico)*100</t>
  </si>
  <si>
    <t>1.Durante el segundo trimestre del año t, el Jefe de Servicio seleccionará el instrumento que se aplicará a los estudiantes de segundo básico 2.La medición se realiza de manera presencial, y a fines del año t 3.Para el cálculo del denominador se considerán los estudiantes que hayan estado en clases presenciales a lo menos 6 meses del año t 4. Se entiende por leer comprensivamente: a aquellos estudiantes que logran un nivel de aprendizaje adecuado en la prueba de lectura comprensiva y debe estar definido en el instrumento.</t>
  </si>
  <si>
    <t>Porcentaje de actividades ejecutadas del Plan de Formación y Desarrollo de Capacidades</t>
  </si>
  <si>
    <t>2 - Aumentar el número de equipos directivos, docentes, educadoras de párvulo, y asistentes de la educación, a través de la implementación de un plan de capacitación para la mejora de las competencias técnicas y humanas.</t>
  </si>
  <si>
    <t>Formar a los Directores/as, docentes, asistentes de la educación de acuerdo a la detección de necesidades de Formación y Desarrollo de Capacidades</t>
  </si>
  <si>
    <t>(N° de actividades ejecutadas del Plan de Formación y Desarrollo de Capacidades en el año t /N° total de actividades planificadas en el Plan de Formación y Desarrollo de Capacidades en el año t)*100</t>
  </si>
  <si>
    <t>1. El Plan de Formación y Desarrollo de Capacidades debe: a) Contener un diagnóstico de necesidades de formación y desarrollo de capacidades que considere a cada estamento (directivos, docentes, asistentes de la educación, y educadoras de párvulo) b) Formular actividades formativas acordes para cada estamento, indicar las fechas de cumplimiento y los medios de verificación correspondientes. c) estar validado a más tardar en el mes de abril del año t por el Jefe de Servicio</t>
  </si>
  <si>
    <t>SERVICIO LOCAL DE EDUCACIÓN CHINCHORRO</t>
  </si>
  <si>
    <t>1. La Agencia de la Calidad categoriza a los establecimientos educacionales anualmente, tanto para enseñanza básica y media por separado, pudiendo un mismo establecimiento tener dos categorías diferentes. 2. Las posibles categorías de desempeño son Alto, Medio, Medio-Bajo e Insuficiente. 3. Se entenderá como número total de categorizaciones, la suma total de categoría de desempeño, de los niveles de enseñanza (básica y media) del territorio que fueron categorizados en el año t. 4. Se considera solo los establecimientos de educación regular con enseñanza básica y/o media. Por lo tanto, no se consideran los establecimientos con educación especial y de adultos. 5. El denominador corresponderá a los establecimientos educacionales categorizables según la Agencia la Calidad, en atención al numero de estudiantes según art 18 ley 20529.</t>
  </si>
  <si>
    <t>1 - Mejorar el bienestar socioemocional, necesidades institucionales y pedagógicas de las comunidades educativas mediante acciones vinculadas a la política de reactivación educativa integral</t>
  </si>
  <si>
    <t>Asistencia a clases</t>
  </si>
  <si>
    <t>(Número de establecimientos del territorio con asistencia promedio igual o superior al 80% de sus estudiantes matriculados en el año t/Número total de establecimientos del territorio en el año t)*100</t>
  </si>
  <si>
    <t>1. Se incluye la totalidad de EE, excluyendo a los jardines infantiles VTF. 2. El informe elaborado por el SLEP deberá estar validado por el Jefe de Servicio. 3. El informe de contendrá a lo menos los siguientes elementos: a) Antecedentes del indicador. b) Evaluación de cumplimiento del indicador según fórmula de cálculo. c) Nómina de establecimientos del territorio en el año t indicando su matrícula y porcentaje promedio de asistencia. d) N° de establecimientos del territorio con asistencia promedio igual o superior al 80% de sus estudiantes matriculados en el año t. e) Análisis cualitativo del indicador.</t>
  </si>
  <si>
    <t>Porcentaje de establecimientos del territorio, que realizan al menos 4 sesiones del Consejo Escolar o Consejo de educación parvularia en el año t.</t>
  </si>
  <si>
    <t>(Número de establecimientos del territorio que realizan al menos 4 sesiones del Consejo Escolar o Consejo de educación párvularia en el año t/Número total de establecimientos del territorio en el año t)*100</t>
  </si>
  <si>
    <t>1. Las sesiones del Consejo Escolar o Consejo de Educación Parvularia 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solo impartan educación parvularia, no se va a denominar Consejo Escolar, sino que Consejo de Educación Parvularia.</t>
  </si>
  <si>
    <t>Porcentaje de estudiantes del territorio que reprueban por motivos académicos al finalizar el año t.</t>
  </si>
  <si>
    <t>(N° estudiantes del territorio que reprueban por motivos académicos al finalizar el año t/N° total de estudiantes del territorio matriculados en el año t)*100</t>
  </si>
  <si>
    <t>1. Para el cálculo del indicador se considera el rendimiento escolar del Sistema de Información General de Estudiantes (SIGE) 2. Se debe considerar que los estudiantes reprobados corresponden a aquellos estudiantes que al finalizar el año t no cumplen con el promedio mínimo de notas para la promoción que los habilite a matricularse en año t+1 en el grado superior.</t>
  </si>
  <si>
    <t>Porcentaje de variación de la matrícula total de los establecimientos educacionales.</t>
  </si>
  <si>
    <t>2 - Fortalecer la oferta educativa pública en la región que favorezcan la atención, retención y reinserción escolar, desarrollando estrategias pertinentes al contexto local, velando por la continuidad de las trayectorias educativas de las y los estudiantes, mejorando la infraestructura y condiciones adecuadas a sus necesidades.</t>
  </si>
  <si>
    <t>Matrícula de los establecimientos educacionales</t>
  </si>
  <si>
    <t>(Matrícula pública del territorio en el año t - Matrícula pública del territorio en el año t0/Matrícula pública del territorio en el año t0)*100</t>
  </si>
  <si>
    <t>1. Matrícula oficial año t y año t0 provenientes de bases de datos oficiales del MINEDUC. 2. La matrícula pública del territorio en el año t0 corresponde a la matrícula del año previo al inicio de funciones del SLEP. 3. Resultado real sobre la meta, siempre y cuando la variación de matrícula sea positiva o cero, en caso contrario el resultado es cero.</t>
  </si>
  <si>
    <t>Porcentaje de cumplimiento del plan de capacitación.</t>
  </si>
  <si>
    <t>3 - Diseñar e implementar una política organizacional interna que promueva el sentido de pertenencia hacia los objetivos centrales del sistema de educación pública y que a su vez favorezca la trayectoria laboral de todas y todos los Directivos, Docentes, Asistentes de la Educación, Educadoras, Técnicos en Párvulos y funcionarios/as de la administración central del Servicio Local, fortaleciendo sistemáticamente los equipos de trabajo y desarrollando políticas de desarrollo profesional para el mejoramiento e innovación de sus prácticas.</t>
  </si>
  <si>
    <t>1.-El plan de capacitación deberá definir las actividades a realizar durante el año y su justificación, por cada estamento del Servicio. A su vez considera las horas requeridas para cada actividad de formación según el plan de capacitación definido (plan de desarrollo profesional docente, plan de formación para los asistentes de la educación y plan de formación para los funcionarios de la organización interna del Servicio). 2.-Se considera una actividad de capacitación como realizada aquellas que tengan registros de asistencia. 3. El plan de capacitación deberá estar validado por el Jefe de Servicio.</t>
  </si>
  <si>
    <t>Porcentaje de cumplimiento del plan de trabajo para la red de orientadores de establecimientos del territorio.</t>
  </si>
  <si>
    <t>4 - Implementar la Política Nacional de Educación Sexual Integral para todas/os las/os estudiantes a lo largo de su trayectoria educativa abarcando principalmente equidad de género, educación afectiva y sexual como un derecho humano.</t>
  </si>
  <si>
    <t>Plan de Trabajo para la Red de Orientadores</t>
  </si>
  <si>
    <t>(Número de acciones del plan de trabajo implementadas para la red de orientadores en el año t /Número total de acciones del plan de trabajo para la red de orientadores planificadas para el año t)*100</t>
  </si>
  <si>
    <t>1.- El Plan de trabajo deberá considerar las acciones para el año t y establecer los medios de verificación asociados a cada acción. 2.- El plan podrá ser modificado a más tardar el 30 de junio, modificándose sólo los hitos programados con posterioridad a la fecha de modificación del plan. 3. El Plan de Trabajo deberá ser elaborado y validado por el Jefe de Servicio a más tardar el 30 de abril del año t.</t>
  </si>
  <si>
    <t>Porcentaje de sesiones con el Comité Directivo Local de Educación Pública con acta publicada.</t>
  </si>
  <si>
    <t>5 - Aumentar la vinculación con diversas organizaciones de educación superior (Universidades, CFT e IES), Autoridades Comunales y Regionales, Comunidades Locales, Servicios Públicos y Privados y distintos actores e instituciones del medio y la sociedad civil, mediante el trabajo en acciones y/o actividades de trabajo en red, que permitan fortalecer los proyectos educativos institucionales de los establecimientos educacionales del Servicio Local.</t>
  </si>
  <si>
    <t>Sesiones con el Comité Directivo Local</t>
  </si>
  <si>
    <t>(Número de sesiones del Comité Directivo Local de Educación Pública con acta publicada en el año t/Número total de sesiones del Comité Directivo Local de Educación Pública con acta aprobada en el año t)*100</t>
  </si>
  <si>
    <t>1. Según el articulo 32 de ley 21.040, un funcionario del servicio local designado por el director ejecutivo cumplirá las funciones de secretario del Comité Directivo Local, actuará como ministro de fe y registrará sus sesiones. Con un máximo de 8 sesiones en un año escolar, según artículo 32. 2. El artículo 37 señala la publicidad de las sesiones: las sesiones del Comité Directivo local serán públicas y sus acuerdos se adoptarán en la sala legalmente constituida. 3. El secretario del comité directivo local será el encargado de publicar las actas, una vez aprobadas, en el sitio electrónico del servicio local. Dichas actas contendrán, como mínimo, la asistencia a la sesión, los acuerdos adoptados y la forma como fueron votados.</t>
  </si>
  <si>
    <t>Porcentaje de cumplimiento del Plan de Trabajo anual con el Consejo Local de Educación ejecutado en relación a las atribuciones estipuladas en la Ley.</t>
  </si>
  <si>
    <t>Plan de Trabajo con el Consejo Local de Educación</t>
  </si>
  <si>
    <t>(Número de acciones del plan de trabajo anual con el Consejo Local de educación, implementadas en el año t/Número Total de acciones del plan de trabajo anual con el Consejo local de Educación, planificadas para el año t)*100</t>
  </si>
  <si>
    <t>1. El Plan de trabajo deberá ser elaborado y validado antes del 30 de abril del año t. 2. El Plan deberá considerar las acciones para el año t, con sus respectivas fechas programadas, y establecer los medios de verificación asociados a cada acción.</t>
  </si>
  <si>
    <t>SERVICIO LOCAL DE EDUCACIÓN COLCHAGUA</t>
  </si>
  <si>
    <t>Porcentaje de establecimientos educacionales que aplican instrumentos para evaluar lectura comprensiva en segundo básico</t>
  </si>
  <si>
    <t>1 - Mejorar la calidad del aprendizaje de los estudiantes mediante un eficiente desarrollo de la Gestión Pedagógica, de acuerdo con la Bases Curriculares y los Estándares de Aprendizaje que permitan consecuentemente mejorar los resultados de los estudiantes del Servicio Local.</t>
  </si>
  <si>
    <t>Evaluar lectura comprensiva</t>
  </si>
  <si>
    <t>1. El instrumento utilizado deberá estar visado por el equipo de UATP del Servicio Local en el mes de mayo del año t. 2. El instrumento deberá ser aplicado para estudiantes de segundo básico. 3.El informe de resultados debe: a) Ser validado por el jefe del centro de responsabilidad mediante firma con corte en el mes de diciembre. b) Indicar los EE y cursos en los que el instrumento fue aplicado. 4. El instrumento debe ser aplicado a lo menos al 75% de los estudiantes del nivel por EE para ser considerado en el numerador 5. Se considerara como total de establecimientos, solo los que imparten el nivel de enseñanza al cual se le aplicara la evaluación.</t>
  </si>
  <si>
    <t>Porcentaje de cumplimiento del plan de capacitación</t>
  </si>
  <si>
    <t>2 - Fortalecer y construir capacidades en todos los funcionarios de forma sistemática de modo que favorezcan un impacto en el desempeño de todas las unidades educativas y de administración del Servicio Local.</t>
  </si>
  <si>
    <t>Actividades de capacitacion</t>
  </si>
  <si>
    <t>1.-El plan de capacitación debe definir las actividades a realizar durante el año y su justificación, por cada estamento del Servicio. A su vez considera las horas requeridas para cada actividad de formación según el plan de capacitación definido (plan de desarrollo profesional docente, plan de formación para los asistentes de la educación y plan de formación para los funcionarios de la organización interna del Servicio). Elaborado al 31 de marzo del t. 2.-Se considera una actividad de capacitación como realizada aquellas que tengan registros de asistencia.</t>
  </si>
  <si>
    <t>Porcentaje de cumplimiento del plan de trabajo de los directores de establecimientos del territorio en las sesiones de trabajo en red (conferencia de directores)</t>
  </si>
  <si>
    <t>3 - Desarrollar una gestión eficaz de Liderazgo en los diferentes niveles propendiendo a alcanzar el logro de los objetivos propuestos a lo largo del tiempo y que impacten positivamente en el aprendizaje de los estudiantes del territorio</t>
  </si>
  <si>
    <t>Acciones implementadas en el liderazgo</t>
  </si>
  <si>
    <t>(Número de acciones del plan de trabajo implementadas para la conferencia de Directores en el año / Número total de acciones del plan de trabajo para la conferencia de Directores, planificadas para el año )*100</t>
  </si>
  <si>
    <t>1. El Plan de trabajo deberá ser elaborado al 30 de abril del año t validado por jefe de Subdirección de UATP 2. Deberá considerar las acciones para el año t y establecer los medios de verificación asociados a cada acción.</t>
  </si>
  <si>
    <t>4 - Alta participación de la comunidad educativa que fomentan una convivencia escolar positiva, asegurando un proceso colaborativo e intencionado de diseñar, implementar y evaluar políticas, acciones, prácticas y actividades sobre el conjunto de las interacciones que se producen en el contexto escolar</t>
  </si>
  <si>
    <t>Actividades de participación</t>
  </si>
  <si>
    <t>1. Las sesiones del Consejo Escolar o Consejo de Educación Parvularia se deben realizar de manera presencial, salvo situaciones excepcionales que deben ser justificadas. 2. Según el Artículo 7º de la ley 19.979, Cada Consejo Escolar deberá convocar al menos a cuatro sesiones al año. 3. Según el Art. 79 ley 21.040, para los establecimientos que solo impartan educación parvularia, no se va a denominar consejo escolar sino que consejo de educación parvularia. 4. El consejo escolar es aquel donde se reúnen los representantes de los apoderados, estudiantes, asistentes de la educación, docentes, equipo directivo, y del SLEP. Entre sus funciones está el de estimular y canalizar la participación de la comunidad educativa para aportar a la mejora continua del proyecto educativo.</t>
  </si>
  <si>
    <t>Porcentaje de ejecución presupuestaria</t>
  </si>
  <si>
    <t>5 - Diseñar una estrategia para aumentar los ingresos y el uso eficiente de los recursos financieros que permitan entregar una educación de calidad, con infraestructura, equipamiento y recursos pedagógicos acorde a las necesidades de las comunidades educativas del territorio.</t>
  </si>
  <si>
    <t>Monto Ejecutado por el uso eficiente de los recursos</t>
  </si>
  <si>
    <t>(Monto ejecutado del Presupuesto del servicio del año fiscal t cerrado/ Monto total del Presupuesto vigente del servicio del año fiscal t cerrado)*100</t>
  </si>
  <si>
    <t>1. Monto ejecutado corresponde al monto total devengado. 2. Se entenderá como presupuesto vigente aquel que incorpora todas las modificaciones presupuestarias autorizadas.</t>
  </si>
  <si>
    <t>SERVICIO LOCAL DE EDUCACIÓN COSTA ARAUCANÍA</t>
  </si>
  <si>
    <t>1. La Agencia de la Calidad categoriza a los establecimientos educacionales anualmente, tanto para enseñanza básica y media por separado, pudiendo un mismo establecimiento tener dos categorías diferentes. 2. Las posibles categorías de desempeño son Alto, Medio, Medio-Bajo e Insuficiente. 3. Se entenderá como número total de categorizaciones, la suma total de categoría de desempeño, de los niveles de enseñanza (básica y media) del territorio que fueron categorizados en el año t. 4. Se considera solo los establecimientos de educación regular con enseñanza básica y/o media. Por lo tanto, no se consideran los establecimientos con educación especial y de adultos. 5. El denominador corresponderá a los establecimientos educacionales categorizables según la Agencia la Calidad, en atención al numero de estudiantes según art 18 ley 20529</t>
  </si>
  <si>
    <t>1. Para el cálculo se considerará la asistencia promedio entre marzo y noviembre del año t, promedio simple. 2. Se utiliza la asistencia entregada por SIGE. 3. En caso de no registrar asistencia un mes (paro docente, contingencia nacional, u otro) se calculará el promedio con los meses restantes. 4. El N° de establecimientos considera a todos los niveles escolares y modalidades de enseñanza (Ed. parvularia (NT1 y NT2), básica, media, especial-diferencial y adultos) 5. Para el caso de Ed. Parvularia solo se considera el primer nivel de transición NT1 (pre-kínder) y segundo nivel de transición NT2 (kínder).</t>
  </si>
  <si>
    <t>3 - Promover la interculturalidad, el respeto humano y la cultura democrática, a través del programa de convivencia escolar y los mecanismos de participación de la comunidad educativa del territorio, para contribuir al desarrollo personal y social de las/os estudiantes.</t>
  </si>
  <si>
    <t>Participación de la comunidad educativa</t>
  </si>
  <si>
    <t>Porcentaje de Obras de Infraestructura terminadas en el año t.</t>
  </si>
  <si>
    <t>(Número de Obras de Infraestructura terminadas en el año t /Número de Obras de Infraestructura planificadas a terminar en el año t)*100</t>
  </si>
  <si>
    <t>1. El Informe de cumplimiento deberá indicar al menos: a) Fecha de identificación del proyecto. b) Nombre del proyecto. c) Nombre del EE. d) Monto de la inversión. 2. Se entiende por proyecto de inversión a aquellos proyectos de conservación o inversión financiados por el subtítulo 31 del presupuestos de los Servicios Locales 3. Se entiende por proyecto de inversión en ejecución a aquellos proyectos que cuentan con licitación adjudicada y que no cuente aún con recepción provisoria. 4. Se entiende por proyecto de inversión y/o conservación terminados a aquellos proyectos que cuenten con recepción provisoria."</t>
  </si>
  <si>
    <t>Porcentaje de cumplimiento del Plan del Programa de Educación Intercultural Bilingüe (PEIB) en el año t.</t>
  </si>
  <si>
    <t>Pertinencia local, sello de Interculturalidad</t>
  </si>
  <si>
    <t>(Número de hitos cumplidos del Plan del Programa de Educación Intercultural Bilingüe (PEIB) en el año t/Número total hitos del Plan del Programa de Educación Intercultural Bilingüe (PEIB) del año t)*100</t>
  </si>
  <si>
    <t>1. El Programa de Educación Intercultural en Contexto Mapuche (EICM) es el eje de la política en interculturalidad que desarrolla el Ministerio de Educación, en el marco de lo señalado en la Ley N° 19.253 y el Convenio 169 de la OIT; basado en la ley 20370 (General de Educación) en su art 3i) y art 23. En lo operativo, en el Decreto 280 del MINEDUC art 5 se establece que si un establecimiento tiene mas del 20% de estudiantes adscritos a un pueblo indígena, debe ofrecer el EICM. 2. Plan del Programa de Educación Intercultural en Contexto Mapuche (EICM), con detalle de hitos planificadas para el año t, será elaborado a más tardar a marzo del año t. 3. El plan es flexible respecto de las fechas programadas para el cumplimiento de cada hito, ya que constituye una estimación, sin perjuicio de que los hitos deben cumplirse durante el año de gestión. El Programa podrá ser modificado por motivos fundados.</t>
  </si>
  <si>
    <t>Porcentaje de estudiantes que leen comprensivamente en 2° básico.</t>
  </si>
  <si>
    <t>1 - Mejorar los niveles de aprendizaje de los/as estudiantes del territorio, a través del diseño de prácticas efectivas y participativas que promuevan un desarrollo integral, enfocadas en las habilidades fundamentales para el siglo XXI.</t>
  </si>
  <si>
    <t>Aprendizajes</t>
  </si>
  <si>
    <t>(Número de estudiantes que leen comprensivamente en 2do básico en el año t /Número total de estudiantes de 2do básico evaluados en el año t)*100</t>
  </si>
  <si>
    <t>1. El informe de cumplimiento del indicador debe: a) Ser validado por el jefe de la Unidad de Apoyo Técnico Pedagógico mediante firma con corte en el mes de diciembre. b) Indicar la cantidad total de estudiantes que leen comprensivamente c) Indicar la cantidad total de estudiantes de segundo básico evaluados en el año t. 2. El denominador corresponde al total de los estudiantes que rinden la prueba DIA basado en la matrícula declarada en SIGE, corte abril del año t. 3. La definición de estudiantes que leen comprensivamente corresponde a todos los estudiantes que presentan respuestas correctas en las habilidades de "localizar" y "interpretar y relacionar" basado en los resultados de la prueba DIA de lectura. 4. La prueba DIA se realiza por tercer año consecutivo con mediciones a inicio, medio y término del año escolar.</t>
  </si>
  <si>
    <t>Porcentaje de directores evaluados positivamente en sus convenios de ADP (Directores para Chile)</t>
  </si>
  <si>
    <t>2 - Fortalecer las capacidades de liderazgo de los equipos directivos, docentes y funcionarios/as con foco en lo técnico-pedagógico mediante la formación, colaboración, innovación y aplicación de instrumentos de monitoreo, que permitan mejorar las practicas pedagógicas y la gestión de los establecimientos y del Servicio.</t>
  </si>
  <si>
    <t>Liderazgo de gestión pedagógica</t>
  </si>
  <si>
    <t>(Cantidad de directores evaluados positivamente en sus convenios de ADP en el año t /Cantidad Total de directores con convenio ADP evaluado en el año t-1)*100</t>
  </si>
  <si>
    <t>1.La cantidad total de directores con convenio por Alta Dirección Pública será validada por el Área de Gestión de Personas considerando diciembre del año t-1. 2.El cumplimiento corresponde a las resoluciones exentas que establecen el porcentaje logrado por cada director/a. 3. La condición de logro es que los directores cumplan más del 90% de su convenio de desempeño. 4. El informe de cumplimiento será formalizado por la Subdirección de Apoyo Técnico Pedagógico, y aprobado por el director ejecutivo.</t>
  </si>
  <si>
    <t>Porcentaje de gasto SEP respecto de los ingresos totales en SEP durante el año</t>
  </si>
  <si>
    <t>4 - Gestionar eficientemente los recursos en los ámbitos administrativos y técnico-pedagógicos, a través de la planificación, control y rendición de cuentas de la gestión financiera, así como generando alianzas público-privadas que permitan asegurar la sostenibilidad del servicio educativo.</t>
  </si>
  <si>
    <t>Gasto educativo</t>
  </si>
  <si>
    <t>(Cantidad de gasto ejecutado en subtitulo 21,22 y 29 de la Subvención Escolar Preferencial SEP en el año t /Cantidad de ingresos totales de SEP SLEPCA en el año t)*100</t>
  </si>
  <si>
    <t>1. Los recursos SEP de la ley 20248/2008, son parte del Convenio de Igualdad de Oportunidades y Excelencia Educativa formalizado y vigente del SLEPCA. 2. De acuerdo a la ley, el 100% de los recursos provenientes de la SEP deben ser invertidos en las acciones comprometidas en el plan de mejoramiento educativo (PME) de los EE en alguna de las áreas de la gestión institucional, como currículum, liderazgo, convivencia y recursos. 3. Se entenderá como "Gasto SEP", a todo aquel gasto ejecutado durante el año t con asignación SEP con imputación presupuestaria y devengo correspondiente. 4. Se consideran los gastos imputados al subtítulo 21, 22 y 29. 5. El informe de gasto SEP ejecutado en el año t, deberá ser validado por la SAF, al 30 de Diciembre del año t,.</t>
  </si>
  <si>
    <t>Porcentaje de funcionarios: directivos, docentes, asistentes y funcionarios capacitados respecto del total de personas que integran el SLEPCA</t>
  </si>
  <si>
    <t>5 - Consolidar un equipo de trabajo comprometido con la educación pública, idóneo en cuanto a capacidades y experiencia, propendiendo a la normalización de la dotación del servicio y al desarrollo personal y profesional continuo.</t>
  </si>
  <si>
    <t>Desarrollo profesional</t>
  </si>
  <si>
    <t>(Cantidad de funcionarios: directivos, docentes, asistentes de la educación y funcionarios capacitados en el año t /Cantidad total de funcionarios programa 01 y 02 del servicio en el año t )*100</t>
  </si>
  <si>
    <t>El informe de Dotación corresponde a la matriz D segundo envío primer informe El informe de cumplimiento será elaborado por el encargado del área de gestión de personas y estar validado por el presidente del comité bipartito de capacitación y el encargado del Plan territorial de desarrollo profesional</t>
  </si>
  <si>
    <t>6 - Asegurar espacios y condiciones físicas favorables para que las experiencias de aprendizaje sean innovadoras y pertinentes, a través de la planificación y ejecución de proyectos y adquisición de mobiliario, equipamiento, bienes y servicios necesarios para ello.</t>
  </si>
  <si>
    <t>Habitabilidad educativa</t>
  </si>
  <si>
    <t>(Cantidad de proyectos en ejecución o terminados en el año t/Total de proyectos planificados para ejecutarse en el año t )*100</t>
  </si>
  <si>
    <t>1. El Informe de cumplimiento deberá indicar al menos: a) Fecha de identificación del proyecto. b) Nombre del proyecto. c) Nombre del EE. d) Monto de la inversión. 2. Se entiende por proyecto de inversión a aquellos proyectos de inversión financiados por el subtítulo 31 del presupuestos de los Servicios Locales 3. Se entiende por proyecto de inversión en ejecución a aquellos proyectos que cuentan con licitación adjudicada y que no cuente aún con recepción provisoria. 4. Se entiende por proyecto de inversión y/o conservación terminados a aquellos proyectos que cuenten con recepción provisoria. 5. Informe de cantidad de proyectos planificados para el año se presenta a más tardar en abril del año t</t>
  </si>
  <si>
    <t>SERVICIO LOCAL DE EDUCACIÓN GABRIELA MISTRAL</t>
  </si>
  <si>
    <t>Porcentaje de establecimientos del territorio que realizan al menos 4 sesiones del Consejo Escolar o Consejo de educación parvularia en el año t.</t>
  </si>
  <si>
    <t>3 - Desarrollar una eficaz gestión de trabajo colaborativo y en red entre los profesionales del SLEP y los establecimientos educacionales, mediante la incorporación de tecnologías, optimizando sistemas de información y mejorando la conectividad en todos los establecimientos, para fortalecer los vínculos de los actores relevantes del Servicio.</t>
  </si>
  <si>
    <t>Realización de Consejos escolares y Consejos Parvularios promoviendo el Liderazgo colaborativo</t>
  </si>
  <si>
    <t>(Número de establecimientos del territorio que realizan al menos 4 sesiones del Consejo Escolar o Consejo de educación parvularia en el año t/Número total de establecimientos del territorio en el año t)*100</t>
  </si>
  <si>
    <t>Porcentaje de Establecimientos con proyectos de infraestructura terminados en el año t, respecto al total de establecimientos del territorio.</t>
  </si>
  <si>
    <t>(N° de Establecimientos con proyectos de infraestructura terminados en el año t/N° total de establecimientos del territorio)*100</t>
  </si>
  <si>
    <t>1. Proyectos de infraestructura escolar serán ejecutados en escuelas, liceos y jardines infantiles, correspondiendo a la totalidad de los establecimientos del territorio. 2. Se entenderá como proyecto de infraestructura escolar terminado cuando cuente con certificado de recepción provisoria sin observaciones. 3. Se entenderá como proyecto de infraestructura aquel que contemple el mejoramiento de las condiciones físicas del local escolar.</t>
  </si>
  <si>
    <t>Porcentaje de estudiantes de cuarto básico evaluados en lectura y/o matemática en el año t</t>
  </si>
  <si>
    <t>1 - Desarrollar una gestion pedagógica de calidad, mediante la implementación de un sistema de monitoreo y seguimiento de los aprendizajes, la consolidación de redes educativas en el territorio y el acompañamiento a los establecimientos en el marco de una mejora continua.</t>
  </si>
  <si>
    <t>Estudiantes evaluados que permita hacer gestión educativa según los resultados.</t>
  </si>
  <si>
    <t>(Cantidad de estudiantes de cuarto básico evaluados en lectura y/o matemática en el año t/Total de estudiantes de cuarto básico matriculados en el año t)*100</t>
  </si>
  <si>
    <t>1. El informe consolidado de cumplimiento debe: a) Ser validado por el jefe/a de la unidad de apoyo técnico pedagógico mediante firma con corte en el mes de diciembre. b) Indicar la cantidad total de estudiantes que fueron evaluados. c) Indicar la cantidad total de estudiantes matriculados con corte abril del año t. 2. Para la medición del instrumento se considera la aplicación a estudiantes de 4to básico en los establecimientos que tienen el nivel de enseñanza vigente en el año t. 3. La evaluación se realizará por medio de la aplicación de un instrumento llamado "Diagnóstico Integral de Aprendizajes" (DIA) en las asignaturas de lectura y/o matemática, provisto por la Agencia de la Calidad de la educación o un instrumento equivalente (SIMCE) o por el Servicio Local de Educación de Gabriela Mistral validado por el/la jefe/a de la unidad de apoyo técnico pedagógico. 4. La evaluación se aplicará durante el periodo académico del año t.</t>
  </si>
  <si>
    <t>Porcentaje de docentes capacitados en el año t.</t>
  </si>
  <si>
    <t>2 - Aumentar las competencias humanas, técnicas, administrativas y de liderazgo de todos los actores claves de la comunidad educativa, para mejorar sus prácticas y fortalecer su autonomía, mediante el acompañamiento a los docentes en el aula y promoción de instancias de perfeccionamiento de los aprendizajes.</t>
  </si>
  <si>
    <t>Personas Capacitadas</t>
  </si>
  <si>
    <t>(Número de docentes capacitados en el año t/Número total de docentes en el año t)*100</t>
  </si>
  <si>
    <t>1. Informe consolidado de cumplimiento deberá: a) Indicar el número de docentes capacitados en el año t b) Número de docentes contratados con corte al primer trimestre del año t. 2. Se considerará por docente capacitado/a quien haya participado en la capacitación. 3. Si una persona se capacita una o más veces en el año, se contabilizará una sola vez. 4. El denominador asociado a la estimación de cierre del año t, corresponde a la información declarada en Matriz D, del primer trimestre del año t, enviada a DIPRES. 5. La Matriz D está contenida en el informe de dotación que el Servicio reporta trimestralmente a DIPRES. 6. Docente incluirá a las educadoras de párvulo de los jardines infantiles.</t>
  </si>
  <si>
    <t>Porcentaje de Establecimientos en que se han ejecutado proyectos de mejoramiento en baños de alumnos/as</t>
  </si>
  <si>
    <t>4 - Mejorar las condiciones físicas, de higiene, equipamiento y los recursos educativos de los establecimientos, mediante la dotación de una infraestructura propicia para los estudiantes, el suministro de recursos educativos necesarios y la modernización del equipamiento que cumplan con las condiciones básicas para el aprendizaje.</t>
  </si>
  <si>
    <t>Renovación y/o mejorar las condiciones de los baños de estudiantes</t>
  </si>
  <si>
    <t>(N° de establecimientos en que se han ejecutado proyectos de mejoramiento de baños/Total de establecimientos vigentes del territorio)*100</t>
  </si>
  <si>
    <t>1. Se entiende por proyecto ejecutado aquel que cuenta con el presupuesto firmado y el acta de recepción provisoria sin observaciones. 2. El presupuesto contendrá y dará cuenta de las partidas de infraestructura de baños a ejecutar. El acta de recepción provisoria sin observaciones evidencia la recepción conforme del proyecto terminado. 3. El listado de establecimientos vigentes del territorio evidenciará los establecimientos que mantienen servicio educativo en el Servicio Local. 4. Los proyectos ejecutados se contemplan desde el año uno de gestión, cuando el Servicio asume como sostenedor en el territorio. 5. El indicador es acumulativo. 6. Se entiende por mejoramiento a aquellos proyectos que contemplan intervenciones en al menos tres de los siguientes aspectos, según la necesidad detectada: - Recambio de WC - Recambio de lavamanos y quincallería - Recambio de luminarias - Recambio de pavimento - Recambio de ventanas - Recambio de urinarios - Recambio de separadores - Pintura de muro - Pintura de cielo</t>
  </si>
  <si>
    <t>Porcentaje de cumplimiento del estándar de operación del SLEP en el año t</t>
  </si>
  <si>
    <t>5 - Asegurar una gestión financiera sostenible con los recursos disponibles que permita ejecutar eficaz y eficientemente el servicio Educativo, mediante un plan de inversión, una distribución optimizada de recursos según las necesidades, asegurar las rendiciones de cuenta y hacer seguimiento sistemático a la asistencia escolar para apoyar planes de mejora.</t>
  </si>
  <si>
    <t>Estándar de operación sostenible financieramente</t>
  </si>
  <si>
    <t>((Número de docentes y asistentes de la educación contratados en el año t/Número de docentes y asistentes de la educación establecidos en el estándar de operación elaborado por el SLEP en el año t-1)*100</t>
  </si>
  <si>
    <t>1. Se entiende por estándar de operación el número de docentes y asistentes de la educación que requieren los establecimientos para entregar un eficaz y eficiente servicio educativo, que asegure la sostenibilidad financiera del SLEP. 2. El informe deberá especificar el procedimiento de cálculo y filtros utilizados a partir de la matriz ?D?. 3. La matriz D está contenida en el informe de dotación que el Servicio reporta trimestralmente a DIPRES. 4. Para efectos del cumplimiento del indicador, el porcentaje deberá situarse dentro del rango del 90% al 110% del estándar. 5. Temporalidad: a) Se considerará para el numerador la matriz D reportada en el primer trimestre del año t b) Se considerará para el denominador el informe que contiene el estándar fijado en el Servicio en diciembre del año t-1</t>
  </si>
  <si>
    <t>SERVICIO LOCAL DE EDUCACIÓN HUASCO</t>
  </si>
  <si>
    <t>1 - Mejorar los aprendizajes de calidad integral de las y los estudiantes, a través del desarrollo de un sistema de acompañamiento técnico pedagógico a equipos directivos, docentes y de asistentes de la educación y del monitoreo de los procesos pedagógicos y resultados educativos de los establecimientos.</t>
  </si>
  <si>
    <t>1. La Agencia de la Calidad categoriza a los establecimientos educacionales anualmente, tanto para enseñanza básica y media por separado, pudiendo un mismo establecimiento tener dos categorías diferentes. 2. Las posibles categorías de desempeño son Alto, Medio, Medio-Bajo e Insuficiente. 3. Se entenderá como número total de categorizaciones, la suma total de categoría de desempeño, de los niveles de enseñanza (básica y media) del territorio que fueron categorizados en el año t. 4. Se considera sólo los establecimientos de educación regular con enseñanza básica y/o media. Por lo tanto, no se consideran los establecimientos con educación especial y de adultos. 5. El denominador corresponderá a los establecimientos educacionales categorizables según la Agencia de la Calidad, en base al número de estudiantes según art. 18 Ley 20.529.</t>
  </si>
  <si>
    <t>Porcentaje de directivos, docentes, educadoras de párvulos y asistentes de la educación capacitados en el año t.</t>
  </si>
  <si>
    <t>(Número de directivos, docentes, educadoras de párvulos y asistentes de la educación capacitados en el año t/Número total de directivos, docentes, educadoras de párvulos y asistentes de la educación en el año t)*100</t>
  </si>
  <si>
    <t>1. Las capacitaciones se encuentran definidas en el Plan de Perfeccionamiento del SLEP Huasco. 2. Se considerará por directivo, docente, educadora de párvulo y/o asistente de la educación capacitado/a quien tenga asistencia igual o mayor al 75% de cada capacitación. 3. Si una persona se capacita una o más veces en el año, se contabilizará una sola vez. 4. El denominador asociado a la estimación de cierre del año t, corresponde a la información declarada en Matriz D, corte marzo del año t, enviada a DIPRES.</t>
  </si>
  <si>
    <t>3 - Fortalecer la institucionalidad territorial, por medio de la vinculación con las redes de la sociedad civil y organismos públicos, la implementación de una gestión interna expedita y el desarrollo de una estrategia comunicacional efectiva.</t>
  </si>
  <si>
    <t>(N de establecimientos del territorio con asistencia promedio igual o superior al 80% de sus estudiantes matriculados en el año t /N total de establecimientos del territorio en el año t)*100</t>
  </si>
  <si>
    <t>1. Para el cálculo se considerará la asistencia promedio entre marzo y noviembre del año t, promedio simple. 2. Se utiliza la asistencia entregada por SIGE. 3. En caso de no registrar asistencia un mes (paro docente, contingencia nacional, u otro) se calculará el promedio con los meses restantes. 4. El N° de establecimiento considera a todos los niveles escolares y modalidades de enseñanza (Ed. parvularia (NT1 y NT2), básica, media, especial-diferencial y adultos). 5. Para el caso de Ed. Parvularia sólo se considera el primer nivel de transición NT1 (pre-kínder) y segundo nivel de transición NT2 (kínder).</t>
  </si>
  <si>
    <t>2 - Fortalecer la participación de las comunidades educativas y gobernanzas del sistema de Educación Pública a través de la implementación de políticas y programas que promuevan su vínculo con el proceso de aprendizaje de las y los estudiantes.</t>
  </si>
  <si>
    <t>Medir el número de establecimientos educacionales que realizan al menos 4 sesiones de consejos escolares y/o educación parvularia.</t>
  </si>
  <si>
    <t>(Número de establecimientos del territorio que realizan al menos 4 sesiones del Consejo Escolar o consejo de educación parvularia en el año t/Número total de establecimientos del territorio en el año t)*100</t>
  </si>
  <si>
    <t>1. Las sesiones del Consejo Escolar o Consejo de Educación Parvularia 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sólo impartan educación parvularia, no se va a denominar Consejo Escolar sino que Consejo de Educación Parvularia.</t>
  </si>
  <si>
    <t>Porcentaje de estudiantes evaluados que leen comprensivamente en 2do básico.</t>
  </si>
  <si>
    <t>Medir el número total de estudiantes de segundo básico que leen comprensivamente.</t>
  </si>
  <si>
    <t>(Número de estudiantes que leen comprensivamente en 2do básico en el año t/Número total de estudiantes evaluados de 2do básico en el año t)*100</t>
  </si>
  <si>
    <t>1. Para la medición se considera la aplicación de manera presencial. 2. La evaluación se realizará por medio de aplicación de una prueba estandarizada. 3. Se entiende por estudiantes que leen comprensivamente aquellos que se ubican en el nivel de logro "Lectores".</t>
  </si>
  <si>
    <t>Porcentaje de proyectos en ejecución o terminados en el año t</t>
  </si>
  <si>
    <t>5 - Asegurar el buen estado de la infraestructura de los establecimientos de educación, por medio de un plan de mantención, mejoramiento, regularización e inversión.</t>
  </si>
  <si>
    <t>Medir la cantidad de proyectos de infraestructura en ejecución o terminados en los establecimientos educacionales.</t>
  </si>
  <si>
    <t>(Número de proyectos en ejecución o terminados en el año t/Número total de proyectos planificados para ejecutar en el año t )*100</t>
  </si>
  <si>
    <t>1. Se entiende por proyecto de inversión a aquellos proyectos de conservación o inversión financiados por el subtítulo 31 del presupuestos de los Servicios Locales. 2. Se entiende por proyecto de inversión en ejecución a aquellos proyectos que cuentan con licitación adjudicada y que no cuente aún con recepción provisoria. 3. Se entiende por proyecto de inversión terminados a aquellos proyectos que cuenten con recepción provisoria.</t>
  </si>
  <si>
    <t>SERVICIO LOCAL DE EDUCACIÓN LLANQUIHUE</t>
  </si>
  <si>
    <t>Porcentaje de cumplimiento el Plan de Coordinación del SLEP Llanquihue</t>
  </si>
  <si>
    <t>1 - Desarrollar una eficaz gestión del liderazgo en los diferentes niveles educativos, procurando ofrecer el mejor servicio como sostenedores, mediante el fortalecimiento de capacidades, trabajo en red, identidad e interacción de los instrumentos de gestión, garantizando una mejora en el liderazgo en sus diferentes niveles educativos.</t>
  </si>
  <si>
    <t>Cumplimiento de Hitos del Plan.</t>
  </si>
  <si>
    <t>(N° de hitos cumplidos del Plan de Coordinación Interna del SLEP/N° total de hitos definidos del Plan de Coordinación Interna del SLEP)*100</t>
  </si>
  <si>
    <t>1. El informe de cumplimiento será validado por el Responsable del Centro de Responsabilidad y enviado por correo electrónico al Jefe de Servicio 2. El Plan Anual de Coordinación Interna puede estar sujeto a cambios justificados como causa de las condiciones y dispersión territorial de los distintos establecimientos educacionales del SLEP Llanquihue. 3. Para el periodo 2022 se informa creación del Plan, no se mide.</t>
  </si>
  <si>
    <t>Porcentaje de docentes evaluados que se encuentran en el nivel destacado de la Evaluación Docente.</t>
  </si>
  <si>
    <t>2 - Mejorar las capacidades humanas y técnicas de los Equipos de Gestión, Docentes y Asistentes de la Educación, velando por su mejora permanente en las prácticas, mediante el trabajo colaborativo de los Establecimientos Educacionales.</t>
  </si>
  <si>
    <t>Docentes que se encuentran en el nivel destacado de la evaluación docente.</t>
  </si>
  <si>
    <t>(N° de docentes evaluados que se encuentran en el nivel destacado de la Evaluación Docente /N° total de docentes evaluados a través del proceso de Evaluación Docente)*100</t>
  </si>
  <si>
    <t>1. El instrumento de medición oficial será el informe emitido por el CPEIP con los resultados del t-1 2. De momento se define un denominador con valor uno (1) como número de referencia, ya que se espera que el 2022 un 5% cumpla mientras que para el año 2023 sea un 10%</t>
  </si>
  <si>
    <t>3 - Asegurar una adecuada Gestión Administrativa y Financiera del Servicio, promoviendo su sostenibilidad y correcto funcionamiento, a través de una Planificación Estratégica robusta, además de su desarrollo y fortalecimiento Organizacional.</t>
  </si>
  <si>
    <t>Recursos ejecutados.</t>
  </si>
  <si>
    <t>(Monto ejecutado del Presupuesto del servicio del año fiscal t cerrado /Monto total del Presupuesto vigente del servicio del año fiscal t cerrado)*100</t>
  </si>
  <si>
    <t>4 - Aumentar la participación de las comunidades educativas en el proceso de aprendizaje de los estudiantes, involucrando activamente a la comunidad escolar en el desarrollo de la Educación Pública en el territorio.</t>
  </si>
  <si>
    <t>Sesiones del Consejo Escolar o Consejo de Educación Parvularia.</t>
  </si>
  <si>
    <t>1. Las sesiones del Consejo Escolar o Consejo de Educación Parvularia &gt;se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solo impartan educación parvularia, no se va a denominar consejo escolar sino que consejo de educación parvularia. 4. El consejo escolar es aquel donde se reúnen los representantes de los apoderados, estudiantes, asistentes de la educación, docentes, equipo directivo, y del SLEP. Entre sus funciones está el de estimular y canalizar la participación de la comunidad educativa para aportar a la mejora continua del proyecto educativo. 5. La variación de los numeradores y denominadores radica en que para el año 2022 se espera un cumplimiento de in 70%, mientras que para el periodo 2023 sea de un 75%</t>
  </si>
  <si>
    <t>Porcentaje de cumplimiento del plan de mantenciones activas y preventivas de los Establecimientos Educacionales dependientes del SLEP Llanquihue.</t>
  </si>
  <si>
    <t>5 - Mejorar las condiciones físicas, de higiene, equipamiento y los recursos educativos de los Establecimientos Educacionales, a través de una gestión eficiente de los Recursos Financieros para asegurar el buen estado de su Infraestructura y Equipamiento, mediante la elaboración de un Plan Estratégico de Inversión y Mantenimiento.</t>
  </si>
  <si>
    <t>Hitos ejecutados del plan de mantenciones activas y preventivas de los EE</t>
  </si>
  <si>
    <t>((N° de EE que cumplen con lo planificado en el Plan/N° total de EE que son incorporados en el Plan)*100</t>
  </si>
  <si>
    <t>1. El plan de mantenciones activas y preventivas deberá estar aprobado por el Jefe/a del Servicio a más tardar el 31 de marzo. 2. Se considerará la medición en base a aquellos EE que cuentan con servicio higiénicos normativos. 3. Se considera como "Servicios higiénicos normativos" a aquellos que cumplen con todas las normativas que exige el Ministerio de Salud y del Ministerio de Educación.</t>
  </si>
  <si>
    <t>Porcentaje de cumplimiento del Plan Global de Apoyo y Acompañamiento Técnico-Pedagógico</t>
  </si>
  <si>
    <t>6 - Mejorar niveles de aprendizaje de todos los estudiantes a través de una gestión pedagógica de calidad, mediante una estrategia de acompañamiento a establecimientos educacionales, monitorenado los aprendizajes e implementando estrategias innovadoras.</t>
  </si>
  <si>
    <t>Hitos del plan ejecutados en su totalidad.</t>
  </si>
  <si>
    <t>(N° de actividades realizadas del Plan en el año t /N° de actividades comprometidas para el año t)*100</t>
  </si>
  <si>
    <t>SERVICIO LOCAL DE EDUCACIÓN PUERTO CORDILLERA</t>
  </si>
  <si>
    <t>Porcentaje de estudiantes matriculados respecto a las matriculas disponibles en el año t.</t>
  </si>
  <si>
    <t>1 - Mejorar niveles de aprendizaje de todos los estudiantes a través de una gestión pedagógica de calidad, con inclusión educativa y con acompañamientos, sistemas de apoyos, monitoreos y seguimientos permanentes.</t>
  </si>
  <si>
    <t>Estudiantes matriculados.</t>
  </si>
  <si>
    <t>(N° de estudiantes matriculados en el año t/N° total de matriculas disponibles en los establecimientos del territorio en el año t)*100</t>
  </si>
  <si>
    <t>Estudiantes matriculados: Son aquellos estudiantes que cumpliendo con los requisitos legales, se han registrado oficialmente para cursar su escolaridad en los establecimientos educacionales de nuestro territorio. Matriculas disponibles: Cupos disponibles para cursar escolaridad en nuestros establecimientos educacionales.</t>
  </si>
  <si>
    <t>Porcentaje de alumnos reprobados en el año t, respecto del total de alumnos matriculados en establecimientos del territorio en el año t.</t>
  </si>
  <si>
    <t>(Nro de alumnos reprobados en el año t/Nro total de alumnos matriculados en establecimiento del territorio en el año t)*100</t>
  </si>
  <si>
    <t>Asistencia.</t>
  </si>
  <si>
    <t>1. Para el cálculo se considerará la asistencia promedio entre marzo y noviembre del año t, promedio simple. 2. Se utiliza la asistencia entregada por SIGE (Sistema de Información General de Estudiantes). 3. En caso de no registrar asistencia un mes (paro docente, contingencia nacional, u otro) se calculará el promedio con los meses restantes. 4. El N° de establecimiento considera a todos los niveles escolares y modalidades de enseñanza (Ed. parvularia(NT1 y NT2), básica, media, especial-diferencial y adultos) 5. Para el caso de Ed. Parvularia solo se considera el primer nivel de transición NT1 (pre-kínder) y segundo nivel de transición NT2 (kínder).</t>
  </si>
  <si>
    <t>5 - Mejorar el liderazgo de los actores relevantes en los diferentes niveles, procurando ofrecer el mejor servicio como sostenedores, a través de la  instalación de la institucionalidad territorial, por medio de la vinculación con las redes de la sociedad civil y organismos públicos, la implementación de una gestión interna expedita y el desarrollo de una estrategia comunicacional efectiva.</t>
  </si>
  <si>
    <t>Sesiones realizadas.</t>
  </si>
  <si>
    <t>1. Las sesiones del Consejo Escolar o Consejo de Educación Parvularia 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solo impartan educación parvularia, no se va a denominar Consejo Escolar sino que Consejo de Educación Parvularia.</t>
  </si>
  <si>
    <t>2 - Desarrollar una gestión educativa de calidad en los Establecimientos Educacionales, a través de un acompañamiento basado en el fortalecimiento de capacidades en asesorías directas, con redes colaborativas y fortalecimiento del liderazgo escolar.</t>
  </si>
  <si>
    <t>Estudiantes que leen comprensivamente</t>
  </si>
  <si>
    <t>((Número de estudiantes que leen comprensivamente en 2° básico./ Número total de estudiantes que rinden la prueba DIA en 2° básico).)*100</t>
  </si>
  <si>
    <t>1. El Informe de cumplimiento del indicador debe: a) Ser validado por el jefe de la Unidad de Apoyo Técnico Pedagógico mediante firma con corte en el mes de diciembre. b) Indicar la cantidad total de estudiantes que fueron evaluados y los que aprobaron. 2. El denominador corresponde al total de los estudiantes que rinden la prueba DIA (Diagnóstico Integral de Aprendizajes). 3. La definición de estudiantes que leen comprensivamente debe ser definido por el servicio basado en los resultados por eje de la prueba de lectura del instrumento mencionado.</t>
  </si>
  <si>
    <t>3 - Generar sostenibilidad y eficiencia en la gestión presupuestaria, asegurando sustentabilidad financiera, según los recursos disponibles y que permita brindar las condiciones adecuadas para el aprendizaje de todos los estudiantes, mediante la normalización de la dotación docente y asistentes de la educación</t>
  </si>
  <si>
    <t>Monto ejecutado</t>
  </si>
  <si>
    <t>((Monto ejecutado del Presupuesto del servicio del año fiscal t cerrado /Monto total del Presupuesto vigente del servicio del año fiscal t cerrado))*100</t>
  </si>
  <si>
    <t>Porcentaje de proyectos en ejecución o terminados en el año t.</t>
  </si>
  <si>
    <t>4 - Generar planes y programas para el mejoramiento de la infraestructura escolar de los Establecimientos Educativos, con la finalidad de cumplir con los estándares actuales de la normativa educacional.</t>
  </si>
  <si>
    <t>Medir la cantidad de proyectos en ejecución o terminados en los establecimientos educacionales.</t>
  </si>
  <si>
    <t>(Cantidad de proyectos en ejecución o terminados /Total de proyectos planificados para ejecutarse en el año t)*100</t>
  </si>
  <si>
    <t>1. Los listados de proyectos de inversión en ejecución o terminados deberá indicar al menos: a) Nombre del proyecto. b) Nombre del establecimiento educacional. c) Monto de la inversión. 2. Los listados deben ser validados por el jefe del centro de responsabilidad mediante su firma. 3. Se entiende por proyecto de inversión a aquellos proyectos de conservación o inversión financiados por el subtítulo 31 del presupuestos de los Servicios Locales. 4. Se entiende por proyecto de inversión en ejecución a aquellos proyectos que cuentan con licitación adjudicada y que no cuente aún con recepción provisoria. 5. Se entiende por proyecto de inversión terminados a aquellos proyectos que cuenten con recepción provisoria.</t>
  </si>
  <si>
    <t>SERVICIO LOCAL DE EDUCACIÓN VALPARAÍSO</t>
  </si>
  <si>
    <t>Porcentaje de establecimientos del territorio que realizan al menos 4 sesiones del consejo escolar o consejo de educación parvularia en el año t.</t>
  </si>
  <si>
    <t>5 - Asegurar sostenibilidad y equilibrio de los recursos financieros disponibles, mediante la construcción de un plan local de trabajo e inversión, un modelo de gestión presupuestaria capaz de priorizar y equilibrar las necesidades a los contextos educativos del territorio.</t>
  </si>
  <si>
    <t>(N° de establecimientos del territorio que realizan al menos 4 sesiones del consejo escolar o consejo de educación parvularia en el año t/N° total de establecimientos del territorio en el año t)*100</t>
  </si>
  <si>
    <t>1. Las sesiones del consejo escolar o consejo de educación parvularia 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solo impartan educación parvularia, no se va a denominar consejo escolar sino que consejo de educación parvularia. 4. El consejo escolar es aquel donde se reúnen los representantes de los apoderados, estudiantes, asistentes de la educación, docentes, equipo directivo, y del SLEP. Entre sus funciones está el de estimular y canalizar la participación de la comunidad educativa para aportar a la mejora continua del proyecto educativo.</t>
  </si>
  <si>
    <t>Porcentaje de proyectos de inversión y/o conservación en ejecución o terminados.</t>
  </si>
  <si>
    <t>4 - Mejorar las condiciones físicas, de higiene, equipamiento y recursos educativos de todos los establecimientos, levantando e implementando proyectos de mejoras y, postulando a distintas fuentes de financiamiento.</t>
  </si>
  <si>
    <t>Mejorar las condiciones de infraestructura de los establecimientos.</t>
  </si>
  <si>
    <t>1. Los listados de proyectos de inversión y/o conservación en ejecución o terminados deberá indicar al menos: a) Fecha de postulación del proyecto. b) Nombre del proyecto. c) Nombre del EE. d) Monto de la inversión. 2. El listado de proyectos de inversión y/o conservación que mejora al menos un estándar de la ENEP debe ser validado por la Dirección de Educación Pública a través de correo electrónico. 3. Se entenderá por estándares ENEP a: - Salubridad y dignidad - Innovación en aula 4. Se entenderá por proyectos que mejoran el estándar de salubridad y dignidad a intervenciones destinadas a asegurar el correcto funcionamiento de los servicios básicos (agua potable, alcantarillado y electricidad), a resguardar la salubridad de servicios higiénicos y cocinas, a solucionar problemas de filtraciones y humedales (goteras y similares), y a mitigar situaciones de riesgo existentes en el terreno de un establecimiento educacional. 5. El estándar "innovación en aula" se entiende como la habilitación de aulas adaptadas para las pedagogías del siglo XXI en al menos los niveles de NT1 y NT2. 6. Se considera mejora de estándar, aquellos establecimientos que, tras finalizado el proyecto de inversión y/o conservación, incrementan su puntaje de medición en al menos uno de los estándares (variables) detallados en (3). 7. Se considera como mejora de estándar los proyectos de inversión y/o conservación en ejecución al reconocer el gasto efectivo en estados de avance. como un mecanismo que mejora las condiciones físicas e higiene, considerando su entrega a futuro. Esto debido a que un proyecto de inversión y/o conservación en ejecución proviene de un proyecto técnicamente y normativamente aprobado por el MINEDUC. 8. Se considerarán los proyectos de inversión y/o conservación en ejecución o terminados hasta el mes de septiembre del año t y que se puedan acreditar su fecha de ejecución o término. 9. Los listados deben ser validados por el jefe del centro de responsabilidad mediante su firma. 10. Se entiende por proyecto de inversión a aquellos proyectos de conservación o inversión financiados por el subtítulo 31 del presupuestos de los Servicios Locales 11. Se entiende por proyecto de inversión en ejecución a aquellos proyectos que cuentan con licitación adjudicada y que no cuente aún con recepción provisoria. 12. Se entiende por proyecto de inversión y/o conservación terminados a aquellos proyectos que cuenten con recepción provisoria.</t>
  </si>
  <si>
    <t>Porcentaje de estudiantes que leen comprensivamente a fines de 2do básico</t>
  </si>
  <si>
    <t>1 - Mejorar los procesos y resultados de aprendizaje de todos los estudiantes del territorio a través de una gestión pedagógica de calidad, caracterizada por un acompañamiento territorial a los equipos directivos del SLEP Valparaíso, mediante talleres, transferencia de buenas prácticas e implementación de programas educativos.</t>
  </si>
  <si>
    <t>Medir el total de estudiantes que leen comprensivamente</t>
  </si>
  <si>
    <t>(Número de estudiantes que leen comprensivamente a fines de 2do básico./Número total de alumnos matriculados en en año t en 2do básico.)*100</t>
  </si>
  <si>
    <t>1. La medición se realiza de manera presencial. 2. Los estudiantes a quienes se aplicara la prueba deben haber estado en clases presenciales a lo menos 6 meses del año t. 3. Se entiende por leer comprensivamente a aquellos estudiantes que logran un nivel de aprendizaje adecuado en la prueba de lectura comprensiva. 4. El universo esta relacionado con la cantidad de matrícula del año t.</t>
  </si>
  <si>
    <t>Porcentaje de actividades ejecutadas del plan de formación y desarrollo de capacidades.</t>
  </si>
  <si>
    <t>2 - Aumentar las capacidades humanas y técnicas de los actores claves del sistema escolar a través del desarrollo de sus competencias, desarrollo profesional y la mejora de sus prácticas y desempeños, mediante la implementación de un sistema de evaluación docente que permita la retroalimentación.</t>
  </si>
  <si>
    <t>(N° de actividades ejecutadas del plan de formación y desarrollo de capacidades en el año t./N° total de actividades planificadas en el plan de formación y desarrollo de capacidades en el año t.)*100</t>
  </si>
  <si>
    <t>1. El plan de formación y desarrollo de capacidades debe: a) Contener un diagnóstico de necesidades de formación y desarrollo de capacidades que considere a cada estamento (directivos, docentes, asistentes de la educación, y educadoras de párvulo). b) Formular actividades formativas acordes para cada estamento, indicar las fechas de cumplimiento y los medios de verificación correspondientes.</t>
  </si>
  <si>
    <t>Porcentaje de docentes directivos y/o docentes de aula capacitados en el año t.</t>
  </si>
  <si>
    <t>3 - Desarrollar una gestión del liderazgo, en los diferentes niveles del servicio educativo, que se caracterice por ser participativa y pertinente, mediante la implementación de estrategias que aseguren el cumplimiento de los instrumentos de gestión del Servicio.</t>
  </si>
  <si>
    <t>(Número de docentes capacitados en el año t./Número total de docentes en el año t según reporte Matriz D de DIPRES 1°envío año t)*100</t>
  </si>
  <si>
    <t>1. Las capacitaciones se encuentran definidas en el plan de capacitaciones del convenio de gestión educacional del servicio. 2. Se considerará por docente capacitado/a quien haya participado en la capacitación. 3. Si una persona se capacita una o más veces en el año, se contabilizará una sola vez. 4. El denominador asociado a la estimación de cierre del año t, corresponde a la información declarada en Matriz D, del primer trimestre del año t, enviada a DIPRES. 5. Docente incluirá a las educadoras de párvulo de los Jardines Infantiles. 6. El universo de Docentes es la información entregada en matriz D, reportada a DIPRES 1°envío año t.</t>
  </si>
  <si>
    <t>SUBSECRETARIA DE EDUCACION</t>
  </si>
  <si>
    <t>Cobertura de docentes de aula del sector municipal con Evaluación Docente vigente.</t>
  </si>
  <si>
    <t>(N° de docentes de aula con al menos 2 horas de aula contratadas y más de un año en el sistema municipal en año t con evaluación del desempeño profesional docente vigente al año t/N° de docentes de aula con al menos 2 horas de aula contratadas y más de un año en el sistema municipal en año t)*100</t>
  </si>
  <si>
    <t>Los docentes de aula son aquellos docentes que se desempeñan en el aula y que están expresamente contratados para ello en establecimientos educacionales reconocidos por Mineduc, a través de la acción o exposición personal directa, realizada en forma continua y sistemática, inserta dentro del proceso educativo. Las "horas de aula" de un docente son aquella parte de las horas del contrato que están expresamente contratadas como horas de aula y reportadas como tal en base de datos de origen SIGE. La "Evaluación del Desempeño Profesional Docente" es un sistema de evaluación de los profesionales de la educación que se desempeñan en el sector municipalizado y en establecimientos dependientes de Servicio Locales de Educación, en funciones de docencia de aula, de carácter formativo, tomando en consideración los dominios, criterios e instrumentos establecidos por el Ministerio de Educación, a través del Centro de Perfeccionamiento, Experimentación e Investigaciones Pedagógicas (CPEIP). Está normada por el reglamento Decreto Nº 192 de Educación del 30 de agosto de 2004, y sus modificaciones. El Sistema de Evaluación del Desempeño Profesional Docente está compuesto por 4 Instrumentos: Autoevaluación, Entrevista por Evaluador Par, Informe de Referencia de Terceros y Portafolio. El portafolio es la recolección de evidencias sobre el desempeño y tiene 3 módulos, de los cuales el primero y el tercero son evidencias escritas sobre su desempeño, en tanto el segundo, Clase Grabada, corresponde a la filmación de una clase, la cual es filmada en el establecimiento educacional de cada docente con su grupo curso. Arroja cuatro alternativas de resultado, las que difieren en su tiempo de vigencia: a) cuatro años para los docentes que resulten evaluados con nivel de desempeño Destacado o Competente. b) dos años para los docentes que resulten evaluados con nivel de desempeño Básico (esto aplica a partir de los resultados de proceso de E. Docente 2011). c) un año para los docentes que resulten evaluados con nivel de desempeño Insatisfactorio. Situaciones de extensión del período de vigencia de la Evaluación Docente: - Cuando el docente a evaluar es evaluador par, se exime de ser evaluado, en cuyo caso obligatoriamente debe evaluarse en el proceso del año siguiente. - Cuando a solicitud del docente, por causales identificadas en el reglamento y debidamente acreditadas, su sostenedor le permite suspender la evaluación para el año inmediatamente siguiente. "Evaluación del desempeño profesional docente vigente al año t" es aquella que satisfacen todos los docentes de aula que: i) se evalúan en el año t, alcanzando una de cualquiera de las cuatro alternativas de nivel de desempeño; o ii) aquellos docentes evaluados en años precedentes y que cuentan con un resultado que al año t está vigente por lo que en el año t no son evaluados; o iii) aquellos docentes, que habiendo obtenido anteriormente un resultado, debieran haber rendido nuevamente la Evaluación Docente y que sin embargo han recibido una extensión del período de vigencia. El cumplimiento del indicador está sujeto a condiciones de estabilidad de la operación, de las cuales las esenciales para este indicador son: - Ministerio y sus autoridades y sostenedores mantienen política de propiciar la participación en procesos de evaluación docente. - Porcentaje de docentes con evaluación docente vigente que se acoge a retiro se mantiene similar a porcentaje de años anteriores. - Se mantienen calendario escolar en todas las regiones del país. - Se mantienen tasas promedio de suspensiones, cancelaciones y eximiciones de los últimos 4 años.</t>
  </si>
  <si>
    <t>Porcentaje de establecimientos educacionales de educación básica que reciben subvención del estado participantes en iniciativas de Lectura, Matemática o Ciencias, con desempeño "insuficiente" según su categorización vigente para el año t.</t>
  </si>
  <si>
    <t>(Nº de establecimientos educacionales de educación básica que reciben subvención del estado participantes en iniciativas de Lectura, Matemática o Ciencias, con desempeño "insuficiente" según su categorización vigente para el año t/Nº de establecimientos educacionales de educación básica que reciben subvención del estado con desempeño "insuficiente" según su categorización vigente para el año t)*100</t>
  </si>
  <si>
    <t>Se entiende que un establecimiento "participa en iniciativas de Lectura, Matemática o Ciencias", cuando dicho establecimiento educacional ejecuta como mínimo 1 actividad, de al menos una de las siguientes iniciativas: - Iniciativa de Lectura: "Fomento Lector". - Iniciativa de Lectura: "Escuelas arriba - Nivelación Lectura". - Iniciativa de Matemática: "Sumo Primero". - Iniciativa de Matemática: "Escuelas arriba - Nivelación Matemática". - Iniciativa de Ciencias: "Indagación Científica para la Educación en Ciencias" (ICEC). Para efectos del indicador, se considerará como establecimiento de Educación básica, a todo establecimiento que posea el nivel educativo "educación básica", independiente que también posea otros niveles educativos. Se entiende por educación básica a los cursos de 1º año a 8º año básico. Los nombres de las iniciativas son referenciales y de uso interno del Ministerio de Educación, y pueden modificarse durante su implementación. La categoría de desempeño es el resultado de una evaluación integral al establecimiento. El listado de los Establecimientos de Educación básica que reciben subvención del estado, con la respectiva categorización de desempeño vigente para el año t, que incluye la categoría de desempeño "insuficiente", es emitido por la Agencia de Calidad de la Educación generalmente en diciembre del año t-1.</t>
  </si>
  <si>
    <t>Porcentaje de Textos Escolares entregados a los establecimientos educacionales subvencionados a la fecha comprometida.</t>
  </si>
  <si>
    <t>2 - Potenciar el rol de la educación pública como núcleo central del sistema educativo, a través de su fortalecimiento y expansión, para la entrega de educación de calidad con equidad e integralidad a todas y todos los estudiantes de Chile, garantizando institucionalmente el derecho universal a una educación integral, sin discriminaciones de ningún tipo.</t>
  </si>
  <si>
    <t>Apoyo educativo entregado</t>
  </si>
  <si>
    <t>(Nº de textos escolares entregados a los establecimientos educacionales subvencionados a la fecha comprometida/Nº de textos escolares totales a distribuir a los establecimientos educacionales subvencionados en el año t)*100</t>
  </si>
  <si>
    <t>Compromiso de distribución de textos al 30 de marzo del año t: 90% de la distribución total de textos escolares. (en caso de que el día 30 sea feriado, se considerará el día hábil siguiente). Los textos escolares a distribuir se obtienen a partir del proceso de actas y pre-matrícula y del proceso de acta de compromiso que realizan los establecimientos educacionales, a través del Sistema SIGE. Los establecimientos educacionales proporcionan las actas del año en curso, la estimación de matrícula del año siguiente y seleccionan los textos que se comprometen a utilizar para los distintos niveles y asignaturas. El proceso de actas y pre-matrícula y acta de compromiso se ejecuta de la forma habitual entre septiembre del año t-1 y enero del año t. En paralelo, las editoriales e imprentas deben cumplir con la entrega de los textos escolares impresos en las bodegas de los operadores logísticos en las fechas establecidas, para que éstos operadores puedan cumplir con el armado, mecanizado y entrega de los textos escolares a los establecimientos educacionales en la fecha establecida. Con los textos escolares entregados oportunamente en bodega, parte la distribución inicial a Establecimientos (distribución masiva), y luego de terminado este proceso, se realiza la distribución de ajuste en donde se entregan los textos escolares que se obtienen a partir de la revisión realizada por los Establecimientos Educacionales que informan las diferencias de lo recepcionado, vía plataforma SIGE o vía Deprov. El año escolar se desarrolla en el calendario regular, de manera que los establecimientos educacionales están habilitados en las fechas programadas para la recepción los textos escolares. La cantidad de textos escolares que se distribuyen se ajustará de acuerdo con los establecimientos educacionales que al momento de la distribución se encuentren en normal funcionamiento. La base de cálculo del indicador es solo referencial, y se obtiene a partir de la base de datos de matrícula 2022, y la estimación de compra realizada en función de la proyección de matrícula 2023. Ésta podrá variar además en función de la cantidad de títulos que se adquieran por nivel y asignatura, restricciones presupuestarias, el criterio de entrega que se defina utilizar y la selección que hacen los establecimientos de textos que se comprometen a utilizar en las distintos niveles y asignaturas. En el caso fortuito en que el (los) proveedor(es) de textos escolares no cumpla(n) con la entrega programada al operador logístico, las unidades entregadas fuera de plazo no serán contabilizadas en el denominador del indicador, no obstante, esto deberá ser demostrado mediante medios de verificación.</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</si>
  <si>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</si>
  <si>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</si>
  <si>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El denominador corresponderá al número de establecimientos que reciben subvención y se encuentran funcionando con matrícula. Será un número estimado y su valor definitivo se obtendrá del Directorio Oficial de Establecimientos publicado anualmente por el departamento de Estadísticas del Centro de Estudios del Ministerio de Educación. El numerador corresponderá al número de establecimientos que cuenten con servicios de conectividad a internet provista por la Subsecretaría de Educación, a través del programa. Hasta fines del 2021, el Mineduc provee internet a aproximadamente 1.370 establecimientos educacionales a través del programa "Conectividad para la Educación" (CPE 2011), desarrollado en conjunto con la Subsecretaría de Telecomunicaciones del Ministerio de Transportes y Telecomunicaciones (SUBTEL) desde 2011. Y a través del programa llamado "Conectividad para la Educación 2030" (CPE 2030), se pretende finalizar con aproximadamente 10.000 EE con servicio de conectividad.</t>
  </si>
  <si>
    <t>Porcentaje de establecimientos educacionales que reciben subvención y realizan al menos una "Jornada hacia una Educación No Sexista" al año t</t>
  </si>
  <si>
    <t>5 - Avanzar en un sistema educativo que se caracterice por la promoción de una educación con perspectiva de género, no sexista; mediante la implementación de la Política Nacional de Educación en Afectividad y Sexualidad Integral, para que se reconozcan las diversidades sexuales y promueva la educación de los derechos sexuales y reproductivos, rompiendo estereotipos de género.</t>
  </si>
  <si>
    <t>Sistema educativo con perspectiva de género</t>
  </si>
  <si>
    <t>(N° de establecimientos educacionales que reciben subvención y realizan al menos una "Jornada hacia una Educación No Sexista" al año t/Nº de establecimientos educacionales que reciben subvención en el año t)*100</t>
  </si>
  <si>
    <t>La Jornada Nacional hacia una Educación No Sexista es una actividad que se implementa en base a Orientaciones difundidas por la Subsecretaría de Educación, se desarrolla en establecimientos educacionales que reciben subvención, y están destinadas a estudiantes y/o docentes, cuyo propósito es avanzar hacia comunidades educativas libres de discriminación, erradicación de la violencia de género y construcción de espacios seguros. Las Orientaciones tienen como propósito ser una guía pedagógica en el desarrollo de la Jornada Nacional hacia una Educación No Sexista, que propicie el diálogo, encuentro y formación para promover la sensibilización y transformación de las practicas sexistas al interior de las comunidades educativas. Dicha Jornada se enmarca en la Política Nacional de Educación en Afectividad y Sexualidad Integral que se desarrollará durante el programa de gobierno 2022-2026. Se entenderá que un establecimiento educacional que recibe subvención realiza al menos una Jornada Nacional hacia una Educación No Sexista cuando haya informado a la Subsecretaría de Educación, mediante dispositivos dispuesto para ello y/o a través de información provista por Departamentos Provinciales o Seremías, que la Jornada se realizó de acuerdo a las Orientaciones difundidas. El numerador considera contabilizar acumulativamente a partir del año 2023, a aquellos establecimientos educacionales que reciben subvención que al menos realizaron una "Jornada Nacional hacia una Educación No Sexista" durante el período 2023-2026. Se entenderá por establecimientos educacionales que reciben subvención a aquellos que pertenecen a administración delegada, municipales, servicios locales de educación (que inician servicio educativo en los años 2018, 2019, 2020) y particular subvencionados. Cabe señalar que no se considerarán en el cálculo del indicador aquellos establecimientos que no formen parte del sistema escolar regular, tales como aulas hospitalarias, en contexto de encierro, educación para adultos(as), escuelas especiales, entre otras.</t>
  </si>
  <si>
    <t>Porcentaje de acciones de formación implementadas para los supervisores de educación</t>
  </si>
  <si>
    <t>3 - Implementar un proceso de cambio curricular, mediante un nuevo Sistema de Acompañamiento a la Mejora del Aprendizaje Integral para desmontar las consecuencias vinculadas a resultados de pruebas estandarizadas y reubique a la niñez y a la adolescencia en el centro de la labor educativa</t>
  </si>
  <si>
    <t>Formación de supervisores implementada</t>
  </si>
  <si>
    <t>(N° de acciones de formación implementadas para los supervisores de educación en el año t/N° de acciones de formación planificadas implementar para los supervisores de educación en el año t)*100</t>
  </si>
  <si>
    <t>Conforme a la Ley 18.956 que reestructura el Ministerio de Educación, la supervisión ministerial es responsabilidad de los supervisores brindar acompañamiento y asesoría técnica pedagógica a los establecimientos educativos que requieren apoyo para la mejora sus resultados de aprendizaje. Desde el programa de gobierno y políticas ministeriales a impulsar entre el 2022 y 2026, se requiere implementar acciones con una lógica distinta a las promovidas actualmente desde los niveles provinciales. Los desafíos de la política actual obligan a desarrollar capacidades de pensamiento crítico, autonomía, creatividad y flexibilidad en los y las supervisores, junto con tener conocimientos en temáticas que cruzan el programa de gobierno como lo es la perspectiva de género o las metodologías para los aprendizajes del siglo XXI. Para que el acompañamiento de la supervisión ministerial resulte pertinente al nuevo paradigma educativo que se requiere implementar, es necesario que las y los profesionales dispongan de herramientas y conocimientos actualizados, posibles de desarrollar mediante procesos y acciones de formación continua. Para identificar acciones formativas pertinentes, se realizan consultas en línea para levantar necesidades de formación de las y los supervisores, lo que se sistematiza en función de las prioridades ministeriales; en base a esta sistematización se planifican las acciones formativas y se priorizan y organizan los contenidos a desarrollar. Las acciones formativas se realizarán de manera sucesiva en el año t, las cuales podrán ser presenciales y/o a distancia usando medios digitales, y se vincularán con experiencias concretas de asesoría mediante el uso de ejemplos reales y contingentes. De acuerdo al tipo de accion formativa, estas podrán ser sincrónicas o asincrónicas, por Departamento Provinciales, Región o Macrozona y están destinadas a los y las supervisores de los 42 departamentos provinciales del país. El Informe con la planificación de las Acciones Formativas se elaborará a más tardar el 30 de marzo del año t, y contendrá al menos: - Nombre de Acciones Formativas planificadas - Objetivos de Acciones Formativas - Metodología - Fecha de cumplimiento de las Acciones Formativas - Medios de verificación El Informe con la implementación de las Acciones Formativas se presentará a más tardar el 31 de diciembre del año t, y contendrá al menos: - Nombre de Acciones Formativas implementadas - Número de participantes en Acciones Formativas - Detalle de la implementación - Medios de verificación</t>
  </si>
  <si>
    <t>Promedio de participación de representantes de equipos regionales de Reactivación Educativa en Jornadas de seguimiento de implementación de la política de reactivación educativa integral en el año t</t>
  </si>
  <si>
    <t>4 - Desarrollar una política de reactivación educacional, a través de la detección de las necesidades académicas, sociales, emocionales y de salud mental de las y los estudiantes y trabajadores de la educación, que contenga un enfoque integral y participativo, para la reducción de las brechas de aprendizaje y las consecuencias que provocó la crisis socioeducativa producto del COVID-19.</t>
  </si>
  <si>
    <t>Articulación territorial e intersectorial desarrollada</t>
  </si>
  <si>
    <t>(Sumatoria de participación de representantes de equipos regionales de reactivación educativa en Jornadas de Seguimiento de implementación de la Política de Reactivación Integral en el año t/N° total de Jornadas de Seguimiento de implementación de la Política de Reactivación Integral en el año t)</t>
  </si>
  <si>
    <t>La Política de Reactivación Educativa Integral "Seamos Comunidad" es un eje estratégico ministerial, que responde a un compromiso del programa presidencial. Se despliega a través de las diversas unidades del Mineduc, articuladas y monitoreadas por la Secretaría Ejecutiva de Reactivación Educativa. Se estructura en cinco ejes estratégicos, cada uno de los cuales posee diversas estrategias y articula un conjunto de acciones en el sistema escolar. Para la implementación de dicha política se constituyeron Equipos Regionales de Reactivación, que corresponden a los equipos técnicos que apoyan a los/as seremis en la toma de decisiones de diseño e implementación regional de todos los ejes de la Política ?Seamos Comunidad? a nivel regional. Dichos equipos se compone por funcionarios de los departamentos de educación, planificación y/o administración, que actúan como contraparte de la Secretaría Ejecutiva de Reactivación. La Secretaría Técnica de Reactivación del Gabinete de la Subsecretaría de Educación convocará a jornadas de seguimiento de la implementación de la política de reactivación educativa integral, a las que serán convocados los equipos regionales de reactivación. En cada una de estas jornadas se entregarán lineamientos para el despliegue territorial de la política, su implementación y la toma de decisiones regionales. Por otra parte se generarán instancias de retroalimentación e intercambio entre los equipos regionales. Se entenderá por participación de al menos un representante del equipo regional de reactivación en las Jornadas de seguimiento de implementación de la política de reactivación educativa integral. Para las jornadas presenciales, la asistencia será verificada mediante listados con firma de los participantes y para el caso de las virtuales, mediante listados de asistencias emitidos por la plataforma en la que se realice. Se contabilizará un(a) representante del equipo regional, aún cuando asistan más de un integrante del equipo regional de reactivación. Durante el año t se planifica realizar al menos 6 Jornadas de seguimiento de implementación de la política de reactivación educativa integral, las cuales se pueden desarrollar de forma presencial o virtual. El Informe de realización Jornadas de seguimiento de implementación de la política de reactivación educativa integral contendrá a lo menos lo siguiente: - Convocatoria y/o invitación de cada Jornada - Actas de realización - Lista de asistencia - Lista con integrantes de los equipos regionales de reactivación del año t</t>
  </si>
  <si>
    <t>Porcentaje de provincias que participan de las acciones del CPEIP para la difusión del Marco para la Buena Enseñanza (MBE) al año t</t>
  </si>
  <si>
    <t>1 - Reforzar el protagonismo del profesorado en el sistema educativo, mediante la mejora de sus condiciones y desarrollo profesional, para que les permita el despliegue de sus capacidades, innovaciones pedagógicas y curriculares en coherencia a las necesidades educativas de sus estudiantes y al contexto territorial.</t>
  </si>
  <si>
    <t>Participación de los docentes en instancias que promueven mejoras de sus condiciones y desarrollo profesional</t>
  </si>
  <si>
    <t>(N° de provincias que participan de las acciones del CPEIP para la difusión del MBE al año t/N° total de provincias a nivel nacional)*100</t>
  </si>
  <si>
    <t>Por efecto de la promulgación de la Ley 20.903, que crea el Sistema de Desarrollo Profesional Docente, el CPEIP está mandatado a la elaboración de estándares de desempeño docente que orientan la práctica pedagógica, promueven el desarrollo de los profesiones de la educación, permiten el despliegue de sus capacidades e innovaciones pedagógicas y curriculares en coherencia a las necesidades educativas de sus estudiantes y al contexto territorial, dicho contexto da origen a una actualización del Marco para la Buena Enseñanza (MBE). En septiembre del año 2021 el CNED aprueba la actualización del MBE de la que se derivan los estándares de desempeño docente. El MBE define lo que todo docente y profesional de la educación debe saber y saber hacer para su práctica pedagógica. Dicho instrumento tiene aplicaciones tanto en la evaluación de los docentes como en la definición de las acciones de formación en servicio y los planes de formación de las universidades para los futuros docentes. Este documento de referencia requiere del conocimiento y apropiación para la práctica pedagógica de todos los profesionales del sistema educacional. El CPEIP, y sus distintas áreas técnicas, desarrollarán durante el año 2022 un plan de implementación del MBE. Esto se orienta tanto a la actualización de los instrumentos evaluativos, actualización de las acciones de formación en servicio como el desarrollo profesional docente en articulación con los equipos directivos. A partir del año 2023 y hasta el año 2025 corresponde la implementación del plan antes mencionado. Esto compromete acciones de socialización con desagregación territorial a lo largo del país. La mayor desagregación está vinculada al funcionamiento de los comités locales, donde se espera realizar acciones de socialización y apropiación que no solo impacten en la política docente como las acciones de formación en servicio, evaluación de los docentes, liderazgo directivo para el desarrollo profesional y, también, en los aprendizajes de los niños, niñas y jóvenes. La ejecución del plan de implementación será lideradas por CPEIP en colaboración con los Secretarios Técnicos de los Comités Locales. El proceso a realizar considerará al menos una acción de difusión por provincia, las que podrán ser presenciales y/o a distancia usando medios digitales. Se entenderán por acciones de difusión: reuniones, jornadas, talleres, focus group u otra acción equivalente a través de la cual CPEIP difunda el MBE. Se entenderá que una provincia participa cuando al menos una sesión del Comité Local se destina a la difusión del MBE. Cabe hacer presente que la Ley 20.903, promueve un enfoque que considera la división administrativa del país y que se traduce en la importancia del rol y funciones de las representaciones territoriales desconcetradas y descentralizadas del Desarrollo Profesional Docente, en virtud de lo cual se crean los Comités Locales de Desarrollo Profesional según Decreto N° 495 de 2017. Al año 2022 se encuentran constituídos 42 Comités Locales, uno por provincia, de los cuales sesionan 40. Por tanto, para el cálculo del denominador del indicador se entenderá como provincias a la división administrativa que desagrega el territorio nacional de acuerdo a la gestión del Ministerio de Educación, es decir 42 provincias. La meta asociada al indicador considera llegar en el primer año al 64% de las provincias y, acumulativamente, en los años posteriores al 75% en 2024 y 85% en el año 2025.</t>
  </si>
  <si>
    <t>SUBSECRETARIA DE EDUCACION PARVULARIA</t>
  </si>
  <si>
    <t>Porcentaje de jardines infantiles administrados directamente por JUNJI y Fundación Integra que obtienen Reconocimiento Oficial al año t.</t>
  </si>
  <si>
    <t>(Número de Jardines infantiles administrados directamente por JUNJI y Fundación Integra que obtienen Reconocimiento Oficial al año t/Número total de Jardines administrados directamente por JUNJI y Fundación Integra)*100</t>
  </si>
  <si>
    <t>(a) El Reconocimiento Oficial de Establecimientos Educacionales es un acto administrativo mediante el cual la autoridad, tras la comprobación del cumplimiento de requisitos técnico pedagógicos, jurídicos y de infraestructura, le entrega a un establecimiento educacional la facultad de certificar válida y autónomamente la aprobación de cada uno de los ciclos y niveles que conforman la educación regular, y ejercer los demás derechos que confiere la ley, como obtener aportes del Estado, seguro escolar y textos escolares. (b) Tanto para JUNJI como para Fundación Integra se considerarán solo los Jardines de Administración Directa. (c) El denominador es un número que puede variar de un año a otro y también dentro del mismo año. Por esta razón, se va a utilizar como denominador el número de jardines infantiles de JUNJI y Fundación Integra con la Base de matrícula oficial de educación parvularia de cada año (corte al mes de agosto).</t>
  </si>
  <si>
    <t>Porcentaje acumulado de establecimientos VTF beneficiados por programas e iniciativas piloto desarrolladas por la Subsecretaría de Educación Parvularia al año t, respecto al total de establecimientos VTF a nivel nacional en el año t.</t>
  </si>
  <si>
    <t>(N° de establecimientos VTF beneficiados por programas e iniciativas piloto desarrolladas por la Subsecretaría de Educación Parvularia al año t / N° total de establecimientos VTF a nivel nacional en el año t)*100</t>
  </si>
  <si>
    <t>(a) Los programas piloto desarrollados por la Subsecretaría de Educación Parvularia, consisten en un conjunto integrado y articulado de acciones, prestaciones y beneficios destinados a resolver un problema o atender una necesidad del nivel educativo. Estos programas podrán estar orientados al aprendizaje de los niños y niñas, al rol de la familia, al liderazgo y/o a la innovación pedagógica. Por otra parte, las iniciativas piloto son acciones integradas y articuladas para proveer algún bien y/o servicio a beneficiarios de la sociedad civil o establecimientos con financiamiento del Estado. Estas iniciativas podrán estar orientadas al aprendizaje de los niños y niñas, al rol de la familia, al liderazgo y/o a la innovación pedagógica. (b) Los criterios de selección de los establecimientos beneficiados serán desarrollados por la División de Políticas Educativas de la Subsecretaría de Educación Parvularia. (c) Se considerará un establecimiento beneficiado aquel establecimiento que se adjudique o reciba el bien y/o servicio de al menos uno de los programas o iniciativas pilotos de la Subsecretaría de Educación Parvularia, El número de establecimientos beneficiados por el Programa podrá variar debido a cambios en los lineamientos ministeriales y situaciones presupuestarias. (d) Se excluye de esta medición, para numerador, el programa Bibliotecas de Aula VTF (e) El total de establecimientos a nivel nacional corresponde a la suma total de establecimientos Vía Transferencia de Fondos, identificados en el informe de caracterización Oficial del año t-1.</t>
  </si>
  <si>
    <t>Porcentaje de niños y niñas matriculados en salas cunas y jardines infantiles de administración directa de Fundación Integra, respecto al número máximo autorizado por convenio de niños y niñas que puede atender la Fundación en el año t.</t>
  </si>
  <si>
    <t>(N° de niños y niñas matriculados en salas cunas y jardines infantiles de administración directa de Fundación Integra/Número máximo autorizado de niños y niñas que puede atender Fundación Integra en establecimientos de Administración Directa según convenio)*100</t>
  </si>
  <si>
    <t>(a) Se utilizará la Base "Educación Parvularia Oficial" elaborada por el Centro de Estudios del Ministerio de Educación para hacer el cálculo del numerador. (b) Se considerarán como establecimientos de administración directa las siguientes modalidades: i) Jardín Infantil; ii) Jardín sobre ruedas; iii) Sala cuna Centro Penitenciario; iv) Hospital; v) Hogar, y vI) Casa de acogida. (c) El denominador del indicador estará definido en el convenio de transferencia entre Fundación Integra y el Ministerio de Educación, donde se establece el número máximo de niños y niñas que puede atender Fundación Integra en establecimientos de Administración Directa. (d) Se descontará del denominador la capacidad de matrícula aquellos establecimientos que se encuentren en proceso de reposición.</t>
  </si>
  <si>
    <t>Porcentaje de jardines infantiles de JUNJI y Fundación Integra que ingresan al Sistema de Desarrollo Profesional Docente al año t.</t>
  </si>
  <si>
    <t>(Número de jardines infantiles de JUNJI y Fundación Integra que ingresan al Sistema de Desarrollo Profesional Docente al año t/Número total de Jardines infantiles de JUNJI y Fundación Integra definidos en las bases de postulación al Sistema de Desarrollo Profesional Docente en el año t-1)*100</t>
  </si>
  <si>
    <t>(a) Para estos efectos, se entenderá que son establecimientos de educación parvularia aquellos definidos en el artículo 1° de la Ley 20.832, con excepción del requisito de contar con el reconocimiento oficial del Estado, todo ello de conformidad a lo dispuesto en el artículo sexagésimo tercero transitorio de la Ley N° 20.903. Podrán postular al Sistema de Desarrollo Profesional Docente, los establecimientos de educación parvularia financiados con aportes regulares del Estado regidos por el Titulo VI del Estatuto Docente, y aquellos que dependen directamente de la Junta Nacional de Jardines Infantiles, regidos por el DFL N° 24 de 2017 del Ministerio de Educación. (b) Se entenderá que un jardín infantil de JUNJI y Fundación Integra ingresa al Sistema de Desarrollo Profesional Docente, cuando este establecimiento educacional se hubiere adjudicado cupos para el ingreso al Sistema de Desarrollo Profesional Docente, mediante resolución que dictará la Subsecretaría de Educación Parvularia, la que será publicada a través de la página web parvularia.mineduc.cl. (c) Para este indicador, se considerarán los jardines infantiles de JUNJI y Fundación Integra, tanto de administración directa como delegada (VTF y CAD). (d) El denominador corresponde al número de establecimientos de JUNJI y Fundación Integra definidos en las ?Bases de postulación, selección y adjudicación para el ingreso al Sistema de Desarrollo Profesional Docente? del año t-1.</t>
  </si>
  <si>
    <t>Porcentaje de establecimientos administrados vía transferencia de fondos rechazados por la SEREMI de Educación en el año t , con gestiones realizadas en el año t</t>
  </si>
  <si>
    <t>3 - Generar e implementar un plan de trabajo que optimice los procesos de obtención de la certificación, tanto de la subsecretaría como de las instituciones relacionadas, estableciendo metas, productos asociados y responsabilidades.</t>
  </si>
  <si>
    <t>cambiar la situación de rechazo de la certificación</t>
  </si>
  <si>
    <t>(Numero de establecimientos administrados vía transferencia de fondos rechazados por la SEREMI de Educación en el año t , con gestiones realizadas en el año t/Establecimientos administrados vía transferencia de fondos rechazados por la SEREMI de Educación en el año t)*100</t>
  </si>
  <si>
    <t>1. Se considerará rechazado por SEREMI de educación a aquel establecimiento administrado vía transferencia de fondos que obtiene resolución negativa respecto a su certificación 2.- Se entendera por gestiones realizadas con establecimientos VTF efectuar, por el Departamento de certificaciones, al menos una de las siguientes acciones con los establecimientos: - Envío de ficha de orientación y acompañamiento para subsanar observaciones - Envío de documentos de orientación [leyes , normas, instructivos, material fotográfico referencial, manuales y documentos que ayuden al sostenedor a subsanar las observaciones que dieron origen al rechazo de su solicitud] - Reuniones presenciales o por video llamada -Visitas en terreno 3.- El documento de registro debe contener a lo menos: N° de resolución que indica la solicitud rechazada por la SEREMI de Educación, fecha de Resolución, tipo de gestión realizada, fecha de gestión realizada y profesional que realiza la gestión. 4.- La medición se efecturá con las resoluciones de rechazo de la SEREMI evacuadas hasta el 30 de Noviembre del año t. Lo anterior, con el fin de poder realizar gestiones de orientación dentro del plazo de corte de la medición 5.- Las resoluciones contempladas para la medición son aquellas en que la SEREMI de Educación rechaza la solicitud del sostenedor , no se consideraran solicitudes desistidas y/o inadmisibles. 6.- La medición contemplará los establecimientos VTF en funcionamiento a la fecha de corte 30 de noviembre del año t, 7.- Los establecimientos vía transferencia de fondos,cuya solicitud sea rechazada en la SEREMI de Educación y que posteriormente realicen el cierre definitivo del establecimiento o cambien su modalidad de administración, no se considerarán en la medición.</t>
  </si>
  <si>
    <t>Porcentaje de lineamientos, dispositivos y/o procedimientos Elaborados en el año t</t>
  </si>
  <si>
    <t>1 - Generar Lineamientos, dispositivos y procedimientos, para fortalecer las oportunidades de aprendizaje en condiciones de bienestar integral, promoviendo la innovación, inclusión, la pertinencia cultural y la participación efectiva de las comunidades educativas</t>
  </si>
  <si>
    <t>Porcentaje de Lineamientos, dispositivos y/o procedimientos elaborados</t>
  </si>
  <si>
    <t>(N° de lineamientos, dispositivos y/o procedimientos elaborados en el año t/N° de lineamientos, dispositivos y/o procedimientos planificados en el año t)*100</t>
  </si>
  <si>
    <t>1. Se entiende por "lineamientos, dispositivos y/o procedimientos" orientaciones técnicas, programas, flujos de comunicación, planes de implementación, monitoreo y seguimiento de acciones de política pública 2. La planificación anual de lineamientos, dispositivos y/o procedimientos debe ser presentada a más tardar el 31 de marzo y debe ser validada por el Jefe de División de Políticas Educativas 3.- la planificación anual de lineamientos, dispositivos y/o procedimientos incluirá los hitos a cumplir, las fechas de cumplimiento de dichos hitos, las notas técnicas y supuestos asociados al cumplimiento de los hitos 4.- El plazo máximo de modificación del plan anual de lineamientos, dispositivos y/o procedimientos será el 30 de junio del año t y sólo se podrán modificar las actividades posteriores a la fecha de modificación del plan. 5.- Los lineamientos, dispositivos y/o procedimientos se considerarán Elaborados si se realizan a más tardar en la fecha señalada en el plan. 6.- el total de lineamientos, dispositivos y/o procedimientos a medir (denominador), estará determinado a mas tardar en el 31 de marzo en la planificación anual</t>
  </si>
  <si>
    <t>Porcentaje de proyectos en etapa de diseño y/o ejecución en el año t</t>
  </si>
  <si>
    <t>2 - Aumentar la cobertura del nivel, incrementando los cupos, tanto en modalidades tradicionales como alternativas, y considerando que este crecimiento sea sostenible y respetuoso del medio ambiente.</t>
  </si>
  <si>
    <t>Proyectos en etapa de diseño y/o ejecución</t>
  </si>
  <si>
    <t>(N° de proyectos en etapa de diseño y/o ejecución en el año t/N° de proyectos identificados en el año t)*100</t>
  </si>
  <si>
    <t>'1.- se considera proyectos en etapa de diseño a aquellos que cuenten con resolución RS entregada por el Ministerio de Desarrollo Social para el diseño de arquitectura y especialidades de un establecimiento o proyecto en el año t. 2. RS es una condición administrativa, que significa que el proyecto cumple con todos los requisitos técnicos y económicos para poder financiarlo y ejecutarlo 3.- se considera proyectos en etapa de ejecución a aquellos que cuenten con resolución RS entregada por el Ministerio de Desarrollo Social para la construcción en el año t 4.- Se considerarán proyectos identificados en el año t desde que exista disponibilidad de terreno (u otro tipo de emplazamiento en el caso de modalidades),en un territorio con demanda identificada para la construcción de un establecimiento de educación parvularia o la implementación de un proyecto de modalidades en su caso. 5.- según nota anterior, "modalidades" es el concepto que se utiliza para programas educativos no formales o convencionales ya que que no implican una atención permanente (todos los días hábiles de la semana) en un establecimiento educacional. Es decir, no cumplen con las características de otorgar atención integral a los estudiantes, no obstante sí son programas educativos, estructurados, planificados con recursos pedagógicos, pero que pueden funcionar de manera flexible atendiendo algunos días de la semana o bien a un grupo muy reducido de estudiantes en una infraestructura habilitada para dicho programa. Por lo tanto, una modalidad puede funcionar en una infraestructura que puede ser una sede social acondicionada para este programa, una sala de escuela u otro tipo de infraestructura familiar. Estas modalidades se utilizan especialmente cuando no es posible la construcción de un establecimiento educacional formal por escases de espacio físico o ser muy baja la demanda por este tipo de oferta. 6.- En la eventualidad que un proyecto ingrese al Mnisiterio de Desarrollo Social para la obtención de RS de diseño y construcción conjunta, se considerará en etapa de diseño. 7.- el total de proyectos identificados (denominador) será determinado durante el año t.</t>
  </si>
  <si>
    <t>Porcentaje de Lineamientos, dispositivos y/o procedimientos Elaborados en materia pertinencia curricular y pedagógica en el año t</t>
  </si>
  <si>
    <t>4 - Generar Lineamientos, dispositivos y procedimientos, para fortalecer la pertinencia curricular y pedagógica en los niveles de transición que se encuentran insertos en establecimientos escolares.</t>
  </si>
  <si>
    <t>Lineamientos, dispositivos y/o procedimientos elaborados</t>
  </si>
  <si>
    <t>(N° de lineamientos, dispositivos y/o procedimientos elaborados en materia de pertinencia curricular y pedagógica en el año t/N° de lineamientos, dispositivos y/o procedimientos planificados en materia pertinencia curricular y pedagógica en el año t)*100</t>
  </si>
  <si>
    <t>SUBSECRETARIA DE EDUCACIÓN SUPERIOR</t>
  </si>
  <si>
    <t>Cobertura de Gratuidad, Becas y Fondo Solidario de Educación Superior de 1er año</t>
  </si>
  <si>
    <t>3 - Crear un nuevo sistema de financiamiento para la educación superior coherente con la concepción de educación como derecho, implementando un plan de condonación progresiva y gradual de las deudas estudiantiles, creando un nuevo sistema de financiamiento transitorio, y revisando y mejorando la política de gratuidad mediante mecanismos participativos.</t>
  </si>
  <si>
    <t>Financiamiento de gratuidad, becas o fondo solidario para estudiantes de primer año en Educación Superior.</t>
  </si>
  <si>
    <t>(N° estudiantes beneficiados con gratuidad, becas y fondo solidario de educación superior de primer año en el año t/N° total de estudiantes matriculados en primer año el año t)*100</t>
  </si>
  <si>
    <t>Cobertura de 1er año considera los estudiantes favorecidos con gratuidad en la Educación Superior en el nivel de pregrado, o que han sido beneficiados con las siguientes becas y créditos: Beca Bicentenario, Beca Juan Gómez Millas, Beca Nuevo Milenio, Beca Hijos de Profesionales de la Educación, Beca Excelencia Académica, Beca de Articulación y Beca de Continuidad de Estudios para estudiantes de Instituciones en cierres. Se excluyen las becas: Beca Vocación de Profesor y Beca de Reparación y Acuerdos (Norín Catrimán y Caso Lemún Saavedra). Respecto de los créditos se incluye el Fondo Solidario de Crédito Universitario y se excluye el Crédito con Garantía Estatal (CAE). Para el caso de las becas con cupos especiales, se entienden incluidas en el total de cada una de las becas correspondientes (como el caso de la Beca de Excelencia Técnica que estaría dentro de la Beca Nuevo Milenio y también otros beneficios que estén de acuerdo a lo indicado en la glosa presupuestaria). Se considera como número total de estudiantes matriculados de primer año, a aquellos estudiantes de pregrado pertenecientes a carreras de modalidad presencial con ingreso al programa el primer semestre del año t de medición del indicador, que es informado por las Instituciones de Educación Superior a través de la matrícula unificada a cargo de Sistema de Información de Educación Superior.</t>
  </si>
  <si>
    <t>Porcentaje de Instituciones de Educación Superior (IES) con Acreditación vigente beneficiarias de Fondos Basales y/o Fondos Concursables en el año t</t>
  </si>
  <si>
    <t>1 - Fortalecer el sistema de educación superior pública para entregar educación de calidad con equidad, inclusión e integralidad, por medio de la generación de políticas y programas públicos, y de la revisión y mejora de la entrega de recursos por fondos concursables y aportes basales a las instituciones de educación superior.</t>
  </si>
  <si>
    <t>Entrega de recursos por fondos concursables y aportes basales.</t>
  </si>
  <si>
    <t>(N° IES con Acreditación vigente beneficiarias de Fondos Basales y/o Fondos Concursables en el año t /N° IES con Acreditación vigente en el año t)*100</t>
  </si>
  <si>
    <t>1. Se entiende por Instituciones beneficiarias a las instituciones de educación superior (IES) acreditadas que hayan recibido aportes de la Subsecretaría de Educación Superior cuyo financiamiento provenga de la Ley de Presupuestos del año respectivo. Se considerarán como aportes los fondos basales y los fondos concursables. Las IES beneficiarias de dos o más fondos se contabilizarán una sola vez para efectos de este indicador. 2. Las Instituciones acreditadas corresponden a las IES que cuenten con acreditación institucional vigente, según datos generados por la Comisión Nacional de Acreditación (CNA), en conformidad a la Ley N° 20.129. Este universo incluye a las IES creadas por las Leyes N° 20.842 y N° 20.910 a las que no se les será exigible el requisito de acreditación institucional, para efectos de medición de este indicador. 3. En el caso de los Centros de Formación Técnica (CFT) Estatales (creados por Ley N° 20.910) para efectos de este indicador se contabilizan al año siguiente de contar con Oferta Académica, ya que es la condición para que reciban financiamiento en Educación Superior Regional (numeral 1 del literal b) del artículo primero de la Resolución N°11/2018) 4. Los Fondos Basales son aquellos que se entregan de forma directa a algunas IES de acuerdo con la normativa vigente. Entre los más relevantes y permanentes se encuentran el Aporte Fiscal Directo (AFD), Aporte Instituciones Universidades Estatales (AIUE), Basal por Desempeño (BD), Planes de Fortalecimiento Universidades Estatales (PFE), Aporte para Fomento de Investigación (FI), Educación Superior Regional (ESR), Programa de Acceso a la Educación Superior (PACE), Actividades de Interés Nacional (ADAIN), Universidad de Chile (AIN). 5. Los Fondos Concursables se componen de los recursos cuyo propósito es financiar proyectos que tengan por objeto el desarrollo e incremento de la relevancia, calidad, eficiencia y efectividad de determinadas funciones o áreas del quehacer institucional. Los proyectos son seleccionados en un concurso competitivo y el factor preponderante para su selección es la calidad de éstos. Para efectos del indicador se incluirán los fondos para proyectos de Áreas Estratégicas. 6. Las instituciones beneficiarias se determinarán por año presupuestario, de acuerdo con las asignaciones basales detalladas en las leyes de presupuesto y además se estiman a partir de los resultados de convocatorias concursables de Áreas Estratégicas. 7. Para la medición del indicador se considerará que una institución es beneficiara de recursos cuando esté totalmente tramitado el acto administrativo respectivo, que acredite que percibe recursos, sean éstos por fondos basales o concursables.</t>
  </si>
  <si>
    <t>Porcentaje de universidades con convenios PACE suscritos con Mineduc en el año t</t>
  </si>
  <si>
    <t>2 - Desarrollar una nueva política pública de acceso y permanencia equitativos, a través de la promoción y diversificación de sistemas de acceso y de permanencia estudiantil, y la coordinación del acceso y las trayectorias con los distintos niveles educativos.</t>
  </si>
  <si>
    <t>Acceso y permanencia de estudiantes en IES.</t>
  </si>
  <si>
    <t>(N° de universidades con convenios PACE suscritos con Mineduc en el año t/N° de universidades vigentes en el año t)*100</t>
  </si>
  <si>
    <t>1. El Programa de Acceso a la Educación Superior (PACE) es un programa del Ministerio de Educación que se implementa a través de convenios directos con diversas universidades. 2. Este programa tiene como objetivo la preparación de los y las estudiantes de sectores vulnerables que cursan tercero y cuarto medio en los establecimientos participantes, y el acceso y acompañamiento académico y psicoeducativo de las y los estudiantes que resulten habilitados/as y se matriculen en alguna de las universidades en convenio. Este apoyo lo recibirán durante los dos primeros años de la carrera.</t>
  </si>
  <si>
    <t>Tasa de aumento de convenios de articulación suscritos por los CFTE</t>
  </si>
  <si>
    <t>4 - Contribuir al aseguramiento de la calidad del servicio educativo que entregan los CFT Estatales, a través del acompañamiento en la instalación de los nuevos CFT estatales, y el posicionamiento y consolidación de los CFT estatales por medio de la orientación al sistema y la articulación con el mundo del trabajo y la educación media técnico profesional.</t>
  </si>
  <si>
    <t>Articulación de los CFT Estatales.</t>
  </si>
  <si>
    <t>((N° de convenios de articulación con CFTE que se suscriben en el año t/N° de convenios de articulación con CFTE que se suscriben en el año t-1)-1)*100</t>
  </si>
  <si>
    <t>1. Los Centros de Formación Técnica Estatales (en adelante CFTE) fueron creados por la Ley N°20.910 y en el artículo 6° establece que los CFTE deben articularse con Liceos de Enseñanza media TP (EMTP) para facilitar a los estudiantes trayectorias articuladas de formación técnica. 2. Los CFTE tienen por finalidad entregar formación técnica de nivel superior a través de una vinculación efectiva con el sector productivo, orientada hacia el desempeño en el mundo laboral, el desarrollo de habilidades interpersonales y el pleno conocimiento de derechos y deberes laborales. 3. Los convenios de articulación suscritos por los CFT Estatales en el año, corresponde a los convenios que suscriban los CFTE con los Liceos EMTP en base a fondos asignados por Mineduc. 4. Los Liceos de Educación Media TP, se encuentran en La Ley General de Educación N° 20.370 de 2009 y Decreto 452 se aprobaron las Bases Curriculares para la Formación Diferenciada Técnico Profesional de nivel medio.</t>
  </si>
  <si>
    <t>SUPERINTENDENCIA DE EDUCACIÓN</t>
  </si>
  <si>
    <t>Porcentaje de procesos administrativos finalizados en el año t a partir de "actas con observaciones" ingresadas a Fiscalía hasta el 31 de agosto del año t y las pendientes del año t-1.</t>
  </si>
  <si>
    <t>3 - Resguardar el cumplimiento de la normativa educacional vigente y el uso de los recursos que reciben los y las sostenedores/as de establecimientos educacionales, a través de la eficiente gestión de denuncias, la fiscalización con enfoque de derechos y la tramitación de procesos administrativos sancionatorios pertinentes.</t>
  </si>
  <si>
    <t>Cumplimiento de la normativa educacional y adecuado uso de recursos</t>
  </si>
  <si>
    <t>(Número de procesos administrativos finalizados en el año t a partir de "actas con observaciones" ingresadas a Fiscalía hasta el 31 de agosto del año t y las pendientes del año t-1/Número de "actas con observaciones" ingresadas a Fiscalía hasta el 31 de agosto del año t y las pendientes del año t-1)*100</t>
  </si>
  <si>
    <t>Los procesos administrativos sancionatorios tienen por objeto determinar la eventual infracción a la normativa educacional de los sostenedores de los establecimientos educacionales, debiendo ser tramitados en base a lo dispuesto en los artículos 66 y siguientes de la Ley N° 20.529, y las normas supletorias de la Ley N° 19.880. Las etapas reguladas en dichos artículos son las siguientes: - Instrucción - Notificación - Formulación o No Formulación de Cargos (a contar del 2016) - Plazo de 10 días hábiles para que el sostenedor presente descargos (prorrogables en el evento que se acrediten circunstancias que lo hagan plausible) - Término probatorio en el evento de ser necesario. - Informe del fiscal instructor - Resolución que aprueba proceso y notificación. En aquellos casos donde en una visita de fiscalización a un establecimiento se constaten hechos que signifiquen una eventual contravención a la normativa, el fiscalizador calificará el acta de acuerdo a lo siguiente: - Actas Satisfactorias: en aquellos casos en que existe un cumplimiento total o parcial de la normativa educacional sujeta a fiscalización. En caso de existir incumplimientos, éstos tienen un plazo de subsanación, otorgado por normativa legal o instrucción operacional. En caso de existir subsanación no se inicia proceso sancionatorio. - Actas con observaciones: En aquellos casos en que existe cumplimiento nulo o parcial de la normativa educacional sujeta a fiscalización. Ninguno, o sólo algunos incumplimientos del total registrado tienen plazo de subsanación, otorgados por normativa legal o instrucción operacional. Este tipo de actas dan origen a un procedimiento administrativo sancionatorio. Se entiende por proceso sancionatorio finalizado aquel que tiene una sanción o sobreseimiento en primera instancia.</t>
  </si>
  <si>
    <t>Porcentaje de denuncias recibidas hasta el 30 de noviembre del año t y las pendientes del año t-1 en las Oficinas de Atención de la Superintendencia (web o presenciales) resueltas en el año t.</t>
  </si>
  <si>
    <t>Cumplimiento de la normativa educacional y adecuado uso de recursos.</t>
  </si>
  <si>
    <t>(Número de denuncias resueltas en las Oficinas de Atención de la Superintendencia (web o presenciales) en el año t a partir de denuncias recibidas hasta el 30 de noviembre del año t y las pendientes del año t-1/Número total de denuncias recibidas en las Oficinas de Atención de la Superintendencia (web o presenciales) hasta el 30 de noviembre del año t y las pendientes del año t-1)*100</t>
  </si>
  <si>
    <t>Denuncia: Es el proceso o trámite que realiza un usuario, ya sea en nuestras oficinas presenciales o en la sección "Denuncias" de nuestra página web www.supereduc.cl, para solicitar una solución, aclaración o apoyo en alguna área que él o ella estime se le está vulnerando algún derecho ciudadano. La denuncia ingresa a un sistema de registro que permite identificar al usuario que hace la denuncia y las características relevantes de la denuncia. Una denuncia ingresada podrá, si están dadas las condiciones, ser resuelta por el propio funcionario que atiende el reclamo ingresado por el usuario. Esto significa que la denuncia ha sido abordada y respondida en el sistema de registro por el funcionario de la Unidad de Comunicación y Denuncias o, en su defecto, ha hecho el circuito con la Red de Colaboradores, lo que ha permitido generar también una respuesta escrita en el sistema de registro. Cuando la respuesta es publicada en el sistema de registro, se entiende que la denuncia está resuelta, porque el usuario efectivamente puede acceder y conocer el tratamiento, la gestión y la respuesta que se la ha dado a su denuncia. Cabe precisar que la respuesta puede resultar, por diversas razones, insatisfactoria para el usuario, sin embargo, si se ha hecho el protocolo y se han realizado los procedimientos contemplados para el tratamiento de una denuncia, ésta se entenderá como resuelta.</t>
  </si>
  <si>
    <t>Porcentaje de establecimientos educacionales subvencionados focalizados que son objeto de al menos dos visitas de fiscalización en el año t.</t>
  </si>
  <si>
    <t>2 - Entregar orientaciones a los establecimientos educacionales con una lógica preventiva, a través de acciones de formación, capacitación y/o acompañamiento, que permitan la instalación de capacidades y prácticas respecto de la correcta aplicación de la normativa educacional y adecuado uso de recursos en el marco del Sistema de Aseguramiento de la Calidad.</t>
  </si>
  <si>
    <t>Instalación de capacidades y prácticas en los establecimientos educacionales.</t>
  </si>
  <si>
    <t>(Número de establecimientos educacionales subvencionados focalizados que son objeto de al menos dos visitas de fiscalización en el año t/Total de establecimientos educacionales subvencionados focalizados en el año t)*100</t>
  </si>
  <si>
    <t>"Se entiende por establecimientos ""focalizados"", aquellos establecimientos educacionales definidos por la Superintendencia de Educación en el año t, a partir de las variables que el/la Superintendente/a o Jefe/a de División de Fiscalización, o ambos/as, defina como prioritarias para ser abordadas, entre las que se podrían encontrar: vulneración reiterada a la normativa, condiciones de desempeño difícil, vulnerabilidad escolar, impacto en calidad, deterioro de infraestructura, entre otras. Las ""visitas de fiscalización"" consideran todas las actividades que realicen los fiscalizadores en los establecimientos educacionales en terreno o vía administrativa (remota)."</t>
  </si>
  <si>
    <t>(Nº de unidades/entidades fiscalizadas en el año t /Nº total de unidades/entidades sujetas a fiscalización en el año t)*100</t>
  </si>
  <si>
    <t>La legislación aplicable a la Superintendencia de Educación es: - Ley N°20.529 que crea Sistema Nacional de Aseguramiento de la Calidad de la Educación Parvularia, Básica y Media y su Fiscalización. (Artículo 48) - Ley N°20.832, que crea la Autorización de Funcionamiento de Establecimientos de Educación Parvularia. - Ley N°20.835, que crea la Subsecretaría de Educación Parvularia y la Intendencia de Educación Parvularia - Decreto con Fuerza Ley N°3, de 2016 del Ministerio de Educación. Las unidades o entidades sujetas a fiscalización son: 1) Establecimientos Educacionales con Reconocimiento Oficial. 2) Establecimientos de Educación Parvularia con Autorización de Funcionamiento. 3) Establecimientos de Educación Parvularia sujetos al periodo de adecuación (sin Reconocimiento Oficial / sin Autorización de Funcionamiento). El número total de establecimientos educacionales sujetos a fiscalización será el determinado en la base emitida por el Ministerio de Educación, extraída de la plataforma Sistema Información General de Estudiantes (SIGE) y el Registro de Establecimientos de Educación Parvularia (REEP) de la Superintendencia de Educación. Se entenderá por unidad fiscalizada, cuando se levanta un acta de fiscalización, ya sea por Sostenedor o por Establecimiento Educacional. Los documentos donde se establecen los hallazgos (observaciones) de fiscalización serán el acta y hoja de trabajo, que es parte integrante del acto fiscalizador. Para el caso de las fiscalizaciones realizadas bajo el modelo de sustento de hallazgo, el documento integral de la fiscalización es solo el acta de fiscalización.</t>
  </si>
  <si>
    <t>Tiempo promedio de tramitación de denuncias.</t>
  </si>
  <si>
    <t>(Sumatoria de días de trámites solicitados por los usuarios, finalizados al año t/Nº Total de trámites solicitados por los usuarios, finalizados en el año t)</t>
  </si>
  <si>
    <t>Este indicador considera las denuncias por incumplimiento de la normativa educacional. Los trámites solicitados que señala la fórmula de cálculo hacen referencia a las denuncias ingresadas a la Superintendencia de Educación. Denuncia: Es el proceso o trámite que realiza un usuario, ya sea en las oficinas de atención de la Superintendencia de forma presencial o en la sección "Denuncias" de la página web www.supereduc.cl, para solicitar una solución, aclaración o apoyo en alguna área que él o ella estime se le está vulnerando algún derecho educacional. La denuncia ingresa a un sistema de registro que permite identificar al usuario que hace la denuncia y las características relevantes de la denuncia. Hito de inicio: Ingreso de la denuncia por parte del usuario ya sea en las oficinas presenciales de la Superintendencia o en la sección denuncias de la página web institucional. Hito de finalización: Se consideran denuncias finalizadas aquellas que son notificadas a la persona que realiza el requerimiento y que pueden ocurrir en las siguientes instancias: 1. Cierre en Unidades Regionales de Comunicaciones y Denuncias. En aquellos casos en los cuales no existe incumplimiento normativo. 2. Cierre en Unidades Regionales de Fiscalización. En aquellos casos en los cuales luego de una fiscalización no se evidencia incumplimiento normativo. 3. Cierre en Unidades Regionales de Fiscalía. En aquellos casos en los cuales se notifica al usuario la aprobación del proceso administrativo sancionatorio en primera instancia. Esta medición considera días corridos desde que el usuario realiza su solicitud hasta que el trámite finaliza cuando se entrega una respuesta por parte de la Superintendencia de acuerdo a cada uno de los hitos de finalización señalados anteriormente.</t>
  </si>
  <si>
    <t>Porcentaje de procesos administrativos finalizados en el año t a partir de "actas con observaciones" ingresadas a Fiscalía hasta el 31 de agosto del año t y las pendientes al año t-1.</t>
  </si>
  <si>
    <t>(Número de procesos administrativos finalizados en el año t a partir de "actas con observaciones" ingresadas a Fiscalía hasta el 31 de agosto del año t y las pendientes al año t-1/Número de "actas con observaciones" ingresadas a Fiscalía hasta el 31 de agosto del año t y las pendientes al año t-1)*100</t>
  </si>
  <si>
    <t>Los procesos administrativos sancionatorios tienen por objeto determinar la eventual infracción a la normativa educacional de los sostenedores de los establecimientos educacionales, debiendo ser tramitados en base a lo dispuesto en los artículos 66 y siguientes de la Ley N°20.529, y las normas supletorias de la Ley N° 19.880. Las etapas reguladas en dichos artículos son las siguientes: - Instrucción - Notificación - Formulación o No Formulación de Cargos (a contar del 2016) - Plazo de 10 días hábiles para que el sostenedor presente descargos (prorrogables en el evento que se acrediten circunstancias que lo hagan plausible) - Informe del fiscal instructor - Resolución que aprueba proceso o Resolución de no formulación de cargos y notificación. En aquellos casos donde en una visita de fiscalización a un establecimiento se constaten hechos que signifiquen una eventual contravención a la normativa, el fiscalizador calificará el acta de acuerdo a lo siguiente: - Actas Satisfactorias: en aquellos casos en que existe un cumplimiento total o parcial de la normativa educacional sujeta a fiscalización. En caso de existir incumplimientos, éstos tienen un plazo de subsanación, otorgado por normativa legal o instrucción operacional. En caso de existir subsanación no se inicia proceso sancionatorio. - Actas con observaciones: En aquellos casos en que existe cumplimiento nulo o parcial de la normativa educacional sujeta a fiscalización. Este tipo de actas dan origen a un procedimiento administrativo sancionatorio. Se entiende por proceso sancionatorio finalizado, aquel que cuenta con una resolución que aprueba proceso o pone término al proceso administrativo sancionatorio, indicando una sanción, sobreseimiento o no formulación de cargos en primera instancia.</t>
  </si>
  <si>
    <t>Porcentaje de mediaciones realizadas en el año t a partir de solicitudes de mediación que son factibles de realizar ingresadas hasta el 31 de octubre del año t</t>
  </si>
  <si>
    <t>4 - Abordar los conflictos entre los integrantes de la comunidad educativa a través de mediaciones y otras modalidades de gestión colaborativa de conflictos, incorporando aspectos del enfoque restaurativo cuando sea pertinente, para que se genere una convivencia positiva y segura en la comunidad.</t>
  </si>
  <si>
    <t>Convivencia positiva y segura en la comunidad educativa</t>
  </si>
  <si>
    <t>(Número de mediaciones realizadas en el año t a partir de solicitudes de mediación que son factibles de realizar ingresadas hasta el 31 de octubre del año t /Número de solicitudes de mediación que son factibles de realizar ingresadas hasta el 31 de octubre del año t)*100</t>
  </si>
  <si>
    <t>Mediación es un procedimiento de gestión colaborativa de conflictos, en el que un tercero neutral, llamado/a mediador/a genera condiciones para que los participantes puedan tomar decisiones en relación al conflicto planteado. El proceso de mediación de la Superintendencia de Educación consta de sesiones o reuniones individuales o conjuntas, en estas últimas participan todas las partes de la mediación a diferencia de las individuales dónde solo está presente la parte solicitante o la solicitada. La mediación puede cerrarse con acuerdo o sin acuerdo. Solicitud de Mediación: Es el requerimiento realizado por un miembro de la comunidad educativa planteando un conflicto y solicitando que intervenga la Superintendencia de Educación a través del servicio que ofrece de mediación y gestión colaborativa de conflictos en contextos educacionales. Esta solicitud se puede realizar presencialmente, a través de las las oficinas de las Direcciones Regionales de la Superintendencia de Educación o en línea a través de la página de la SIE. Una solicitud de mediación es considerada factible de realizar o mediable y dará origen a una mediación cuando: ?Se trata de una temática que es de competencia de la Superintendencia de Educación. ?Cuando el conflicto o problema expuesto por el solicitante presenta un componente relacional. ?Cuando las partes pueden ser ubicables y han manifestado su voluntad de mediar. Se consideran las solicitudes de mediación ingresadas hasta el 31 de octubre del año t y que sean factibles de realizar una mediación, es decir, que sean mediables. Se entiende por mediaciones realizadas, todas aquellas mediaciones realizadas hasta el 31 de diciembre del año t a partir de solicitudes de mediación que son factibles de realizar ingresadas hasta el 31 de octubre del año t y que cierran con los siguientes estados. Cierre Sin Acuerdo: La solicitud de mediación es gestionada y se realiza al menos una sesión de mediación, sea individual o conjunta, y una de las partes o ambas desisten de continuar con el proceso, o se culmina sin el logro de acuerdos satisfactorios para ambas partes. Cierre Con Acuerdo: Se realiza el proceso de mediación y las partes logran la construcción de acuerdos satisfactorios para ambos, los cuales se traducen a una Acta de acuerdo que redacta el/la Conciliador/a o Mediador/a y que es firmada por las partes y el/la Conciliador/a.</t>
  </si>
  <si>
    <t>Porcentaje de ejecución del Plan Anual de Comunicaciones en el año t</t>
  </si>
  <si>
    <t>1 - Generar acciones de difusión de contenidos pertinentes, a través de los distintos canales de información con los que cuenta la Superintendencia, de forma oportuna, efectiva e innovadora, para que las personas que forman parte de la comunidad educativa y ciudadanía, conozcan y ejerzan sus derechos educacionales.</t>
  </si>
  <si>
    <t>Conocimiento y ejercicio de derechos de los miembros de la comunidad educativa</t>
  </si>
  <si>
    <t>(Número de actividades ejecutadas del Plan Anual de Comunicaciones en el año t/Número de actividades planificadas del Plan Anual de Comunicaciones en año t)*100</t>
  </si>
  <si>
    <t>El Plan Anual de Comunicaciones es un conjunto de actividades que contribuyen a difundir a las comunidades educativas, información relevante en materia de cumplimiento de la normativa educacional y el resguardo de derechos en el contexto educativo y que tengan directa relación con el quehacer de la Superintendencia de Educación. Las actividades a comprometer en el Plan serán a lo menos 5, y deberán establecer explícitamente meta, plazo, medios de verificación y supuestos que permitan verificar su realización en el Plan Anual de Comunicaciones. El Plan deberá ser aprobado por el/la Superintendente/a de Educación durante el primer trimestre del año t. Se podrá modificar el Plan Anual de Comunicaciones hasta el 30 de junio del año t, y sólo se podrán modificar aquellas actividades que deben realizarse con fecha posterior a la fecha de modificación. Se entiende por "actividades realizadas" aquellas actividades del Plan de Comunicaciones que finalizan su ejecución en el plazo señalado en dicho plan y que cuenten con medios de verificación que acreditan su cumplimiento. En caso de que la actividad este compuesta por subactividades, estas deberán finalizar su ejecución y contar con medios de verificación que acreditan su cumplimiento.</t>
  </si>
  <si>
    <t>SUPERINTENDENCIA DE EDUCACIÓN SUPERIOR</t>
  </si>
  <si>
    <t>Porcentaje de Instituciones de Educación Superior (IES) fiscalizadas en el año t.</t>
  </si>
  <si>
    <t>1 - Velar por el cumplimiento normativo y la sustentabilidad financiera de las instituciones de educación superior, cautelando asimismo que destinen sus recursos a los fines que le son propios, según lo definido en la ley y en sus estatutos, a través de acciones de fiscalización, supervisión y análisis de información recabada.</t>
  </si>
  <si>
    <t>Instituciones de Educación Superior Fiscalizadas</t>
  </si>
  <si>
    <t>(N° de IES fiscalizadas en el año t/N° de IES sujetas a fiscalización en el año t)*100</t>
  </si>
  <si>
    <t>1. Se entiende que una (IES) Institución de Educación Superior, es fiscalizada cuando la Superintendencia realiza acciones de fiscalización particulares sobre ésta, las que pueden ser requerimiento de información, solicitudes de antecedentes, citaciones a declarar, visitas de fiscalización in situ, entre otras, con el objetivo de velar por el cumplimiento de las disposiciones legales y reglamentarias que regulan a las IES. 2. En el numerador, se consideran la cantidad de IES que han sido objeto de al menos una fiscalización en el año t. 3. En el denominador, las entidades sujetas a fiscalización (Universidades, Institutos Profesionales, Centros de Formación Técnica e Instituciones de Educación Superior de las Fuerzas Armadas) que son entregadas por la División de Gestión de Datos, Atención Ciudadana y Buenas Prácticas de la Superintendencia de Educación Superior, de las cuales se excluyen las IES en proceso de cierre formal. 4. El número de IES fiscalizadas no considera el rol de supervisión que esta Superintendencia ejerce sobre todas las Instituciones de Educación Superior en materias tales como: cumplimiento de entrega de información del artículo 37 de la Ley N° 21.091, revisión de la situación financiera de las casas de estudios, forma de impartir la educación en el contexto de la pandemia, entre otros. 5. En cuanto al medio de verificación será un informe elaborado, que de cuenta de las instituciones, la fecha y tipo de fiscalización. 6. Se entiende que el año t comprende desde el 01 de enero al 31 de diciembre. 7. El plazo para la elaboración del medio de verificación será 30 días corridos después de la fecha de cumplimiento.</t>
  </si>
  <si>
    <t>Promedio de días hábiles transcurridos desde que ingresa el reclamo al Modulo de Gestión de Reclamos y Denuncias (MGRD), hasta que se realiza la primera gestión en el año t.</t>
  </si>
  <si>
    <t>2 - Atender y gestionar de manera eficiente y oportuna las denuncias, reclamos y solicitudes de información de los distintos actores del sistema de educación superior, por medio de la implementación de un sistema de atención presencial y/o virtual, que permita registrar y dar seguimiento a dichas denuncias, reclamos y solicitudes de información.</t>
  </si>
  <si>
    <t>Tiempo de gestión del reclamo</t>
  </si>
  <si>
    <t>Sumatoria de días hábiles que transcurren desde el ingreso del reclamo a través del MGRD hasta que se realiza la primera gestión en el año t/N° total de reclamos que se gestionan en el año t a través del MGRD</t>
  </si>
  <si>
    <t>1. Reclamo es la petición formal realizada a la Superintendencia para que ésta intervenga como mediador en la controversia o problemática existente entre el reclamante y alguna de las instituciones de educación superior fiscalizadas. 2. La plataforma por la cual ingresan los reclamos es el MGRD, que significa Modulo de Gestión de Reclamos y Denuncias. 3. El numerador corresponde a la sumatoria de los días hábiles transcurridos desde el ingreso del reclamo a la plataforma MGRD en el año t hasta que se realiza una primera gestión. 4. El denominador corresponde a la sumatoria total de reclamos que se han gestionado a través del MGRD en el año t. 5. Se entiende por primera gestión a la primera acción (cualquiera sea esta) que se realiza para dar inicio a la tramitación del reclamo. 6. Se entiende que el año t comprende desde el 01 de enero al 31 de diciembre. 7. El medio de verificación es una base de datos extraída del MGRD, donde se identifique el ID/N° de reclamo, la fecha de ingreso y la cantidad de días hábiles transcurridos desde el ingreso hasta la primera gestión. 8. El plazo para la elaboración del medio de verificación será 30 días corridos después de la fecha de cumplimiento.</t>
  </si>
  <si>
    <t>Porcentaje de registros actualizados y publicados en la página web de la Superintendencia de Educación Superior</t>
  </si>
  <si>
    <t>3 - Incrementar los niveles de transparencia en el sistema de educación superior, a través de la entrega de información pertinente y oportuna a los diversos actores del mismo, que permita contribuir a la estabilidad y desarrollo del sistema de educación superior.</t>
  </si>
  <si>
    <t>Registros actualizados y publicados</t>
  </si>
  <si>
    <t>(N° de registros actualizados y publicados en la página web de la Superintendencia en el año t /N° de registros que se deben mantener actualizados y publicados en la página web de la Superintendencia en el año t)*100</t>
  </si>
  <si>
    <t>1. Los registros que se deben mantener actualizados y publicados en la página web de la Superintendencia, a lo menos, son: - Registro Público de Sanciones y Medidas a Instituciones de Educación Superior - Estados Financieros anuales auditados de las Instituciones de Educación Superior - Ficha Técnica de instituciones de Educación Superior - Ficha Estandarizada y Codificada única de Situación Financiera Consolidada (FECU) - Registro de miembros del órgano de gobierno superior. - Registro de autoridades unipersonales. - Registro de socios y asociados - Registro público de administradores provisionales y de cierre - Normas emitidas por la Superintendencia - Pronunciamientos emitidos por la Superintendencia - Circulares emitidas por la Superintendencia 2. Se entiende por Publicados los registros difundidos en la pagina web de la Superintendencia de Educación Superior. 3. Se entiende por Actualizados, que cada registro considere todo lo actual, nuevo, mejora, corrección a lo que ya contiene cada registro. 4. Se entiende que la actualización y publicación de los registros se realiza una vez que el evento se produzca. Entendiéndose por esto que, si el evento no ocurre durante el año t, éste se considerará que el registro continúa actualizado dado que no hay información que reportar. 5. El medio de verificación debe dar cuenta de las actualizaciones y publicaciones realizadas para cada registro, señalando las fechas y cambios realizados. 6. Se entiende que el año t comprende desde el 01 de enero al 31 de diciembre. 7. El plazo para la elaboración del medio de verificación será 30 días corridos después de la fecha de cumplimiento.</t>
  </si>
  <si>
    <t>Porcentaje de talleres y/o seminarios realizados por la Superintendencia de Educación Superior.</t>
  </si>
  <si>
    <t>4 - Promover en las instituciones de educación superior la instalación y fortalecimiento de capacidades y prácticas que permitan el cumplimiento de la normativa que le es aplicable, con el propósito de contribuir a la calidad educativa, a través de la generación de instrumentos que promuevan buenas prácticas, estando éstos a disposición de todas las instituciones de educación superior. Todo lo anterior, en el marco del Sistema de Aseguramiento de la Calidad de la Educación Superior.</t>
  </si>
  <si>
    <t>Talleres y/o Seminarios realizados.</t>
  </si>
  <si>
    <t>(N° de talleres y/o seminarios realizados por la Superintendencia de Educación Superior en el año t/N° total de talleres y/o seminarios a realizar por la Superintendencia de Educación Superior en el año t)*100</t>
  </si>
  <si>
    <t>1. Los talleres y/o seminarios corresponde a capacitaciones, mesas de trabajo, jornadas u otros, realizados por la Superintendencia de Educación Superior, que tengan por objetivo fortalecer las capacidades de las IES en pos del mejoramiento de su gestión institucional. Dichas actividades podrán realizarse de manera presencial o virtual en el año t. 2. En el numerador, se considera la cantidad talleres y/o seminarios realizados durante el año t por la Superintendencia de Educación Superior. 3. En el denominador, los talleres y/o seminarios a realizar por la Superintendencia en el año t son a lo menos 2. En los cuales, la materia y alcance serán definidos durante el periodo de acuerdo a los lineamientos definidos por la autoridad del Servicio. 4. El medio de verificación es un informe, en el cual se da cuenta de la realización de los talleres y/o seminarios, materia y alcance. 5. Para efectos del cálculo de este indicador, se consideran sólo aquellas invitaciones a talleres y/o seminarias efectuadas mediante acto administrativo. 6. Se entiende que el año t comprende desde el 01 de enero al 31 de diciembre. 7. El plazo para la elaboración del medio de verificación será 30 días corridos después de la fecha de cumplimiento.</t>
  </si>
  <si>
    <t>MINISTERIO DE ENERGIA</t>
  </si>
  <si>
    <t>COMISION CHILENA DE ENERGIA NUCLEAR</t>
  </si>
  <si>
    <t>Porcentaje de ingresos propios generados en el año t, respecto a los ingresos totales del año t.</t>
  </si>
  <si>
    <t>3 - Asegurar la fabricación y distribución de productos radiofarmacéuticos y los servicios de irradiación de alimentos, hemocomponentes, material médico y otros en el ámbito de la I+D, asegurando su llegada e impacto positivo en los usuarios, a nivel local, regional y nacional y con acceso equitativo, mediante procesos controlados, incorporando buenas prácticas de manufactura, agregando nuevos conocimientos y tecnologías, y con base en condiciones laborales saludables y sostenibles para las personas.</t>
  </si>
  <si>
    <t>(Ingresos propios generados/Ingresos totales)*100</t>
  </si>
  <si>
    <t>Ingresos Propios = Subtítulo 06 (Rentas de la Propiedad)+Subtítulo 07 (Ingresos de Operación) + Subtítulo 08 (Otros Ingresos Corrientes) + Subtítulo 10 (Venta de Activos No Financieros), valores devengados en el período. Ingresos Totales = Ingresos Propios + Subtitulo 05 (Transferencias Corrientes) + Subtítulo 09 (Aporte Fiscal. Valor autorizado por Ley de Presupuestos).</t>
  </si>
  <si>
    <t>Porcentaje de ingresos de operación recibidos por acciones de cobranza en el año t, respecto al monto total facturado de ingresos de operación en el año t.</t>
  </si>
  <si>
    <t>(Monto cobrado de ingresos de operación /Monto total facturado)*100</t>
  </si>
  <si>
    <t>Monto Cobrado por Ingresos de Operación (Subtítulo 07) en el período. Monto Facturado por Ingresos de Operación (Subtítulo 07) en el período. No considera los valores históricos de deuda.</t>
  </si>
  <si>
    <t>Porcentaje de instalaciones radiactivas de 1ª categoría autorizadas respecto al total instalaciones radioactivas de 1ª categoría</t>
  </si>
  <si>
    <t>1 - Asegurar el uso pacífico y seguro de las radiaciones ionizantes para el beneficio de las personas y el desarrollo del país, mediante la regulación, evaluación y fiscalización de las instalaciones radiactivas y de la competencia técnica en seguridad de sus operadores a lo largo del país, incluyendo la autorización de nuevas facilidades en regiones y zonas remotas.</t>
  </si>
  <si>
    <t>N° de Instalaciones radioactivas de 1ª categoría</t>
  </si>
  <si>
    <t>(N° de Instalaciones radioactivas de 1ª categoría autorizadas/Universo de Instalaciones radioactivas de 1ª categoría)*100</t>
  </si>
  <si>
    <t>Promedio de artículos aceptados en revistas ISI y/o comité editorial por investigador.</t>
  </si>
  <si>
    <t>4 - Incrementar y difundir el conocimiento fundamental y aplicado mediante proyectos de investigación y desarrollo en ciencias y tecnologías nucleares, y en ámbitos complementarios, junto con la formación de capital humano avanzado científico y tecnológico, para contribuir a la productividad, el bienestar de la ciudadanía y el mejoramiento del medio ambiente.</t>
  </si>
  <si>
    <t>Número de artículos aceptados en revistas ISI y/o comité editorial y número de investigadores</t>
  </si>
  <si>
    <t>N° de Artículos aceptados en Revistas ISI y/o con Comité Editorial/N° Investigadores</t>
  </si>
  <si>
    <t>Revista con estándar ISI es la que considera, en su proceso de selección de artículos científicos, el modelo adoptado por el Institute for Scientific Information (ISI). ISI: se refiere a un estándar internacional de alta calidad relacionada al ámbito de la investigación y desarrollo. Se mantiene una base de datos de citaciones que cubren miles de revistas científicas, conocida como el Science Citation Index (SCI) que es posible consultar on line a través del servicio Web of Science (WOS). Esta base de datos permite a los investigadores identificar qué artículo ha sido citado más frecuentemente, y quién lo ha citado. El publicar en esta revista demuestra que se está haciendo investigación de estándar mundial. Comité Editorial (CE): Se refiere a aquellas publicaciones que son evaluadas por un referato externo de alguna revista de nivel internacional del ámbito científico. Investigador: profesional que se dedica a la creación de nuevos conocimientos, productos, procesos, métodos y sistemas, así como a la gestión de los proyectos respectivos. El criterio considerado para determinar la calidad de investigador CCHEN, es aquel que en los últimos tres años a lo menos ha participado en alguna publicación científica.</t>
  </si>
  <si>
    <t>Porcentaje de levantamiento de No Conformidades en el año t respecto del total de No Conformidades detectadas en las fiscalizaciones realizadas a instalaciones radioactivas de 1ª categoría en el año t.</t>
  </si>
  <si>
    <t>(N° de No Conformidades levantadas en el año t/N° total de No Conformidades detectadas en fiscalizaciones realizadas en el año t)*100</t>
  </si>
  <si>
    <t>Las no conformidades consideradas son aquellas que representan una infracción a las disposiciones legales, consideraciones importantes en seguridad radiológica o condiciones inseguras para el público o el medio ambiente. Dichas no conformidades están preestablecidas, así como las respectivas acciones para su levantamiento. La forma de levantar las no conformidades es la realización de acciones por parte de la CCHEN para llevar la situación a una condición segura, evitando que produzca daños a las personas o el medio ambiente y que se sancionen las accio¬nes que violen alguna disposición legal. El plazo de levantamiento de una no conformidad por parte de la CCHEN es de 15 días hábiles como tope, lo que no excluye el sellado inmediato de la instalación.</t>
  </si>
  <si>
    <t>Porcentaje de Entidades fiscalizadas en el año t, respecto del total de entidades que cuentan con autorizaciones emitidas por CCHEN en el año t.</t>
  </si>
  <si>
    <t>Entidades Fiscalizadas con autorizaciones emitidas</t>
  </si>
  <si>
    <t>(Número de Entidades fiscalizadas en el año t/Total de entidades controladas por CCHEN en el año t)*100</t>
  </si>
  <si>
    <t>Entidad se entiende como una organización representada por un rut</t>
  </si>
  <si>
    <t>Porcentaje de regiones Fiscalizadas en el año t, respecto del total de regiones que cuentan con entidades bajo control CCHEN</t>
  </si>
  <si>
    <t>Regiones fiscalizadas</t>
  </si>
  <si>
    <t>(Nº de Regiones con entidades fiscalizadas en el año t/Total de regiones con entidades controladas por CCHEN en el año t)*100</t>
  </si>
  <si>
    <t>Si se fiscaliza al menos una entidad, aunque esta región tenga más entidades a fiscalizar se considera una región con entidades fiscalizadas. Ejemplo, si una región posee 10 entidades y se fiscalizar una o nueve se entiende la región como región con entidades fiscalizadas.</t>
  </si>
  <si>
    <t>Porcentaje de entidades con No Conformidades gestionadas en el año t, respecto del total de entidades con No Conformidades detectadas en el año t</t>
  </si>
  <si>
    <t>Regulación, evaluación y fiscalización de las instalaciones radiactivas</t>
  </si>
  <si>
    <t>(N° de entidades con No Conformidades Gestionadas en el año t/N° de entidades con No Conformidades detectadas en el año t)*100</t>
  </si>
  <si>
    <t>Si se resuelve la No Conformidad, CCHEN debe contar con los medios de verificación de la evidencia de levantamiento. Si no se levanta, CCHEN debe contar con evidencia de gestión para su cumplimiento, por ej. oficio, comunicado, correo electrónico u otro medio al Representante Legal informando la o las no conformidades pendientes de levantamiento de la respectiva acta de inspección y solicitando los medios de verificación. No conformidad es todo aquello que la organización no cumple, respecto de lo establecido en los términos de su licencia u otra normativa aplicable y que debe resolver.</t>
  </si>
  <si>
    <t>Promedio de Equivalente de Dosis Personal Ocupacionalmente Expuesto (POE), en la Producción de Radiofármacos</t>
  </si>
  <si>
    <t>2 - Proteger a las personas ocupacionalmente expuestas, al público y medio ambiente de los eventuales riesgos derivados del uso de las radiaciones ionizantes y de la energía nuclear mediante el monitoreo, vigilancia, calibración, capacitación en protección radiológica y gestión de desechos radiactivos, considerando la vida digna de las personas, y el respeto a las comunidades y a los territorios.</t>
  </si>
  <si>
    <t>La variable de medición asociada al objetivo estratégico es la dosis de radiación de los trabajadores (personas ocupacionalmente expuestas). Esta dosis de radiación debe ser inferior al límite establecido en el reglamento de protección radiológica para que los trabajadores ocupacionalmente expuestos estén protegidos.</t>
  </si>
  <si>
    <t>Sumatoria de la dosis anual de radiación del personal que trabaja directamente en proceso de producción radiofármacos/Número de personas que trabaja directamente en proceso de producción radiofármacos</t>
  </si>
  <si>
    <t>Este indicador da testimonio del nivel de protección de las personas ocupacionalmente expuestas a radiaciones ionizantes en los procesos de las instalaciones nucleares y radiactivas. El límite de dosis se encuentra establecido en el reglamento de protección radiológica (DS N°3/1985 del Ministerio de Salud). Este documento establece en el artículo N°12 que el límite anual de dosis a cuerpo entero es 50 mSv. Este indicador aplica al proceso productivo de radiofármacos con tecnecio 99 y yodo 131 en el laboratorio de radioquímica de Lo Aguirre.</t>
  </si>
  <si>
    <t>Porcentaje de producciones aprobadas por control de calidad sobre producciones programadas</t>
  </si>
  <si>
    <t>Producciones aprobadas por control de calidad</t>
  </si>
  <si>
    <t>(Número de producciones aprobadas por control de calidad año t/Número de producciones realizadas)*100</t>
  </si>
  <si>
    <t>Las producciones consideradas corresponden a las producciones programadas de radioisótopos de Yodo 131, Tecnecio 99 y Flúor 18. La unidad que realiza el control de calidad es la sección de control de calidad que cuenta con procedimientos de radiofarmacia, personal competente, instalaciones apropiadas y revisiones de sus sistema de calidad por parte del ISP.</t>
  </si>
  <si>
    <t>Porcentaje de Estudios e Investigaciones fundamentales y aplicadas realizadas sobre Estudios e Investigaciones fundamentales y aplicadas programadas</t>
  </si>
  <si>
    <t>5 - Realizar estudios e investigaciones fundamentales y aplicadas, y promover el desarrollo de capital humano científico y tecnológico, para profundizar y potenciar el conocimiento en las aplicaciones energéticas no convencionales, incluyendo aquellas de origen nuclear.</t>
  </si>
  <si>
    <t>Porcentaje de Estudios e Investigaciones fundamentales y aplicadas con impacto en las políticas de desarrollo científico tecnológico del país</t>
  </si>
  <si>
    <t>(N° Estudios e Investigaciones fundamentales y aplicadas Realizadas con impacto en las políticas de desarrollo científico tecnológico del país en el año t/N° Estudios e Investigaciones fundamentales y aplicadas Programadas con impacto en las políticas de desarrollo científico tecnológico del país en el año t)*100</t>
  </si>
  <si>
    <t>Indicador referido a Estudios e Investigaciones fundamentales y aplicadas Realizadas con impacto en las políticas de desarrollo científico tecnológico del país</t>
  </si>
  <si>
    <t>COMISION NACIONAL DE ENERGIA</t>
  </si>
  <si>
    <t>Porcentaje de Decretos de Precio Nudo publicados en el período t, modificados por causas atribuibles al Informe Técnico que elabora la CNE</t>
  </si>
  <si>
    <t>(N° de Decretos de Precio Nudo de corto plazo publicados en el período t, modificados por causas atribuibles al Informe Técnico que elabora la CNE./N° total de Decretos de Precio Nudo de Corto Plazo considerados publicar en el período t.)*100</t>
  </si>
  <si>
    <t>La determinación de los precios de nudo de corto plazo es efectuada por la CNE semestralmente, a través de la comunicación de un Informe Técnico Definitivo de resultados al Ministerio de Energía, quien elabora el decreto, el cual posteriormente pasa a toma de razón de la Contraloría General de la República y finalmente se procede a su publicación en el Diario Oficial. Un decreto de precio nudo de corto plazo se considera modificado para estos efectos si los cambios realizados se deben exclusivamente a errores cometidos en la elaboración del Informe Técnico que la Comisión entrega al Ministerio de Energía. Un decreto de precios Nudo de corto plazo también puede ser modificado por motivos no relacionados con el Informe Técnico que prepara la CNE. Estas modificaciones no se considerarán para efectos de esta meta. Si bien se realizan dos procesos de cálculo al año, las publicaciones pueden oscilar en su cantidad, debido a los tiempos de toma de razón de Contraloría General de la República. Para efectos de determinación de esta meta se considerará como denominador dos publicaciones (dada la exigencia metodológica de establecer a priori numerador y denominador) , mientras que para el cálculo efectivo del cumplimiento se considerarán como denominador las publicaciones efectivamente realizadas en el año (sin considerar modificaciones ya que éstas se consideran en el numerador).</t>
  </si>
  <si>
    <t>Porcentaje de meses del año en que las Publicaciones del Precio Medio de Mercado se realizan dentro de los primeros 3 días hábiles del mes.</t>
  </si>
  <si>
    <t>(N° de meses del año en que las Publicaciones del Precio Medio de Mercado se realizan durante los primeros 3 días hábiles del mes/N° total de meses del año)*100</t>
  </si>
  <si>
    <t>El Precio Medio de Mercado (PMM) es un indicador que representa el precio equivalente ($/ kWh) de la energía que pagan los clientes libres y regulados en el sistema eléctrico nacional (SEN). Este Precio equivalente se calcula en forma mensual y es determinado a partir de información proporcionada por las empresas generadoras y distribuidoras. El PMM constituye el indexador de los Precios de Nudo de Corto Plazo (PNCP) de Energía, el que es calculado por la CNE en forma semestral. Cada vez que éste presenta una variación superior al 10%, se procede a modificar el PNCP vigente. El PMM debe estar disponible dentro de los primeros días de cada mes para permitir el registro de la indexación antes señalada, y propender a evitar gastos administrativos y procesos de reliquidaciones y refacturaciones en las cuentas de suministro a cliente final.</t>
  </si>
  <si>
    <t>Porcentaje de informes de Índices de Precios de Combustibles para Precio Nudo de Largo Plazo modificados por causas atribuibles a la CNE</t>
  </si>
  <si>
    <t>3 - Generar información oportuna y correcta a través del monitoreo, seguimiento y proyección de los niveles de confiabilidad, sustentabilidad y precios de los mercados energéticos, con el objeto de apoyar la adecuada toma de decisiones.</t>
  </si>
  <si>
    <t>Información oportuna y correcta de Precios de Combustibles</t>
  </si>
  <si>
    <t>(Total de informes de indices de precio de los combustibles para Precio Nudo de Largo Plazo modificados por causas atribuibles a la CNE en el período t/Total de informes de indices de precio de los combustibles para Precio Nudo de Largo Plazo considerados publicar en el período t)*100</t>
  </si>
  <si>
    <t>Para efectos de indexar los contratos de suministro eléctrico establecidos en la Ley Nº 20.018 "Modifica el marco normativo del Sector Eléctrico" el Departamento Hidrocarburos de la CNE debe determinar y publicar los Índices de Precios de Combustibles. Los índices se informan mensualmente al Departamento Eléctrico de la institución y además se publican en el sitio web, especificando los casos en que se han realizado correcciones. El departamento eléctrico debe publicar los indexadores, los cuales actualizan los contratos de suministro eléctrico a las distribuidoras, evitando así que no existan reliquidaciones por parte de las distribuidoras a sus clientes finales, como también a sus suministradores. Se considera la elaboración de un informe por mes.</t>
  </si>
  <si>
    <t>Porcentaje de decretos de precios de paridad y referencia, relativos a la Ley N° 19.030, modificados por causas atribuibles al informe técnico que elabora la CNE</t>
  </si>
  <si>
    <t>1 - Implementar la regulación económica de los mercados energéticos en los casos y formas que establezca la legislación, con el objeto de contribuir a generar las condiciones para un desarrollo confiable, sustentable, inclusivo y de precios razonables.</t>
  </si>
  <si>
    <t>Regulación de precios para combustibles derivados del Petróleo</t>
  </si>
  <si>
    <t>(N° total de decretos de precios de paridad y referencia, relativos a la Ley N° 19.030, modificados por causas atribuibles al informe técnico que elabora la CNE en el periodo t/N° total de decretos de precios de paridad y referencia, relativos a la Ley N° 19.030, considerados publicar en el periodo t)*100</t>
  </si>
  <si>
    <t>De acuerdo con el artículo 8° de la Ley N° 19.030, que crea el Fondo de Estabilización de Precios del petróleo, la CNE debe informar semanalmente al Ministerio de Energía los precios de paridad y referencia de Kerosene doméstico para la emisión del decreto respectivo. En caso de error en alguna de las determinaciones y/o cálculos, que se encuentran contenidos en el informe técnico que elabora la CNE, ésta debe enviar un oficio que corrija lo anteriormente informado, habilitando al Ministerio de Energía para dictar un decreto rectificatorio que corrija los valores previamente señalados. Se ha considerado para efectos de cálculo un año de 52 semanas, desde el primer jueves del año.</t>
  </si>
  <si>
    <t>Porcentaje de Informes de inventario promedio de combustible en Chile publicados en la WEB CNE</t>
  </si>
  <si>
    <t>(N° de Informes de inventario promedio de combustible en Chile publicados en la web de la CNE en el año t/N° total de Informes de inventario promedio de combustible en Chile considerados publicar en el período t)*100</t>
  </si>
  <si>
    <t>Se ha considerado para efectos de cálculo un año de 52 semanas.</t>
  </si>
  <si>
    <t>Porcentaje de Normas Técnicas dictadas y/o modificadas en el año t</t>
  </si>
  <si>
    <t>2 - Desarrollar, proponer y dictar, según corresponda, las normas legales, reglamentarias, técnicas, económicas y de seguridad que se requieran para lograr los objetivos de Política Energética en los mercados de referencia.</t>
  </si>
  <si>
    <t>Dictación y/o modificación de normas técnicas, económicas y de seguridad para el mercado eléctrico</t>
  </si>
  <si>
    <t>(N° de normas técnicas dictadas y/o modificadas en el año t/N° total de normas técnicas planificadas dictar y/o modificar en el año t)*100</t>
  </si>
  <si>
    <t>El Plan Normativo Anual contendrá los planes y prioridades programáticas en materia de dictación o modificación de Normas Técnicas, sobre la base de las necesidades normativas para el correcto funcionamiento del sector eléctrico y las disponibilidades de recursos, en los que se trabajará en el año calendario, y los Procedimientos Normativos de años anteriores, cuyo trabajo continuará en desarrollo durante el año t, así como la planificación de Normas Técnicas a dictar y/o modificar durante el año t. El proceso de elaboración y modificación de Normas Técnicas contempla un proceso de participación ciudadana, mediante la integración de un comité consultivo especial que se constituye en la etapa inicial de desarrollo de cada proceso normativo, que tiene como función discutir acerca de un borrador que propone la CNE, efectuándose modificaciones al mismo durante esa etapa. Posteriormente, una vez elaborado el proyecto de Norma Técnica o de modificación de Norma Técnica en la etapa señalada anteriormente, se da inicio a la etapa de consulta pública, durante la cual los interesados pueden presentar observaciones al proyecto de Norma Técnica. Al término de la etapa de consulta pública y en atención a las observaciones formuladas, la CNE podrá abrir una nueva etapa de consulta pública. En algunos casos, dada la cantidad y complejidad de las observaciones, la Comisión puede reiniciar el proceso de elaboración y/o modificación de Norma Técnica, por lo que los plazos inicialmente establecidos para la dictación de una Norma Técnica podrían variar sustantivamente, estimándose en estos casos un promedio de 3 años para el proceso de elaboración y modificación de Norma Técnica. Asimismo, la planificación de Normas Técnicas a dictar y/o modificar durante el año podría cambiarse, en atención a las prioridades regulatorias de seguridad o económicas del país. El Plan Normativo Anual deberá ser aprobado mediante Resolución Exenta a más tardar el 15 de diciembre del año t-1, pudiendo ser modificado, mediante resolución fundada, a más tardar el 30 de septiembre del año t. Se entenderá que una Norma Técnica modificada y/o dictada está concluida una vez esté publicada en el Diario Oficial. Preliminarmente, se considerará como denominador 1 norma técnica planificada dictar y/o modificar durante el año t (dada la exigencia metodológica de establecer a priori un numerador y denominador). Sin embargo, este número (1) es variable, ya que depende del número de Normas Técnicas efectivamente planificadas dictar y/o modificar en el Plan Normativo Anual correspondiente al año t.</t>
  </si>
  <si>
    <t>SUBSECRETARIA DE ENERGIA</t>
  </si>
  <si>
    <t>Porcentaje de proyectos evaluados previos al proceso presupuestario de ENAP, respecto al total vigente de proyectos presentados por ENAP para evaluación en el año t.</t>
  </si>
  <si>
    <t>6 - Introducir, adaptar y generar innovaciones tecnológicas en el ámbito de la energía en la producción, transporte, almacenamiento, y usos, fomentando más y mejor educación y formación de capital humano con condiciones de equidad en el sector energético.</t>
  </si>
  <si>
    <t>Innovaciones tecnológicas en el ámbito de la energía en la producción, transporte, almacenamiento, y usos</t>
  </si>
  <si>
    <t>(N° de proyectos evaluados previos al proceso presupuestario de ENAP/N° total de proyectos presentados por ENAP para evaluación en el año t)*100</t>
  </si>
  <si>
    <t>1. El denominador del indicador será sobre la cantidad de proyectos presentados por ENAP con todos los antecedentes solicitados por el Ministerio, dejando fuera aquellos proyectos donde la empresa Estatal deba algún tipo de antecedente, como también aquellos proyectos remitidos al Ministerio después del 30 de octubre y los que ENAP deje fuera de su cartera de negocios por reasignación de prioridades de la empresa. 2. El número de proyectos que finalmente evaluará el Ministerio depende de ENAP, siendo lo relevante cumplir con la relación porcentual propuesta, por lo que el denominador puede ser modificado. 3. Los proyectos evaluados pueden contener los siguientes alcances: Proyectos de refinería, de exploración y explotación de Hidrocarburos, medioambientales, de logística y otros energéticos.</t>
  </si>
  <si>
    <t>Porcentaje de Evaluaciones Técnico Ambientales de los Estudios de Impacto Ambiental de proyectos del sector energía ingresados bajo la letra c) art. 10 de la Ley de Bases de Medio Ambiente, entregados a la Autoridad Sectorial al menos 3 días antes del cu</t>
  </si>
  <si>
    <t>4 - Contribuir y promover al desarrollo sustentable del sector energético en conjunto con la sociedad, de manera transparente y participativa, en materias de gestión ambiental, planificación y ordenamiento territorial, promoviendo el uso de energéticos limpios hacia una descarbonización acelerada del país, y relevando aspectos relativos a la mitigación y adaptación frente a la crisis climática definidos en la legislación vigente referida al cambio climático.</t>
  </si>
  <si>
    <t>Robustecer la evaluación ambiental de proyectos de generación mediante una propuesta de pronunciamiento orientado a resguardar la sustentabilidad del/los proyectos ambientales sector energía.</t>
  </si>
  <si>
    <t>(N° de Evaluaciones Técnico Ambientales de los EIA de proyectos del sector energía ingresados bajo la letra c) art. 10 de la Ley de Bases de Medio Ambiente, entregados a la Autoridad Sectorial al menos 3 días antes del cumplimiento del plazo legal en el añ/N° total de Evaluaciones Técnico Ambientales de los EIA de proyectos del sector energía ingresados bajo la letra c) art. 10 de la Ley de Bases de Medio Ambiente, solicitados por la Autoridad Ambiental en el año t)*100</t>
  </si>
  <si>
    <t>1. La modificación legal relacionada con la creación del Ministerio, incorporó además la creación de Secretarías Ministeriales de Energía, las que representarán al Ministerio en las regiones, y serán ellas las que finalmente oficiarán a Servicio de Evaluación Ambiental (SEA) los pronunciamientos del Sistema de Evaluación de Impacto Ambiental (SEIA). Por lo anterior, la emisión del oficio está totalmente fuera del control de la División de Desarrollo de Proyectos. La responsabilidad que tiene el Ministerio está en elaborar el informe técnico a modo de apoyo en la evaluación ambiental de las Secretarías Regional Ministerial o la Subsecretaria, según corresponda, lo cual es realizado por la División de Desarrollo de Proyectos. 2. Para efectos de medición del indicador, se considerarán los proyectos ingresados al SEIA como Estudios de Impacto Ambiental por la letra c) como letra principal del artículo 10 de la Ley 19.300. 3. Se considerarán aquellas solicitudes de evaluaciones técnico ambientales de Estudios de Impacto Ambiental de proyectos tipificado con la letra c) como letra principal del artículo 10 de la Ley, que hayan aprobado la fase de admisibilidad en el SEIA. 4. Se considerarán como evaluaciones técnico ambientales de los EIA, individualizados anteriormente, el informe técnico, enviado por correo electrónico a la Autoridad Sectorial por la División de Desarrollo de Proyectos como respuesta al oficio Solicitud de Evaluación, correspondiente al primer pronunciamiento solicitado por el Servicio de Evaluación Ambiental. 5. Se entiende, para efectos del indicador, que la Autoridad Sectorial está determinada por el/la Subsecretario/a de Energía (en el caso de EIA interregionales) y por el/la Secretario/a Regional Ministerial (en el caso de EIA que se refieran a proyectos en solo una región), cuando se pronuncian en el SEIA. 6. Preliminarmente, se considerarán como denominador 10 solicitudes de evaluaciones técnico ambientales que se espera sean requeridas por la Autoridad Ambiental. Sin embargo, este número (10) es variable, ya que depende de la cantidad efectiva de EIA de proyectos del sector energía ingresados bajo la letra c) del artículo 10 de la Ley 19.300 y letra c) del artículo 3 del Decreto Supremo N° 40/2012 del Ministerio del Medio Ambiente, y que la Autoridad Ambiental solicite una evaluación. Por lo anterior, lo relevante en este caso es cumplir con la relación porcentual propuesta para la meta de este indicador. 7. Para efectos de la medición del indicador, se considerarán aquellas solicitudes de evaluaciones técnico ambientales de los EIA de proyectos del sector energía ingresados bajo la letra c) art. 10 de la Ley ingresadas entre el 1 de enero y el 30 de noviembre del año t.</t>
  </si>
  <si>
    <t>Porcentaje de Decretos de Precio Nudo publicados en año t, modificados por causas atribuibles a la revisión realizada por la Subsecretaría de Energía al Informe Técnico que elabora la CNE, respecto al total de Decretos de Precio Nudo planificados a publ</t>
  </si>
  <si>
    <t>3 - Contribuir a la optimización global y futura del sistema de generación, transmisión y distribución de la electricidad, a fin de que se permita aprovechar el potencial energético del país, optimizando su marco regulatorio y resguardando la sustentabilidad y eficiencia de las expansiones en infraestructura.</t>
  </si>
  <si>
    <t>Calidad en la Elaboración y posterior Publicación de Decretos Estratégicos de Precio Nudo Sin Objeciones.</t>
  </si>
  <si>
    <t>(N° de Decretos de Precio Nudo publicados en el año t, modificados por causas atribuibles a la revisión realizada por la Subsecretaría de Energía al Informe Técnico que elabora la CNE/N° total de Decretos de Precio Nudo planificados a publicar en el año t)*100</t>
  </si>
  <si>
    <t>1. Los Precios de Nudo de Corto Plazo (PNCP) se calculan semestralmente. Su determinación es efectuada por la Comisión Nacional de Energía (CNE) quien a través de un Informe Técnico comunica sus resultados al Ministerio de Energía. El Ministerio elabora el Decreto correspondiente para luego pasar a toma de razón de la Contraloría General de la República. Finalmente se procede a su fijación y publicación en el Diario Oficial. 2. Los Precios de Nudo Promedio (PNP) representan el precio de nudo que debe traspasar la empresa concesionaria de distribución a sus clientes regulados y son fijados mediante decreto. Los Precios de Nudo Promedio se calculan en base a los precios obtenidos de las licitaciones (denominados PNLP, Precios de Nudo de Largo Plazo). Su determinación es efectuada por la Comisión Nacional de Energía (CNE), quien a través de un Informe Técnico comunica sus resultados al Ministerio de Energía, el Ministerio elabora el Decreto correspondiente para luego pasar a toma de razón de la Contraloría General de la República. Finalmente se procede a su fijación y publicación en el Diario Oficial. 3. En virtud de los cambios introducidos por la ley N° 20.936, se identificó la necesidad de establecer nuevas fechas y plazos relacionados con los hitos asociados al proceso de fijación de precios de nudo de corto plazo, y otros procesos vinculados con ésta, tal es la razón de cambios en las fechas para la dictación de decretos. No obstante lo anterior, desde el Ministerio no es posible estimar el tiempo que Contraloría tarda en tomar razón de los decretos, razón por la cual puede ser que no sean cuatro los decretos publicados en el diario oficial durante el período de un año calendario. 4. El cálculo del precio de nudo, tanto de corto plazo como promedio, lo realiza la CNE, ya que ellos tienen los antecedentes y está dentro de su competencia el calcular las tarifas para los servicios de generación, transmisión y distribución. La labor de la Subsecretaría se focaliza en la elaboración del Decreto y en definir las condiciones de aplicación de las respectivas tarifas, utilizando como base lo calculado por la Comisión Nacional de Energía en el Informe Técnico. Por lo anterior, todas aquellas modificaciones a los decretos de precio nudo que se relacionen con los cálculos realizados por la CNE, contenidos en el Informe Técnico respectivo, no se consideran responsabilidad de la Subsecretaría de Energía. 5. Para efectos de cálculo de esta meta se considerará inicialmente como denominador cuatro publicaciones de decreto de precio nudo, siendo éste variable, quedando sujeto a la oportunidad en que la Comisión Nacional de Energía dicte los informes técnicos que sirven de base para la dictación de los decretos tarifarios referidos cuando corresponda y a los tiempos que tarde CGR en el proceso de toma de razón.</t>
  </si>
  <si>
    <t>Porcentaje acumulado de hogares beneficiados por el Programa de Aceleración al Recambio Tecnológico al año t respecto al total de hogares identificados como potenciales beneficiarios del programa</t>
  </si>
  <si>
    <t>No Aplica</t>
  </si>
  <si>
    <t>(N° de hogares beneficiados por Programa de Aceleración al Recambio Tecnológico al año t/N° total de hogares identificados como potenciales beneficiarios del programa)*100</t>
  </si>
  <si>
    <t>1. El programa de Aceleración al Recambio Tecnológico, es un compromiso definido en la Ruta Energética lanzada por el Presidente de la República en el año 2018, y consiste en el traspaso de conocimientos en temáticas energéticas y la entrega de un pack de artefactos para el buen uso de la energía en los hogares del país. Este programa tiene por objetivo facilitar la transición a tecnologías más eficientes, disminuir barreras socioeconómicas y reducir los costos asociados al consumo de energía en las viviendas de los hogares focalizados. 2. El número total de hogares susceptibles a beneficiar corresponde originalmente a aquel identificado en el Registro Social de Hogares del Ministerio de Desarrollo Social (MDS) de julio de 2016. Sin embargo, La definición del total de hogares identificados como potenciales beneficiarios del programa, será aquel corroborado a julio de 2019 por el Ministerio de Desarrollo Social, pudiendo el dato, ser actualizado por razones de diseño de programa y/o variaciones presupuestarias. 3. El registro Social de Hogares, corresponde a un instrumento que puede ser utilizado para asignación de prestaciones, subsidios y transferencias monetarias fiscales. El Ministerio de Energía, ha definido como mecanismo de selección la pertenencia al Registro Social de Hogares. 4. El número de hogares beneficiarios por el Programa podrá variar debido a cambios en los lineamientos ministeriales, situaciones presupuestarias y las condiciones del mercado, considerando modificaciones hacia tecnologías que permitan mayor eficiencia energética y/o alzas en los valores de los productos del programa.</t>
  </si>
  <si>
    <t>Porcentaje de sistemas de autogeneración de energía reconocidos por la Subsecretaría de Energía con cálculos al subsidio en el año t.</t>
  </si>
  <si>
    <t>1 - Garantizar el acceso equitativo a energía de calidad a toda la sociedad, poniendo énfasis en las zonas aisladas y extremas del país, en la población vulnerable y en los grupos étnicos, priorizando el uso de fuentes de energía limpia y renovables en todos los territorios, que permitan superar la pobreza energética del país.</t>
  </si>
  <si>
    <t>Acceso equitativo a energía de calidad</t>
  </si>
  <si>
    <t>(N° de sistemas de autogeneración de energía reconocidos por la Subsecretaría de Energía con cálculos al subsidio en el año t /N° total de solicitudes de reconocimiento y cálculo del subsidio a la operación de sistemas de autogeneración de energía ingresadas a la Subsecretaría de Energía en el año t)*100</t>
  </si>
  <si>
    <t>1. Con este tipo de subsidios a la operación, se busca equiparar la tarifa que pagan los consumidores de energía eléctrica de sistemas de autogeneración, en comparación con la tarifa que pagan los consumidores de la zona regulada más cercana. 2. Para efecto de cálculo del indicador, se considera como una solicitud de cálculo al subsidio a la operación, aquellas que contengan toda la información necesaria para realizar el cálculo correspondiente y aquellas solicitudes que, estando con información incompleta, complementaron la información requerida por esta Subsecretaría y fueron ingresadas por Oficina de Partes hasta el 30 de septiembre del año t. 3. Se considerarán aquellas solicitudes que correspondan efectivamente a un sistema de autogeneración de energía y que corresponde realizar el cálculo del subsidio a la operación. 4. Para efectos de medición del cálculo del indicador, se contabilizarán aquellas solicitudes de reconocimiento y cálculo del subsidio para la operación del/los sistemas de autogeneración de energía eléctrica , ingresados mediante oficio a Oficina de Partes de la Subsecretaría de Energía entre el 1 enero y el 30 de septiembre del año t. 5. El número de resoluciones de reconocimiento y cálculo del subsidio para la operación de sistemas de autogeneración de energía a realizar por la Subsecretaría, dependerá de las solicitudes que ingresen a esta Subsecretaría por parte de los Gobiernos Regionales mediante oficios, siendo lo relevante cumplir con la relación porcentual propuesta, por lo que el denominador puede ser modificado.</t>
  </si>
  <si>
    <t>Promedio de ahorro anual de energía mediante el Programa Casa Solar respecto del total de beneficiarios del Programa al año t.</t>
  </si>
  <si>
    <t>2 - Incremementar el uso de la eficiencia energética en los diferentes sectores de consumo, y fortalecer el uso de fuentes de energías limpias y renovables para todos los usos energéticos de la sociedad.</t>
  </si>
  <si>
    <t>Uso de la eficiencia energética y las energías limpias</t>
  </si>
  <si>
    <t>kWh ahorrados mediante el programa casa solar al año t./N° total de beneficiarios del programa casa solar al año t.</t>
  </si>
  <si>
    <t>kWh/m2</t>
  </si>
  <si>
    <t>1. ?Casa Solar? es un programa financiado por el Ministerio de Energía y ejecutado por la Agencia de Sostenibilidad Energética (ASE), el cual permite la compra agregada de sistemas fotovoltaicos residenciales, conectados a la red en el marco de la Ley 21.118. 2. Los kWh ahorrados mediante el Programa Casa Solar por el período de un año, se calculan considerando la potencia instalada por comuna beneficiada por el Programa al año t y la Producción solar específica de cada comuna beneficiada por el Programa Casa Solar, de acuerdo al Explorador Solar del Ministerio de Energía. 3. Originalmente se tiene contemplado beneficiar a un total de 12.434 personas del programa casa solar, sin embargo el número de beneficiarios del Programa Casa Solar al año t, podrá ser actualizado más de una vez durante el año por tratarse de un proceso cíclico. Cabe señalar que el número total de beneficiarios del Programa Casa Solar, corresponde a las personas beneficiadas de este programa, valor que se obtiene al multiplicar el conjunto de viviendas que fueron beneficiadas por el Programa Casa Solar al año t (según lo reportado por la Agencia de Sostenibilidad Energética), por el factor 3,1 (número de habitantes promedio por vivienda), señalado en el documento denominado ?sintesis-de-resultados-censo2017? (página 24), al cual se puede acceder mediante el links https://www.ine.cl/estadisticas/sociales/censos-de-poblacion-y-vivienda/censo-de-poblacion-y-vivienda. Sin perjuicio de lo anterior, lo relevante es cumplir con los kWh ahorrados comprometidos para este indicador al año t. 4. Se entiende por autoridad, Ministro (a) de Energía y/o Subsecretario (a) de Energía.</t>
  </si>
  <si>
    <t>Porcentaje de procesos de diálogo realizados en el año t</t>
  </si>
  <si>
    <t>5 - Descentralizar las decisiones energéticas mediante procesos amplios de diálogo y participación incidente de la ciudadanía, propiciando un respeto irrestricto por los territorios en las decisiones de inversión con el fin de alcanzar un desarrollo sectorial armónico, diversificado y sostenible en el tiempo.</t>
  </si>
  <si>
    <t>Descentralización energética</t>
  </si>
  <si>
    <t>(N° de procesos de diálogo y/o de participación realizados en el año t /N° de procesos de diálogo y/o participación programados a realizar en el año t)*100</t>
  </si>
  <si>
    <t>1. Se entenderá por procesos de diálogo a toda instancia donde dos o más actores se encuentren desarrollando un proceso sistemático de conversación con el objetivo de explicitar los intereses y necesidades de cada parte, para encontrar soluciones conjuntas. Estos procesos pueden darse entre los siguientes actores: empresas, comunidades, trabajadores, proveedores, instituciones públicas y organizaciones sociales, con el objetivo de lograr un desarrollo armónico y sostenible de la infraestructura energética que considere sus diversos intereses y necesidades. Ejemplos de estos procesos pueden ser los procesos de diálogo entre proyectos de energía y comunidades, las comisiones de transición socio ecológica justa, las mesas territoriales, mesas de trabajo, entre otras instancias. 2. El Informe del proceso de diálogo deberá dar cuenta del objetivo, actividades realizadas, actores involucrados, principales intereses levantados y considerados en el producto final, fotografías de algunas actividades y producto del proceso si éste se logra o se encuentra elaborado (protocolo de entendimiento, acuerdo o convenio, plan de trabajo/acción/inversiones sociales, compromisos o actividades conjuntas a realizar). En el caso que el proceso de diálogo se encuentre en fase de implementación del acuerdo o plan de trabajo, el informe deberá dar cuenta del avance de las acciones comprometidas por los distintos actores. 3. De modo general se entenderá por comunidad a las comunidades locales y habitantes de las localidades donde está instalado o se va a instalar un proyecto de infraestructura energética, representados por organizaciones territoriales o funcionales u otro tipo de organización social o ambiental; se entenderá por trabajadores a los trabajadores directos, subcontratistas o indirectos de un proyecto energético representados a través de sus sindicatos; se entenderá por proveedores a todas las empresas que trabajan en la cadena de suministro de un proyecto energético. 4. El catastro de procesos participativos y/o diálogos seleccionados será aprobado por la autoridad de energía a más tardar el primer trimestre del año. Sin embargo, por tratarse de un proceso cíclico, el catastro podrá ser actualizado una vez al año a más tardar el 30 de octubre. Cabe señalar que lo es relevante cumplir con la relación porcentual propuesta, por lo que el denominador puede ser modificado. 5. Se entenderá por autoridad, al Ministro de Energía y/o Subsecretario de Energía.</t>
  </si>
  <si>
    <t>SUPERINTENDENCIA DE ELECTRICIDAD Y COMBUSTIBLES</t>
  </si>
  <si>
    <t>Porcentaje de Normativas técnicas, Reglamentos y Protocolos elaborados y/o modificados en el año t, respecto del total de Normativas técnicas, Reglamentos y Protocolos programados elaborar y/o modificar en el año t.</t>
  </si>
  <si>
    <t>2 - Desarrollar y mantener actualizada la normativa técnica en el sector energético sujeto a la fiscalización de la SEC, a través de la generación de reglamentos y protocolos, que den cuenta de las variaciones y desarrollos que se presentan en el sector; y las definiciones del Ministerio de Energía, tendientes a dotar a los usuarios del sistema de productos y artefactos con mayor estándar de seguridad y mejor desempeño energético.</t>
  </si>
  <si>
    <t>Elaborar y/o modificar protocolos</t>
  </si>
  <si>
    <t>(Total de Normativas técnicas, Reglamentos y Protocolos elaborados y/o modificados el año t/Total de Normativas técnicas, Reglamentos y Protocolos programados a elaborar y/o a modificar en el año t)*100</t>
  </si>
  <si>
    <t>Se entenderá como normativa técnica o reglamento elaborado y/o modificado, al momento de emitir el oficio mediante el cual se formaliza al Ministerio de Energía la propuesta de normativa técnica o reglamento elaborado y/o modificado. Asimismo, se entenderá como protocolo elaborado y/o modificado al momento de emitir la resolución exenta que aprueba dicho protocolo.</t>
  </si>
  <si>
    <t>Porcentaje de tanques de combustibles líquidos efectivamente muestreados en el año t, respecto del total de tanques de combustibles líquidos programados a muestrear en el año t.</t>
  </si>
  <si>
    <t>1 - Asegurar el correcto funcionamiento del sistema energético del país, en sus distintos niveles de operación, por medio de la fiscalización de las instalaciones eléctricas, de gas y de combustibles líquidos, en base a las políticas y la normativa vigente en la materia, resguardando el uso eficiente y eficaz de los recursos fiscales, a través de la focalización en las áreas de operación donde la intervención de la SEC genera un mayor impacto en la seguridad de las personas.</t>
  </si>
  <si>
    <t>Acciones de fiscalización e inspección a instalaciones de combustibles</t>
  </si>
  <si>
    <t>(Nº de tanques de combustibles líquidos efectivamente muestreados en año t/N° de tanques de combustibles líquidos programados a muestrear en el año t)*100</t>
  </si>
  <si>
    <t>El muestreo de tanques puede ser directo e indirecto. Se entiende por muestreo directo como aquel realizado por fiscalizadores de esta Superintendencia, y muestreo indirecto al realizado por laboratorios u otras entidades e informados a esta Superintendencia, a través de plataformas electrónicas. Se debe considerar que en una instalación es factible que disponga de uno ó varios tanques de almacenamiento de combustibles líquidos. Un tanque puede ser muestreado más de una vez en el año, como es el caso cuando se muestrea por programa de fiscalización y posteriormente durante el año se vuelva a muestrear cuando se recibe una denuncia o reclamo, entre otros casos.</t>
  </si>
  <si>
    <t>Porcentaje de proyectos de concesión eléctrica de transmisión cuyo tiempo SEC de informe y proyecto de decreto es inferior o igual a 55 días hábiles, desde que está completo el expediente hasta el despacho del documento en el año t</t>
  </si>
  <si>
    <t>3 - Mejorar la resolución y calidad de los servicios ofrecidos a instaladores, usuarios y empresas, a través del fortalecimiento tanto en el proceso de autorizaciones a organismos e instaladores; como en la entrega de concesiones, en los ámbitos de electricidad, gas y combustibles líquidos, estableciendo adecuadamente las responsabilidades y los tiempos destinados a cada actor y etapa del proceso.</t>
  </si>
  <si>
    <t>Informes de solicitud de concesiones al Ministerio de Energía</t>
  </si>
  <si>
    <t>(N° de informe y proyecto decreto de concesiones de transmisión despachados en un tiempo SEC menor o igual a 55 días hábiles en el año t/total de informe y proyecto decreto de concesiones de transmisión despachados en el año t)*100</t>
  </si>
  <si>
    <t>Este indicador, determina el porcentaje de proyectos de concesión eléctrica de transmisión tramitados, cuyo tiempo SEC (Superintendencia de Electricidad y Combustibles) para la realización del informe y proyecto de decreto es inferior o igual a 55 días hábiles en el año t. Tiempo SEC para generación del informe y proyecto de decreto (I y PD): corresponde al tiempo desde el hito que marca que el expediente está completo hasta que el I y PD ha sido despachado desde la Oficina de Partes de la SEC. Expediente Completo: se entenderá que un expediente se encuentra completo: - Cuando existiendo oposiciones, el solicitante contesta la última de ellas o haya transcurrido el plazo de 30 días hábiles que dispone para evacuar el traslado sin hacerlo. - Cuando no se requiere la imposición de servidumbres legales y hayan transcurrido los 30 días hábiles contados desde la publicación en un diario de circulación nacional. - Desde que se reciba la última respuesta de las Instituciones Públicas que intervienen en el procedimiento concesional eléctrico. - Desde que hayan transcurrido los 30 días hábiles, contados desde la publicación de una rectificación y no se requieran gestiones adicionales. - Desde que se haya efectuado la última visita a terreno por parte de la SEC y no sea necesario efectuar diligencias adicionales. - Desde el vencimiento del plazo otorgado mediante Oficio de apercibimiento. - Desde que la empresa ingrese por medio de la Oficina de Partes, el último documento y/o corrección de antecedentes solicitada por la Superintendencia Todas estas actuaciones constituyen la última gestión del expediente y que completan el mismo, para el comienzo del documento que finaliza la tramitación.</t>
  </si>
  <si>
    <t>Porcentaje de reclamos respondidos respecto de los reclamos recibidos al año t</t>
  </si>
  <si>
    <t>4 - Difundir el auto cuidado y el uso responsable de los servicios y productos energéticos que se comercializan en el país, fomentando la educación y el acceso a información relevante sobre derechos y deberes de las personas en materias de electricidad y combustibles; y la atención oportuna de los distintos tipos de requerimientos a través de nuestros canales de contacto</t>
  </si>
  <si>
    <t>Educación y acceso a la información relevante sobre derechos y deberes de las personas en materias de electricidad y combustibles.</t>
  </si>
  <si>
    <t>(Número de reclamos respondidos en el año t/total de reclamos recibidos al año t)*100</t>
  </si>
  <si>
    <t>1. Se consideran reclamos a aquellas disconformidades que la ciudadanía manifiesta respecto de las actuaciones, atenciones y productos (bienes y/o servicios) que esta Superintendencia entrega a través de sus canales de atención. 2. Se entiende por reclamos respondidos todos aquellos en los cuales se emite una respuesta resolutiva por parte del Servicio, una vez analizada la información presentada. 3. Se entiende por respuesta resolutiva la que contiene decisiones definitivas que responden a lo solicitado por el usuario y dan cierre al caso. 4. Total de reclamos recibidos al año t, corresponde a los reclamos recepcionados por la Superintendencia en el año t, incluyendo los reclamos recibidos en años anteriores y no respondidos. 5. El período de medición para los reclamos recibidos considera años anteriores y hasta el 31 de diciembre del año t. El período de medición para los reclamos respondidos considera del 1 de enero al 31 de diciembre del año t. 6. Se excluyen los reclamos relacionados con la Ley N°20.285 sobre Acceso a la Información Pública, y con las Ley 19.886 de Bases sobre Contratos Administrativos sobre Contratos de Suministro y Prestación de Servicios, y aquellos reclamos derivados a otros Servicios por tratarse de materias que no son de competencia de la institución receptora del reclamo así como de aquellos reclamos recibidos por la prestación de servicios por terceras empresas que son sujeto de fiscalización de esta institución.</t>
  </si>
  <si>
    <t>MINISTERIO DE HACIENDA</t>
  </si>
  <si>
    <t>COMISIÓN PARA EL MERCADO FINANCIERO</t>
  </si>
  <si>
    <t>Porcentaje de compañías de seguros con informe técnico-financiero realizado sobre el total de compañías existentes en el año t.</t>
  </si>
  <si>
    <t>(N° de informes técnico financieros de compañías de seguros realizados en el año t/N° total de compañías de seguros existentes en el año t)*100</t>
  </si>
  <si>
    <t>El numerador corresponde a los Informes técnicos financieros con distinto alcance, a saber: i) Informes de Seguimiento: es un reporte con el detalle del análisis realizado por los supervisores de la compañía de seguros. En él se plasma el trabajo previo a una evaluación de riesgo en terreno, que implica una profundización del análisis extra situ normal que efectúan los Departamentos de Supervisión. Al respecto, se debe incluir un análisis resumido de toda la información importante que se ha generado como resultado de la revisión de preauditoría, considerando el trabajo de seguimiento y análisis: es el perfil de riesgo de la compañía vigente hasta ese momento. ii) Otros: corresponde a Informes que se elaboran para una compañía o para el mercado en los que se presenta la situación relevante, de monitoreo, de cumplimiento o incumplimiento. Estos dependen de la contingencia del mercado. El número total de compañías de seguros existentes (Denominador) no es controlable por parte de la CMF, debido a que depende en gran medida de las condiciones del mercado. En efecto, aumenta el indicador por nuevas autorizaciones de existencia y disminuye por fusiones o salidas de compañías (las menos). Con todo, internamente la CMF se ha hecho cargo del cumplimiento de este indicador y un aumento en el denominador implica aumentar también la cantidad de informes técnico financieros de compañías de seguros realizados.</t>
  </si>
  <si>
    <t>Porcentaje entidades bancarias fiscalizadas en visita inspectiva respecto de las entidades bancarias bajo fiscalización de la CMF durante el año t</t>
  </si>
  <si>
    <t>(N° instituciones bancarias fiscalizadas en visita inspectiva año t/N° de entidades bancarias bajo fiscalización de la CMF año t)*100</t>
  </si>
  <si>
    <t>Para efectos de la medición del indicador al 31 de diciembre del año t, el universo de Instituciones bancarias fiscalizadas (definidas según Art. 2 de la Ley General de Bancos), se determinará con base a las instituciones bajo fiscalización de la CMF al 30 de noviembre del año t.</t>
  </si>
  <si>
    <t>Nivel de oportunidad en la publicación de reporte de información financiera mensual de Bancos</t>
  </si>
  <si>
    <t>Suma de días hábiles entre la fecha de corte de la información y la fecha de publicación de la informacion/N° de reportes generados año t</t>
  </si>
  <si>
    <t>Se considera fecha de corte, a partir del 7mo día hábil del mes siguiente a que está referida la información. Se considera fecha de publicación de la informacion, la fecha en la que se publica ésta en el sitio Web www.cmfchile.cl</t>
  </si>
  <si>
    <t>Porcentaje de Actividades de Fiscalización en materia de conflicto de interés y de valorización de activos mantenidos en cartera por los Fondos Patrimoniales realizadas durante el año t.</t>
  </si>
  <si>
    <t>3 - Consolidar el proceso de supervisión de conducta de mercado integrado y preventivo que permita aumentar la protección del cliente financiero, la transparencia y eficiencia del mercado, para lograr entidades financieras y partícipes operando con una adecuada conducta de mercado.</t>
  </si>
  <si>
    <t>(Número de Actividades de Fiscalización en materia de conflicto de interés y de valorización de activos mantenidos en cartera por los Fondos Patrimoniales en el año t./Número de Fondos Patrimoniales al 30 de septiembre del año t.)*100</t>
  </si>
  <si>
    <t>El indicador considera las actividades de fiscalización en materia de conflicto de interés y valorización de activos tanto en terreno como a distancia (gabinete). En específico, las actividades realizadas por el centro de responsabilidad a cargo de la medición y reporte de este indicador, tienen por objetivo tanto revisar el tratamiento que los fiscalizados hacen de los potenciales conflictos de interés como la correcta valorización de los activos mantenidos en cartera por los Fondos. En el reporte al 31 de diciembre, se consideran las actividades realizadas entre el 1 de enero del año t y el 31 de diciembre del mismo año. El denominador considera la cantidad de Fondos Patrimoniales (Fondos Mutuos y Fondos de Inversión) en operación al último día del cierre del trimestre anterior a la medición. Lo anterior, en consideración al aumento constante de la cantidad de fondos, lo que implica el necesario aumento de las actividades del numerador para cumplir con la meta propuesta.</t>
  </si>
  <si>
    <t>Porcentaje de casos resueltos en 365 dias o menos</t>
  </si>
  <si>
    <t>4 - Aplicar política sancionatoria que permita fortalecer las capacidades vinculadas a dicho proceso, y disuasión efectiva de conductas ilícitas.</t>
  </si>
  <si>
    <t>Medir el cumplimiento normativo respecto de la duración de los procesos Sancionatorios</t>
  </si>
  <si>
    <t>(N° de casos resueltos en el año t en plazo menor o igual a 365 dias/N° total de casos resueltos en el año t)*100</t>
  </si>
  <si>
    <t>Fecha de inicio se considera la fecha de formulación de cargos, fecha de cierre se considera la fecha de resolución.</t>
  </si>
  <si>
    <t>Tiempo Promedio Respuesta Solicitudes Inscripción Asesores Inversión persona natural</t>
  </si>
  <si>
    <t>1 - Contribuir a cerrar brechas del marco legal y consolidar el proceso regulatorio integral y eficiente, emitiendo regulacion y normativa que permita lograr entidades supervisadas operando bajo marco regulatorio prudencial y de conducta de mercado.</t>
  </si>
  <si>
    <t>Mantener oportunidad de respuesta a las solicitudes de registro y autorización existencia</t>
  </si>
  <si>
    <t>(Suma días desde ingreso solicitud y fecha de resolucion/N° total de solicitudes aprobadas en el año t)</t>
  </si>
  <si>
    <t>Se considera para el cálculo del indicador aquellas solicitudes aprobadas en el año t. Fecha de inicio es la fecha de la solicitud y la fecha de término es la emisión de la resolución de autorización de existencia. No se suman los días en que la solicitud estuvo pendiente de respuesta por parte del solicitante. Se refiere a días hábiles entre fecha de emisión de resolución de existencia y fecha de ingreso de la carta de solicitud, descontados los días en que se estuvo a la espera de respuesta del solicitante.</t>
  </si>
  <si>
    <t>Tiempo promedio requerido para autorizar la existencia de Sociedades Administradoras de Cámara de Compensación de Pagos de Bajo Valor</t>
  </si>
  <si>
    <t>Mantener oportunidad de respuesta a las solicitudes de registro y autorizacion existencia</t>
  </si>
  <si>
    <t>([(fecha de autorización de existencia - fecha de ingreso de solicitud) - (fecha de recepción de antecedentes complementarios ? fecha de solicitud de antecedentes complementarios)] /número de solicitudes autorizadas )</t>
  </si>
  <si>
    <t>Fecha de inicio es la fecha de la solicitud y la fecha de termino es la emisión de la resolución de autorización de existencia Se refiere a días corridos entre fecha de emisión de resolución de existencia y fecha de ingreso de la carta de solicitud. A todo lo anterior, hay que restarle el tiempo que demora en responder antecedentes complementarios solicitados.</t>
  </si>
  <si>
    <t>Porcentaje de entidades con importancia sistémica fiscalizadas</t>
  </si>
  <si>
    <t>2 - Consolidar el proceso de supervisión integrado y prospectivo fortaleciendo las capacidades de supervisión de riesgos micro y macro-prudenciales, para lograr entidades financieras solventes, resilientes y líquidas.</t>
  </si>
  <si>
    <t>Fiscalización de entidades de importancia sistémica</t>
  </si>
  <si>
    <t>(N° entidades fiscalizadas en el año, agregadas las 3 industrias con importancia sistémica/N° total de entidades agregadas las 3 industrias con importancia sistémica por industria)*100</t>
  </si>
  <si>
    <t>Importancia sistémica en Seguros = Es la combinación de 4 variables: Activos, Reservas Técnicas, Patrimonio y Prima Bruta Móvil (CAPRE). Cada variable se calcula como un porcentaje respecto del valor total del mercado relevante (Vida vs Generales). Cada variable pesa un 25% de la nota final. Existen tres categorías de importancia: Grande (compañías con importancia sistémica), Mediana y Pequeña. Los cortes asociados a cada categoría son: o Grande: Nota Final &gt;= 5% o Mediana: 0,5% &lt;= Nota Final &lt; 5% o Pequeña: Nota Final &lt; 0,5% Importancia sistémica en Bancos = Corresponde a la definición establecida en la Ley General de Bancos (N°21130) Artículo 66 quáter y en el Capítulo 21-11 de la Recopilación Actualizada de Normas de esta Comisión. Importancia Sistémica en Intermediarios de Valores = CTC Este indicador mide la importancia relativa que tiene un intermediario de valores dentro del mercado. Para esto, se considera la participación de mercado en las siguientes variables: monto de custodia, transacciones en renta variable, transacciones en renta fija e intermediación financiera, operaciones fuera de rueda y número de clientes. Dichas variables son calificadas de acuerdo al porcentaje de participación que representa cada entidad en dichos mercados (1) y se ponderan según la importancia asignada a cada variable (2), determinando una nota final (3), la cual si es superior a 3 determina que la entidad es de Importancia Sistémica.</t>
  </si>
  <si>
    <t>CONSEJO DE DEFENSA DEL ESTADO</t>
  </si>
  <si>
    <t>Orden Público y Seguridad</t>
  </si>
  <si>
    <t>Porcentaje de pagos evitados al Fisco demandado en juicios civiles en el año t, respecto de los montos demandados en causas civiles en el año t      </t>
  </si>
  <si>
    <t>1 - Defender y proteger los intereses patrimoniales y no patrimoniales del Estado en juicio, a través de las acciones y defensas judiciales que correspondan, por medio de la optimización de procesos, análisis de datos e incorporación de mejores tecnologías, fortaleciendo la transferencia de información jurisprudencial relevante, reforzando la relación y estándar de trabajo con organismos requirentes y usuarios, en beneficio de una mejor defensa fiscal y, en consecuencia, evitando o mitigando perjuicios para el Fisco u otros organismos del Estado.</t>
  </si>
  <si>
    <t>Pago evitado en juicios</t>
  </si>
  <si>
    <t>(Montos evitados al Fisco en juicios civiles en el año t/Total montos demandados al Fisco en juicios civiles en el año t)*100</t>
  </si>
  <si>
    <t>Este indicador mide la diferencia entre la suma total del monto demandado y el monto ejecutoriado para todas las causas terminadas durante el año. En el cálculo se consideran todas las formas de término de un juicio, incluidas las causas que terminan por transacción.</t>
  </si>
  <si>
    <t>Días hábiles promedio de despacho de Informes de cumplimiento de sentencia en el año t</t>
  </si>
  <si>
    <t>Tiempo de entrega de informes de cumplimiento sentencia</t>
  </si>
  <si>
    <t>Sumatoria (Número de días hábiles transcurridos entre el ingreso y el despacho de los informes emitidos en el año t)/Número total de informes de cumplimiento de sentencias emitidos en el año t</t>
  </si>
  <si>
    <t>De conformidad a lo dispuesto en el artículo 59 de la Ley Orgánica del CDE, en concordancia con el artículo 752 del Código de Procedimiento Civil, corresponde al CDE informar el nombre de la persona o personas a cuyo favor deba hacerse un pago en dinero ordenado por sentencia ejecutoriada en contra del Fisco. La ley establece un plazo de 30 días para evacuar dicho informe mediante oficio al Ministerio requirente. En la contabilización del plazo, se considerarán los días hábiles trascurridos entre la fecha de ingreso en la Oficina de Partes del CDE de los antecedentes remitidos desde el ministerio respectivo para elaborar el informe (fecha de inicio) y la fecha despacho que asigna la Oficina de Partes del CDE al informe de cumplimiento de sentencia emitido por la División de Defensa Estatal (fecha de término).</t>
  </si>
  <si>
    <t>Porcentaje de casos admisibles con acuerdo de reparación en mediaciones asociadas a los prestadores públicos de salud en el año t</t>
  </si>
  <si>
    <t>4 - Potenciar la acción de la Mediación por daños en salud pública, por medio de la mantención de estándares de calidad en la atención de usuarios, optimización de sus procesos y estructura, a fin de propender que las partes lleguen a acuerdos mutuamente satisfactorios.</t>
  </si>
  <si>
    <t>Casos admisibles con acuerdos de mediación.</t>
  </si>
  <si>
    <t>(Número de casos admisibles con acuerdo de reparación en el año t/Número total de casos admisibles terminados en el año t)*100</t>
  </si>
  <si>
    <t>En el cálculo de este indicador se consideran los acuerdos alcanzados en las mediaciones por decisión de las partes, contemplados en las letras a) y d) del artículo 33 del reglamento de Mediación del Ministerio de Salud, publicado el 23 de junio de 2005 en el D.O. Estos acuerdos pueden implicar disculpas y/o explicaciones, prestaciones asistenciales o indemnizaciones económicas. Cabe señalar que el proceso termina cuando se cumplen todos los trámites, revisiones y firmas correspondientes, asegurando que la causal de término y las condiciones de éste no tendrán modificaciones.</t>
  </si>
  <si>
    <t>Porcentaje de sentencias favorables al Fisco en juicios no patrimoniales en el año t.</t>
  </si>
  <si>
    <t>(Número de sentencias favorables en juicios no patrimoniales en el año t/Total de sentencias en juicios no patrimoniales en el año t)*100</t>
  </si>
  <si>
    <t>Se considera un resultado favorable obtener al menos una condena firme por el delito perseguido. Si bien el nombre del indicador señala "no patrimoniales" y, eventualmente, pueden existir fondos fiscales comprometidos, se ha nominado de esta forma para diferenciarlo de los delitos propiamente patrimoniales como, por ejemplo, el contrabando. En el cálculo de este indicador se consideran las siguientes causas no patrimoniales: causas contencioso administrativas, recursos de protección contra el Estado, amparos económicos, demandas de nulidad de derecho público, otros juicios contenciosos especiales contra el poder administrador del Estado, recursos de inaplicabilidad, recursos por error judicial, acciones impetradas ante el Tribunal de Contratación Pública y ante el Tribunal de la Libre Competencia y los juicios terminados en el nuevo sistema penal oral.</t>
  </si>
  <si>
    <t>Tiempo promedio de estudio de admisibilidad, entre la firma del reclamo que está en condiciones de ser procesado y la emisión de la resolución de admisibilidad o inadmisibilidad, del total de reclamos con resolución de admisibilidad en el año t.</t>
  </si>
  <si>
    <t>Tiempo de estudios de admisibilidad</t>
  </si>
  <si>
    <t>Sumatoria (Número de días hábiles transcurridos entre la firma del reclamo que está en condiciones de ser procesado y la fecha de resolución de admisibilidad del reclamo)/Número total de reclamos con resolución de admisibilidad en el año t.</t>
  </si>
  <si>
    <t>Este indicador busca medir el número de días hábiles promedio que transcurre desde que los reclamos son ingresados al CDE, hasta que se emite la resolución de admisibilidad o inadmisibilidad. Las condiciones para el procesamiento consisten en que el relato del reclamo dé cuenta de una prestación asistencial en un establecimiento público, que se haya producido un daño en salud con motivo de la prestación o la falta de ella, que el establecimiento público forme parte de red asistencial, que el reclamante actúe por sí o por medio de un representante legalmente habilitado. En base a lo anterior, este indicador muestra el nivel de eficiencia que presenta el procesamiento de los reclamos, dentro del proceso de Mediación, en la etapa de ingreso y estudio de admisibilidad.</t>
  </si>
  <si>
    <t>Tasa de variación porcentual del número de solicitudes de representación efectuadas por Servicios centralizados en reclamaciones que han sido asumidas por el CDE.</t>
  </si>
  <si>
    <t>3 - Asumir la representación de los asuntos y juicios medioambientales, a través del desarrollo de espacios de coordinación intersectorial y alianzas con Servicios y entidades nacionales e internacionales, ejerciendo un rol proactivo en la protección del medio ambiente y del patrimonio cultural.</t>
  </si>
  <si>
    <t>Reclamaciones asumidas</t>
  </si>
  <si>
    <t>((Número de solicitudes de reclamaciones asumidas t/Número de solicitudes de reclamaciones asumidas t-1)-1)*100</t>
  </si>
  <si>
    <t>Porcentaje de sentencias favorables al Fisco en juicios penales no patrimoniales.</t>
  </si>
  <si>
    <t>Sentencias favorables en juicios penales no patrimoniales.</t>
  </si>
  <si>
    <t>(Número de sentencias favorables en juicios penales no patrimoniales en el año t./Total de sentencias en juicios penales no patrimoniales en el año t.)*100</t>
  </si>
  <si>
    <t>Se considera en este indicador causas penales no patrimoniales (como sería el caso de los delitos ambientales) y cometidos por funcionarios públicos durante el ejercicio de sus funciones. Si bien el nombre del indicador señala "no patrimoniales", eventualmente pueden existir fondos fiscales comprometidos, pero en este caso, el objeto de la acción penal no tiene significancia económica, diferenciándolos de esta forma de los delitos propiamente patrimoniales como seria por ejemplo, el caso del delito de contrabando o robo a una propiedad fiscal. Se considera un resultado favorable cuando se obtiene al menos una condena firme por el delito perseguido.</t>
  </si>
  <si>
    <t>Porcentaje de sentencias favorables al Fisco en juicios civiles no patrimoniales.</t>
  </si>
  <si>
    <t>Sentencias favorables en juicios civiles no patrimoniales.</t>
  </si>
  <si>
    <t>(Número de sentencias favorables en juicios civiles no patrimoniales en el año t./Total de sentencias en juicios civiles no patrimoniales en el año t.)*100</t>
  </si>
  <si>
    <t>En el cálculo de este indicador se consideran las siguientes causas no patrimoniales: demandas de nulidad de derecho público, recursos de protección contra el Estado, amparos económicos y, en general, juicios contenciosos contra el poder administrador del Estado. Se considera un resultado favorable de acuerdo a lo indicado en el artículo 751 del Código de Procedimiento Civil, esto es, tanto la que no acoja totalmente la demanda del Fisco o su reconvención, como la que no deseche en todas sus partes la demanda deducida contra el Fisco o la reconvención promovida por el demandado.</t>
  </si>
  <si>
    <t>Tasa de variación porcentual del número de convenios de colaboración suscritos y actividades de capacitación realizadas para apoyar y fortalecer el litigio en temas municipales.</t>
  </si>
  <si>
    <t>2 - Generar alianzas con otros Servicios y actores relevantes, realizando actividades de capacitación, mejoramiento de los mecanismos de coordinación internos y externos y la realización de actividades de difusión para fortalecer la acción del CDE en la persecución de la corrupción en el ámbito municipal.</t>
  </si>
  <si>
    <t>Convenios, actividades de capacitaciones realizadas.</t>
  </si>
  <si>
    <t>((número de convenios de colaboración suscritos, actividades de capacitación realizadas. t/número de convenios de colaboración suscritos, actividades de capacitación realizadas. t-1)-1)*100</t>
  </si>
  <si>
    <t>DIRECCION DE COMPRAS Y CONTRATACION PUBLICA</t>
  </si>
  <si>
    <t>Porcentaje de Cobertura Observatorio ChileCompra año t</t>
  </si>
  <si>
    <t>(N° Procesos mayores a 1000 UTM monitoreados en el año t/N° Procesos mayores a 1000 UTM generados el año t)*100</t>
  </si>
  <si>
    <t>La cobertura del Observatorio ChileCompra contempla el monitoreo de los procesos de licitaciones y procesos de grandes compras mayores a 1000 UTM que sean realizados por un grupo acotado de aproximadamente 240 Organismos Públicos. Se entiende por monitoreo como la revisión en los procesos de licitaciones y procesos de grandes compras, en una o más de sus fases, con el objeto de prevenir irregularidades durante dichos procesos de licitaciones. Las fases de los procesos de licitaciones son: publicada, cerrada, adjudicada, desierta, revocada y suspendida.</t>
  </si>
  <si>
    <t>Porcentaje de usuarios compradores activos con acreditación vigente (año t)</t>
  </si>
  <si>
    <t>(N° usuarios compradores activos con acreditación vigente en el año t/N° usuarios compradores activos acreditables en el año t)*100</t>
  </si>
  <si>
    <t>Este indicador es transaccional, por tanto dependerá del día y la hora que se efectúe la consulta a la base de datos. Considera como usuarios activos acreditables, aquellos usuarios compradores que cumplan con las siguientes condiciones: 1. Que tengan alguno de los siguientes perfiles en Mercado Público de auditor, abogado, administrador, operador y supervisor que obligatoriamente deben rendir prueba. 2. Que no pertenezca al perfil CGR, perfil observador, gestor de reclamos y jefes de servicio. 3. Que el usuario se encuentre activo al momento de la consulta cumpliendo con los requisitos habilitantes: rendición de cursos en formato e-learning y la aprobación de prueba en el nivel de competencia que le corresponde de acuerdo a formulario de asignación de nivel para aquellos usuarios que reacreditan.</t>
  </si>
  <si>
    <t>Uptime Sistema de Compras Públicas (año t)</t>
  </si>
  <si>
    <t>(Segundos Disponibles Sistema de Compras Públicas (año t)/Segundos Totales del año t)*100</t>
  </si>
  <si>
    <t>Esta medición apunta a la disponibilidad de la plataforma www.mercadopublico.cl en régimen 24 hrs y 7 días a la semana, sin contabilizar como caída de sistema los periodos en que se estén realizando trabajos programados sobre la plataforma. La medición del Tiempo Disponible del Sistema es realizada en segundos.</t>
  </si>
  <si>
    <t>Porcentaje de ahorro generado por compras coordinadas adjudicadas el año t</t>
  </si>
  <si>
    <t>2 - Maximizar la eficiencia en las Compras Públicas, tanto en el costo total (precio) como en el costo por transacción (proceso), a través de la óptima aplicación de los modelos y herramientas de compra que permitan al Estado un buen uso de los recursos.</t>
  </si>
  <si>
    <t>Ahorro en el uso de recursos</t>
  </si>
  <si>
    <t>(Monto de ahorro por compras coordinadas año t/Monto presupuestado año t)*100</t>
  </si>
  <si>
    <t>Denominador "Monto presupuestado año t" corresponde al monto presupuestado para realizar compras, utilizando metodología de benchmarks definidos por la División de Inteligencia de Negocios de la Dirección ChileCompra. Numerador "Monto de ahorro por compras coordinadas año t" corresponde al monto de ahorro generado al realizar una compra coordinada, el que se calcula según la diferencia entre el monto obtenido a través de un proceso de compra coordinada y el monto presupuestado. Tanto el "Monto de ahorro por compras coordinadas año t" como el "Monto presupuestado año t" son medidos en dólares, de acuerdo al dólar observado en el Banco Central al día de la adjudicación del proceso de compra coordinada.</t>
  </si>
  <si>
    <t>Porcentaje de compras mediante licitación, adjudicadas en el período t con 3 o más ofertas</t>
  </si>
  <si>
    <t>Competitividad de los procesos de licitación</t>
  </si>
  <si>
    <t>(N° de licitaciones con fecha de adjudicación en el año t, que recibieron 3 o más ofertas /N° de licitaciones con fecha de adjudicación en el año t)*100</t>
  </si>
  <si>
    <t>El número de licitaciones con fecha de adjudicación en el año t, que recibieron 3 o más ofertas, se calcula contabilizando las licitaciones que satisfacen los siguientes criterios: (1) Estados: licitaciones en estado adjudicada. (2) Fecha de referencia: Se utiliza la fecha de adjudicación de la licitación, es decir, independiente de la fecha de publicación o cierre de la licitación, la licitación se contabilizará en el mes en que fue adjudicada a algún proveedor. (3) Cantidad de ofertas a la licitación (licitaciones que recibieron 3 o más ofertas): Para efectos de contabilizar las ofertas recibidas se consideran las ofertas efectivamente enviadas por el proveedor a la institución licitante. Los procesos de compras considerados en este indicador corresponden a aquellos realizados por medio de procesos licitatorios correspondientes a los organismos públicos obligados por Ley a utilizar el portal Mercado Público, así como aquellas instituciones que voluntariamente adhieren a él. Todos los datos de este indicador se extraen de las Bases de Datos transaccionales del Sistema de Compras Públicas. Se excluyen de esta medición todos aquellos procesos de compra que se realizan mediante otras modalidades de compra distintas a la de licitación.</t>
  </si>
  <si>
    <t>Porcentaje de Cobertura en Procesos de licitación pública de Alto Riesgo en el año t</t>
  </si>
  <si>
    <t>1 - Fomentar la integridad de todos los actores del Sistema de Compras Públicas a través de altos estándares de transparencia y probidad, monitoreo constante del sistema y la mejora continua de la información disponible.</t>
  </si>
  <si>
    <t>Licitaciones monitoreadas</t>
  </si>
  <si>
    <t>(N° Procesos de licitación de monto mayor o igual a 1000 UTM con riesgo alto -categoría A- monitoreados manualmente en el año t/N° Procesos de licitación de monto mayor o igual a 1000 UTM con riesgo alto -categoría A- en el año t)*100</t>
  </si>
  <si>
    <t>Las licitaciones con alto riesgo son las que están en categoría A en base a la clasificación dada por el modelo de riesgo del Observatorio. Ante la eventualidad que el modelo de riesgo no se encuentre disponible para realizar dicha clasificación, esta será realizada de acuerdo con la metodología de evaluación de riesgo manual, la cual establece reglas de negocio y especificaciones técnicas a validar. Los procesos de licitación pueden ser monitoreados en uno o más de cualquiera de sus estados: Publicada, Adjudicada, Cerrada, Desierta o Revocada. En aquellos casos que se monitorea en más de uno de los estados señalados, se contabiliza como sólo un proceso monitoreado.</t>
  </si>
  <si>
    <t>Porcentaje de Cobertura en Órdenes de Compra procedentes de Trato Directo y fundamentadas en causales más riesgosas en el año t</t>
  </si>
  <si>
    <t>Tratos Directos monitoreados</t>
  </si>
  <si>
    <t>(N° Órdenes de compra procedentes de trato directo de casuales de alto riesgo de monto mayor o igual a 1000 UTM monitoreadas en el año t/N° Órdenes de compra procedentes de trato directo de causales de alto riesgo de monto mayor o igual a 1000 UTM en el año t)*100</t>
  </si>
  <si>
    <t>Se considera una causal de alto riesgo, por la complejidad de su fundamentación, los tratos directo provenientes de: (i) Confianza y seguridad de los proveedores, derivados de su experiencia; (ii) Si solo existe un proveedor del bien o servicio; (iii) Emergencia, urgencia o imprevisto; (iv) Contratación con titulares de derecho de propiedad intelectual o industrial; (v) Reposición o complementación de accesorios compatibles con modelos ya adquiridos; (vi) Contratación de consultorías, considerando especiales facultades del proveedor; (vii) Conocimiento público de licitación pudiera poner en riesgo el objeto de la contratación; (viii) contratación de proveedor por seguridad e integridad de las autoridades; (ix) Contratación con cargo a gastos de representación; (x) Servicios de naturaleza confidencial. En el Denominador se considerar todos los Tratos directos mayor a 1000 UTM que correspondan a las causales descritas.</t>
  </si>
  <si>
    <t>DIRECCION DE PRESUPUESTOS</t>
  </si>
  <si>
    <t>Porcentaje de publicaciones de informes y estudios de la institución año t, que se publican en los plazos establecidos en el calendario de publicación en la página web de la Dipres</t>
  </si>
  <si>
    <t>5 - Generar información para las Instituciones Públicas, el Congreso Nacional y la Ciudadanía en general sobre la asignación y aplicación de los recursos financieros del sector público y sus perspectivas de mediano plazo, a través de la página web o de información física, según requerimiento.</t>
  </si>
  <si>
    <t>Informes y estudios publicados en la web del Servicio, según la información y oportunidad establecida en el Calendario Anual de Publicaciones.</t>
  </si>
  <si>
    <t>(Número de publicaciones de informes y estudios de la institución, que se publican en los plazos establecidos en el calendario de publicación en la página web de la Dipres año t/Número de publicaciones de informes y estudios de la institución establecidos en el calendario de publicación en la página web de DIPRES año t)*100</t>
  </si>
  <si>
    <t>El indicador mide el cumplimiento de plazos legales para la publicación de estudios e informes, principalmente aquellos comprometidos con el Congreso. El calendario de las publicaciones está disponible en la página web de Dipres a partir del mes de enero de cada año.</t>
  </si>
  <si>
    <t>Porcentaje de solicitudes de identificación de iniciativas de inversión de servicios, con recomendación del Subdirector(a) formalizada en un decreto, dentro de los 20 días hábiles siguientes a su recepción conforme por el Sector Presupuestario.</t>
  </si>
  <si>
    <t>1 - Fortalecer el presupuesto como instrumento para la asignación eficiente de los recursos públicos, en función de los objetivos prioritarios de la acción gubernamental, optimizando los procedimientos para la formulación, discusión, ejecución y evaluación del mismo.</t>
  </si>
  <si>
    <t>Solicitudes de identificación de iniciativas de inversión, formalizadas oportunamente en un decreto.</t>
  </si>
  <si>
    <t>(N° solicitudes de identificación de iniciativas de inversión de Servicios del Gobierno Central con recomendación del Subdirector(a) formalizada en un decreto dentro de 20 días hábiles siguientes a su recepción conforme por el sector presupuestario /N° total de solicitudes de identificación de iniciativas de inversión con recomendación del Subdirector(a) formalizada en un decreto año t)*100</t>
  </si>
  <si>
    <t>El indicador mide la oportunidad en la respuesta a la solicitud de identificación de iniciativas de inversión durante el año t, desde su recepción conforme por el sector presupuestario para su análisis, hasta que la recomendación del Subdirector(a), formalizada en un decreto, sea entregada al Director(a) para su autorización. En la medición se consideran aquellas solicitudes respondidas mediante decretos que hayan sido tomados de razón por la Contraloría General de la República en el año t. Se entiende por recepción conforme de la solicitud por el sector presupuestario, cuando la solicitud de identificación de iniciativas de inversión cumple con lo establecido en las Instrucciones para la Ejecución de la Ley de Presupuestos del Sector Público de cada año y sus antecedentes permiten al sector presupuestario elaborar una propuesta de decreto. En caso de haber discrepancia con el cumplimiento de lo anterior, se aplazará el inicio del proceso hasta la fecha de resolución de la discrepancia, considerándose esta última como la fecha de recepción conforme de la solicitud.</t>
  </si>
  <si>
    <t>Porcentaje de solicitudes de modificación presupuestaria de los servicios públicos, con recomendación del Subdirector(a) formalizada en un decreto, dentro de los 20 días hábiles siguientes a su recepción conforme por el Sector Presupuestario.</t>
  </si>
  <si>
    <t>Solicitudes de modificación presupuestaria formalizadas oportunamente en un decreto.</t>
  </si>
  <si>
    <t>(N° de solicitudes de modificación presupuestaria de los servicios públicos del Gobierno Central con recomendación del Subdirector(a) formalizada en decreto dentro de los 20 días hábiles siguientes a su recepción conforme por el sector presupuestario/N° total de solicitudes de modificación presupuestaria con recomendación del Subdirector(a) formalizada en Decreto año t)*100</t>
  </si>
  <si>
    <t>El indicador mide la oportunidad en la respuesta a la solicitud de modificación presupuestaria durante el año t, desde su recepción conforme por el sector presupuestario para su análisis, hasta que la recomendación del Subdirector(a), formalizada en un decreto, sea entregada al Director(a) para su autorización. En la medición se consideran aquellas solicitudes respondidas mediante decretos que hayan sido tomados de razón por la Contraloría General de la República en el año t. Se entiende por recepción conforme de la solicitud por el sector presupuestario, cuando la solicitud de modificación presupuestaria cumple con lo establecido en las Instrucciones para la Ejecución de la Ley de Presupuestos del Sector Público de cada año y sus antecedentes permiten al sector presupuestario elaborar una propuesta de decreto. En caso de haber discrepancia con el cumplimiento de lo anterior, se aplazará el inicio del proceso hasta la fecha de resolución de la discrepancia, considerándose esta última como la fecha de recepción conforme de la solicitud. Se excluyen de la medición del indicador las solicitudes que conllevan respuestas formalizadas en decretos que se tramiten manualmente o bien que su tramitación no ha sido realizada totalmente en forma electrónica a través de las plataformas informáticas disponibles en la institución.</t>
  </si>
  <si>
    <t>Porcentaje de indicadores en los ámbitos de producto y resultado en relación al total de indicadores formulados por las instituciones en el proceso presupuestario del año t+1</t>
  </si>
  <si>
    <t>3 - Promover, impulsar y conducir una agenda de modernización del gasto público a través del fortalecimiento institucional, la instalación de mecanismos de participación ciudadana y educación cívica, y el establecimiento de un sistema de monitoreo y evaluación vinculado al ciclo presupuestario, que en conjunto permitan aumentar la productividad del Estado, mejorar la eficacia, eficiencia y pertinencia de sus iniciativas, en un marco de transparencia fiscal y estricta rendición de cuentas, desde un enfoque ciudadano del gasto público.</t>
  </si>
  <si>
    <t>Calidad de los indicadores presentados al Congreso cada año junto con el proceso presupuestario.</t>
  </si>
  <si>
    <t>(Total de indicadores en los ámbitos de producto y resultado formulados por las instituciones en el proceso presupuestario del año t+1 /Total de indicadores formulados por las instituciones en el proceso presupuestario del año t+1)*100</t>
  </si>
  <si>
    <t>El indicador mide la calidad de los indicadores que los servicios públicos presentan al Congreso cada año junto con el proceso presupuestario, para dar cuenta de su gestión. Se mide con la versión Ley de Presupuestos, es decir, al 31 de diciembre de cada año.</t>
  </si>
  <si>
    <t>Porcentaje de solicitudes de servicios en relación con incidencias y requerimientos del SIGFE 2.0, resueltas por DIPRES en los plazos establecidos año t.</t>
  </si>
  <si>
    <t>Solicitudes de servicios, de parte de los usuarios del SIGFE 2.0, resueltas oportunamente (dentro de los tiempos establecidos en el Catálogo de Niveles de Servicios).</t>
  </si>
  <si>
    <t>(Nro. de solicitudes de servicio relacionados con incidencias y requerimientos del SIGFE 2.0, resueltos en los plazos establecidos año t/Nro. de solicitudes de servicio relacionados con incidencias y requerimientos del SIGFE 2.0 recibidos en el año t)*100</t>
  </si>
  <si>
    <t>El indicador mide la oportunidad en la respuesta a los usuarios del Sistema de Información de Gestión Financiera del Estado (SIGFE 2.0) cuando hacen consultas o requerimientos a DIPRES, cuya cobertura considera tres servicios: resolución de Incidentes que impiden cierre periódico, Carga de Códigos BIP (Banco Integrado de Proyectos) y Requerimientos de información con Oficio. Los plazos de resolución de estos servicios están disponibles en el Catálogo de Niveles de Servicios (http://sigfe.dipres.gob.cl).</t>
  </si>
  <si>
    <t>Porcentaje de gasto en los Subtítulos 24 (Transferencia corrientes) y 33 (Transferencias de Capital) en los ítems 01 y 03 el año t-1, que es cubierto por el proceso de monitoreo de la oferta programática</t>
  </si>
  <si>
    <t>Cobertura de monitoreo en términos del gasto ejecutado en los Subtítulos 24 y 33, ítems 01 y 03</t>
  </si>
  <si>
    <t>(Total gasto ejecutado en los Subtítulos 24 y 33, ítems 01 y 03 en el año t-1, asociado a la oferta programática monitoreada en el año t/Total gasto ejecutado en los Subtítulos 24 y 33, ítems 01 y 03, en el año t-1)*100</t>
  </si>
  <si>
    <t>Se entiende por oferta programática monitoreada al universo de programas no sociales y sociales monitoreado por DIPRES y la Subsecretaría de Evaluación Social del Ministerio de Desarrollo Social y Familia (MDSyF), respectivamente. El proceso de monitoreo de la oferta programática del año t-1, se realiza durante el primer semestre de año t. Los Items 01 y 03, se refieren a transferencias de recursos hacia el Sector Privado, y a otras entidades del Sector Público (que no son parte del Gobierno Central), respectivamente.</t>
  </si>
  <si>
    <t>DIRECCION NACIONAL DEL SERVICIO CIVIL</t>
  </si>
  <si>
    <t>Porcentaje de Altos Directivos Públicos de I y II nivel jerárquico nombrados en el período t que han participado en las actividades de acompañamiento realizadas en el año t</t>
  </si>
  <si>
    <t>(N° de altos directivos públicos de I y II nivel jerárquico nombrados en el período t que han participado en las actividades de acompañamiento en el año t/N° Total de altos directivos públicos de I y II nivel jerárquico nombrados en el período t)*100</t>
  </si>
  <si>
    <t>El acompañamiento de los Altos Directivos Públicos implica que el Servicio Civil debe llegar a los directivos con las siguientes actividades: acciones de inducción (entrevista de entrada, jornadas o acciones de bienvenida) y asesoría en gestión del desempeño (asesoría a la formulación, modificación o evaluación de los convenios de desempeño). Éstas pueden desarrollarse en forma presencial o remota en sus diferentes modalidades (Google Hangouts, GMail, Skype, video conferencia u otros) y podrían realizarse antes de la fecha formal de inicio de labor del directivo, producto de que el aviso del nombramiento se informa al Servicio Civil antes de dicha fecha. Para el cálculo de este indicador sólo se considerará a los Altos Directivos Públicos de I y II nivel pertenecientes a Servicios adscritos al Sistema de Alta Dirección Pública por Ley. No se considerarán dentro del universo los directivos que hayan sido desvinculados dentro de los 2 meses siguientes a su nombramiento. El período t de medición (denominador) abarcará del 1 de diciembre del año t -1, al 30 de noviembre del año t, considerando a los nombrados informados al Servicio Civil hasta el 30 de noviembre del año t. El numerador y denominador de la fórmula de cálculo corresponde a un valor estimado respecto de la proyección de nombramientos en base a los concursos del año t.</t>
  </si>
  <si>
    <t>Porcentaje de convocatorias con reclutamiento y selección en línea publicadas en el portal www.trabajaenelestado.cl en el año t respecto del total convocatorias publicadas por los servicios públicos en distintos medios de difusión en el año t</t>
  </si>
  <si>
    <t>(N° de convocatorias con reclutamiento y selección en línea publicadas en el portalwww.trabajaenelestado.cl para personal de planta (ley 18.834), Contrata y Código del Trabajo en el año t/N° de convocatorias publicadas por los servicios públicos en distintos medios de difusión en el año t)*100</t>
  </si>
  <si>
    <t>El portal www.trabajaenelestado.cl es un sitio web administrado por la Dirección Nacional del Servicio Civil, que integra en un solo sitio la oferta laboral del Estado, reuniendo las convocatorias publicadas en los portales de Alta Dirección Pública, Empleos Públicos y Directores para Chile. Las convocatorias que comprende la medición corresponden a: Concursos de Planta (ley 18.834) y Procesos de Selección para Contrata y Código del Trabajo que históricamente han sido publicadas en el portal de Empleos Públicos, por lo que la data reportada desde año 2015 corresponde a la registrada en dicho sitio web. La medición incorpora las convocatorias de proceso de reclutamiento y selección para las calidades jurídicas de Planta (ley 18.834), Contrata y Código del Trabajo según lo establecido en la normativa vigente. Los diferentes medios de difusión en los que se puede publicar la convocatoria de los procesos de reclutamiento y selección son: www.trabajaenelestado.cl, páginas web institucionales de los Servicios Públicos y diarios de circulación nacional y regional. La revisión de la publicación de convocatorias se realiza en función de los medios de difusión señalados y el procedimiento interno definido por el Servicio Civil. El numerador y denominador de la fórmula de cálculo corresponde a un valor estimado respecto a la proyección de convocatorias con reclutamiento y selección en línea publicadas en el portal www.trabajaenelestado.cl</t>
  </si>
  <si>
    <t>Tiempo promedio de duración concursos de I y II nivel jerárquico adscritos y Jefes DAEM del Sistema de Alta Dirección Pública, desde la publicación de la convocatoria hasta el envío de la nómina a la autoridad en el año t.</t>
  </si>
  <si>
    <t>(Sumatoria días corridos desde la convocatoria hasta el envío de la nómina a la autoridad en el año t para concursos de I y II nivel jerárquico adscritos y Jefes DAEM /Total de concursos con envío de nómina en el año t para cargos de I y II nivel jerárquico adscritos y Jefes DAEM)</t>
  </si>
  <si>
    <t>La medición considera los concursos de los cargos de I nivel y II nivel jerárquico adscritos al Sistema de Alta Dirección Pública (SADP) y Jefes de Departamentos de Administración de Educación Municipal (DAEM) mayor o igual a 1.200 matrículas, contando los días corridos desde la convocatoria (publicación del concurso) hasta la fecha del oficio del envío de la primera nómina a la autoridad respectiva en el año t. Se excluyen de la medición los cargos de I y II nivel jerárquico no adscritos al Sistema con la excepción de los Jefes DAEM, los días correspondientes al mes de febrero de los concursos que son parte de la medición y de las ampliaciones de convocatoria. El numerador y denominador de la fórmula de cálculo corresponde a un valor estimado respecto de la proyección de concursos del año t.</t>
  </si>
  <si>
    <t>Costo promedio concursos adscritos y no adscritos II nivel jerárquico del Sistema de Alta Dirección Pública en el año t</t>
  </si>
  <si>
    <t>3 - Colaborar en las transformaciones institucionales para fomentar la excelencia, motivación, empatía, integridad, innovación y descentralización en la entrega de servicios a la ciudadanía.</t>
  </si>
  <si>
    <t>Costos concursos.</t>
  </si>
  <si>
    <t>Costo directo en el año t de concursos adscritos y no adscritos de II Nivel /N° total de concursos adscritos y no adscritos de II Nivel con envío de nómina y/o declaración de desierto en el año t</t>
  </si>
  <si>
    <t>$</t>
  </si>
  <si>
    <t>La medición contempla los costos directos de todos los concursos adscritos y no adscritos de II nivel jerárquico del Sistema de Alta Dirección Pública, considerando los gastos en publicación de concursos, servicio de evaluación de postulantes y búsqueda de candidatos, realizados en el año t. El universo de concursos que considera la medición son aquellos cerrados al 31 de diciembre, es decir, aquellos que se encuentran con envío de nómina a la autoridad y/o declaración de desierto por el Comité de Selección que corresponda al cargo concursado. La unidad de medida del indicador está expresada en pesos chilenos. El numerador y denominador de la fórmula de cálculo corresponde a un valor estimado respecto de la proyección de costos y concursos de II nivel adscritos y no adscritos para el año t.</t>
  </si>
  <si>
    <t>Porcentaje de concursos desiertos de Alta Dirección Pública de I y II nivel jerárquico adscritos en el año t</t>
  </si>
  <si>
    <t>(N° de concursos desiertos de cargos adscritos en el año t / N° total de concursos finalizados de cargos adscritos en el año t)*100</t>
  </si>
  <si>
    <t>La medición considera los concursos finalizados a los cargos adscritos al Sistema de Alta Dirección Pública de I y II nivel jerárquico del año t, es decir, todos aquellos concursos que han sido nombrados y/o declarados desierto por Autoridad, Comité de Selección y/o Consejo de Alta Dirección Pública en el año t. El numerador y denominador de la fórmula de cálculo, corresponde a un valor estimado respecto de la proyección de concursos adscritos a realizar en el año t.</t>
  </si>
  <si>
    <t>Porcentaje de alumnos/as seleccionados/as en prácticas profesionales y técnicas en el año t</t>
  </si>
  <si>
    <t>(N° de alumnos/as seleccionados/as en prácticas profesionales y técnicas en el año t/N° total de vacantes de prácticas profesionales y técnicas publicadas en el año t)*100</t>
  </si>
  <si>
    <t>Los/as alumnos/as seleccionados/as en prácticas profesionales y técnicas corresponden a aquellos/as nombrados/as e informados al 31 de diciembre en el año t al Servicio Civil por los distintos Servicios de la Administración del Estado. Las vacantes de prácticas profesionales y técnicas consideradas en la medición son aquellas publicadas en el portal www.practicasparachile.cl o aquel que disponga el Servicio Civil para estos efectos. El numerador y denominador de la fórmula de cálculo, corresponde a un valor estimado respecto de la proyección de seleccionados a prácticas profesionales y técnicas por los Servicios en el año t.</t>
  </si>
  <si>
    <t>Porcentaje de mujeres nombradas en cargos del Sistema de Alta Dirección Pública en el año t.</t>
  </si>
  <si>
    <t>1 - Promover la excelencia y diversidad en la gestión y desarrollo de personas en el Estado, aumentando la participación de mujeres y otros grupos subrepresentados de la población.</t>
  </si>
  <si>
    <t>Nombramientos de mujeres.</t>
  </si>
  <si>
    <t>(N° total de mujeres nombradas en cargos del Sistema de Alta Direccción Pública en el año t /N° total de nombramientos en el Sistema de Alta Direccción Pública en año t)*100</t>
  </si>
  <si>
    <t>La medición considera los concursos de cargos adscritos y no adscritos al Sistema de Alta Dirección Pública de I y II nivel jerárquico del año t. La etapa de nombramiento es de exclusiva facultad de la autoridad pertinente. El numerador y denominador de la fórmula de cálculo, corresponde a un valor estimado respecto de la proyección de concursos adscritos y no adscritos a realizar en el año t.</t>
  </si>
  <si>
    <t>Porcentaje de Altos/as Directivos/as Públicos/as de I y II nivel jerárquico nombrados/as en el período t que han participado en las actividades de acompañamiento realizadas en el año t.</t>
  </si>
  <si>
    <t>Altos/as Directivos/as Públicos/as acompañados/as.</t>
  </si>
  <si>
    <t>(N° de Altos/as Directivos/as Públicos/as de I y II nivel jerárquico nombrados/as en el período t que han participado en las actividades de acompañamiento en el año t /N° Total de Altos/as Directivos/as Públicos/as de I y II nivel jerárquico nombrados/as en el período t)*100</t>
  </si>
  <si>
    <t>Las actividades de acompañamiento implican que el Servicio Civil debe llegar a las y los Altos Directivos Públicos con las siguientes actividades: acciones de inducción (entrevista de entrada, jornadas o acciones de bienvenida), acciones de formación (talleres, cursos, webinars u otras actividades de formación) y asesoría en gestión del desempeño (asesoría a la formulación, modificación o evaluación de los convenios de desempeño). Éstas pueden desarrollarse en forma presencial o remota en sus diferentes modalidades (Google Hangouts, GMail, Skype, video conferencia u otros) y podrían realizarse antes de la fecha formal de inicio de labor de las y los directivos, producto de que el aviso del nombramiento se informa al Servicio Civil antes de dicha fecha. El indicador sólo considera a las y los Altos Directivos Públicos de I y II nivel pertenecientes a Servicios adscritos al Sistema de Alta Dirección Pública por Ley. No se considerarán dentro del universo a las personas desvinculadas dentro de los 2 meses siguientes a su nombramiento. El período t de medición (denominador) abarca del 1 de diciembre del año t -1, al 30 de noviembre del año t, considerando a las y los directivos nombrados informados al Servicio Civil hasta el 30 de noviembre del año t. El numerador y denominador de la fórmula de cálculo corresponde a un valor estimado respecto de la proyección de nombramientos en base a los concursos del año t.</t>
  </si>
  <si>
    <t>Porcentaje de servicios públicos que participan en actividades de acompañamiento según Modelo de Consultoría en el año t.</t>
  </si>
  <si>
    <t>Servicios Públicos que participan en actividades de acompañamiento.</t>
  </si>
  <si>
    <t>(N° de servicios públicos que participan en las actividades de acompañamiento en el año t/N° total de servicios públicos definidos para acompañar en el año t)*100</t>
  </si>
  <si>
    <t>Al 31 de diciembre del año t-1 el Servicio Civil realiza análisis de complejidad y congruencia organizacional de los Servicios Públicos de la Administración Central del Estado, clasificándolos en niveles de madurez o suficiencia. A partir de dicha clasificación, se determinará el total de Servicios Públicos que se encuentran en el nivel más bajo de madurez o suficiencia para realizar acompañamiento de acuerdo al modelo de consultoría. Según el modelo de consultoría, la asesoría contempla las siguientes etapas: 1) Indagación; 2) Diseño de intervenciones; 3) Definición de acuerdos; 4) Asesoría y seguimiento; 5) Resultados y 6) Evaluación satisfacción. El numerador y denominador de la fórmula de cálculo corresponde a un valor estimado respecto de la proyección de servicios públicos que se encuentran en el nivel más bajo de madurez o suficiencia.</t>
  </si>
  <si>
    <t>Porcentaje de deserción de cursos de capacitación en materias transversales provistos por CAMPUS Servicio Civil en plataforma Moodle.</t>
  </si>
  <si>
    <t>Personas que desertan.</t>
  </si>
  <si>
    <t>(N° de participantes que desertan el curso de capacitación en el año t/N° de cupos entregados para cursos de capacitación en el año t)*100</t>
  </si>
  <si>
    <t>Se entenderá por cupos entregados para cursos de capacitación, aquellos disponibles en la plataforma Moodle de CAMPUS Servicio Civil, que corresponden a cursos de capacitación en materias transversales para los Servicios Públicos que suscriban convenio con CAMPUS Servicio Civil. Las personas participantes que desertan, corresponden a aquellos y aquellas que inician y no finalizan los cursos de acuerdo a los requisitos establecidos. El numerador y denominador de la fórmula de cálculo corresponde a un valor estimado respecto de la proyección de cupos entregados y participantes que desertan.</t>
  </si>
  <si>
    <t>Tasa de variación de postulaciones a prácticas profesionales y técnicas a través del portal prácticas para Chile.</t>
  </si>
  <si>
    <t>Postulaciones a prácticas profesionales y técnicas.</t>
  </si>
  <si>
    <t>((N° de postulaciones a prácticas profesionales y técnicas a través del portal prácticas para Chile t/N° de postulaciones a prácticas profesionales y técnicas a través del portal prácticas para Chile t-1)-1)*100</t>
  </si>
  <si>
    <t>El indicador considera las postulaciones recibidas a prácticas profesionales y técnicas en el año t a través del portal www.practicasparachile.cl o aquel que disponga el Servicio Civil para estos efectos. Una persona puede efectuar más de una postulación. El numerador y denominador de la fórmula de cálculo, corresponde a un valor estimado respecto de la proyección de postulaciones a prácticas profesionales y técnicas en el año t.</t>
  </si>
  <si>
    <t>Porcentaje de nuevos/as postulantes en los portales de empleo del Servicio Civil.</t>
  </si>
  <si>
    <t>2 - Mejorar la calidad, participación, transparencia y satisfacción en los servicios que ofrece nuestra institución a la ciudadanía.</t>
  </si>
  <si>
    <t>Nuevos/as postulantes.</t>
  </si>
  <si>
    <t>(0,5(N°postulantes nuevos/as en año t en portal ADP/ N°total postulantes en el año t en portal ADP)+0,5(N°de postulantes nuevos/as en año t en portal EEPP/ N°total de postulantes en año t en Portal EEPP))*100</t>
  </si>
  <si>
    <t>El indicador considera como nuevos y nuevas postulantes a aquellas personas que no han realizado postulaciones desde la implementación del Portal de Alta Dirección Pública (ADP) o del Portal de Empleos Públicos (EEPP). La fórmula de cálculo corresponde a un valor estimado respecto de la proyección de nuevas personas postulantes en el año t.</t>
  </si>
  <si>
    <t>SECRETARIA Y ADMINISTRACION GENERAL Ministerio de Hacienda</t>
  </si>
  <si>
    <t>Porcentaje de minutas de síntesis de Proyectos de Ley, de competencia del Ministerio de Hacienda ingresados al Congreso Nacional en el año t, publicadas en la web institucional en el año t.</t>
  </si>
  <si>
    <t>4 - Coordinar de forma integral los Proyectos de Ley de su competencia, en una dimensión técnica; legal, garantizando un marco de coherencia con la legislación chilena vigente; y social, respondiendo a medidas reales de impacto fiscal.</t>
  </si>
  <si>
    <t>Minutas de proyectos de ley publicadas en la web institucional</t>
  </si>
  <si>
    <t>(Minutas de síntesis, publicadas en la web institucional, elaboradas sobre Proyectos de Ley de competencia del Ministerio de Hacienda ingresados al Congreso Nacional en el año t /Proyectos de Leyes ingresados al Congreso Nacional de competencia del Ministerio de Hacienda en el año t)*100</t>
  </si>
  <si>
    <t>a) Criterios que determinarán cuales son proyectos considerados como de competencia de Hacienda. - Aquellos proyectos de ley cuya génesis la tienen directamente en la Subsecretaría de Hacienda. - Aquellos que atendida la naturaleza, corresponde a aquellos proyectos cuya iniciativa ejecutiva nace directamente de uno o más servicios dependientes del Ministerio de Hacienda y son tramitados a través de la Coordinación Legislativa de la Subsecretaría de Hacienda. - Se excluyen todos los proyectos de ley que habiendo tomado conocimiento de su tramitación esta Subsecretaría por requerir financiamiento o no, tienen su origen en otras carteras ministeriales. b) Los proyectos considerados como proyecto de ley son aquellos con número y fecha de ingreso en el Congreso Nacional. Se excluyen los proyectos de ley cuyo número y fecha de ingreso sean asignados durante los últimos 5 días hábiles del mes de diciembre. El cumplimiento de la meta es Anual.</t>
  </si>
  <si>
    <t>Porcentaje de riesgo soberano nacional promedio año t en relación al indicador de riesgo soberano de América Latina promedio año t</t>
  </si>
  <si>
    <t>2 - Promover iniciativas y políticas que contribuyan a la liquidez, profundización y desarrollo de un mercado financiero local de deuda soberana que vele por la sostenibilidad, las finanzas verdes, el desarrollo inclusivo, y la creación de nuevos instrumentos financieros de inversión y mitigación de riesgos.</t>
  </si>
  <si>
    <t>Medir el desempeño de riesgo relativo de Chile versus el de Latinoamérica</t>
  </si>
  <si>
    <t>(EMBI Global del país (promedio año t)/EMBI Global de Latinoamérica (promedio año t))*100</t>
  </si>
  <si>
    <t>EMBI (Emerging Markets Bonds Index o Indicador de Bonos de Mercados Emergentes) corresponde a una familia de índices de indicadores de riesgos publicados por el área de Global Index Research de la entidad J.P.Morgan Market, que publica el numerador y el denominador de este indicador. Los datos históricos son corregidos periódicamente por esta entidad, por lo cual pueden sufrir modificaciones tanto el numerador y denominador de años anteriores, siendo el % la meta a lograr. Históricamente se han tomado los datos directamente del Bloomberg, tomando como el dato mensual el efectivo del último día hábil de cada mes, en calendario de Nueva York, ciudad en la cual Bloomberg extrae la información. Luego se saca el promedio de los 12 meses para tener el promedio anual. La meta del indicador se define en base al escenario existente en el período de la formulación, donde el riesgo percibido de Chile en relación a Latinoamérica puede variar, pudiendo eventualmente aumentar o disminuir. El cumplimiento de la meta es Anual.</t>
  </si>
  <si>
    <t>Porcentaje de segundos de funcionamiento del Sistema de Administración de Causas Tributarias y Aduaneras (UP Time SACTA) en horario hábil de los Tribunales Tributarios y Aduaneros, en el año t</t>
  </si>
  <si>
    <t>6 - Dirigir y coordinar el proceso permanente de modernización del Estado a través de la implementación de iniciativas sectoriales e intersectoriales de transformación, con foco en la entrega de servicios de calidad centrados en las necesidades de las personas con una perspectiva inclusiva y de igualdad de género, generando soluciones innovadoras a problemas públicos complejos e instalando capacidades</t>
  </si>
  <si>
    <t>(Total segundos hábiles en que el sistema SACTA está disponible en el año t/Total segundos hábiles en el año t)*100</t>
  </si>
  <si>
    <t>La meta del indicador corresponde al porcentaje de time up (tiempo arriba) que el SACTA, compromete respecto del total de segundos laborales al periodo de medición. La base de cálculo para determinar el total de segundos hábiles contabiliza los días laborales de lunes a viernes considerando 28.800 segundos y, para el sábado, medio día laboral (14.400 segundos). Se excluye de la base de cálculo los domingos y feriados legales del periodo. Además, se considera como medio día laboral; los días 17 de septiembre, 24 y 31 de diciembre, siempre y cuando dichos días no correspondan a domingos o festivos, en este último caso, éstos no serán contabilizados. Los valores efectivos del periodo podrían diferir de los operadores asociados a la meta del indicador, toda vez que estos son valores estimados al momento de la formulación. El universo efectivo de la medición (Base de Cálculo) puede diferir año a año, en función del calendario vigente para el periodo de medición. El reporte mensual que da cuenta de los segundos de funcionamiento en horario hábil del Sistema SACTA (Sistema de Administración de Causas Tributarias y Aduaneras), es enviado durante el mes siguiente al período de medición, por el Jefe del Departamento de Informática al Jefe de la Unidad Administradora. El cumplimiento de la meta es Anual.</t>
  </si>
  <si>
    <t>Porcentaje de Informes de Empleo enviados mensualmente a las autoridades del servicio, respecto del total de Informes comprometidos en el año t</t>
  </si>
  <si>
    <t>1 - Diseñar iniciativas y reformas macro y microeconómicas, laborales y sociales de calidad que garanticen un crecimiento sostenible, sustentable y equitativo del país con perspectiva de género y enfoque de derechos humanos, en beneficio de las personas que habitan el país y la estabilidad de la economía.</t>
  </si>
  <si>
    <t>Monitorear el mercado laboral en términos de empleo, ingresos y participación laboral femenina</t>
  </si>
  <si>
    <t>(Número de Informes de Empleo enviados mensualmente a las autoridades del servicio/Número total de informes de empleo comprometidos en el año t)*100</t>
  </si>
  <si>
    <t>a. Se reportará mensualmente al Ministro de Hacienda, a la Subsecretaria de Hacienda y a los Coordinadores del Servicio, por correo electrónico o memo u otro medio electrónico o físico disponible. b. Los Informes de empleo consisten en la generación y entrega de información relevante sobre empleos y salarios, y sobre creación y destrucción de empleos, abordando las siguientes temáticas: variación en la cantidad de ocupados, fuerza de trabajo, Inactividad, Informalidad y Principales Indicadores sobre el tema, considerando desagregación por sexo y análisis de género de los datos. c. El cumplimiento de la meta es anual.</t>
  </si>
  <si>
    <t>Porcentaje de participación de a lo menos un 70% de las instancias de coordinación interministerial que evalúan la iniciación y continuación de negociaciones comerciales internacionales convocadas desde la Cancillería</t>
  </si>
  <si>
    <t>3 - Proponer y desarrollar políticas públicas e iniciativas que faciliten el comercio exterior del país, y aportar estratégicamente en las negociaciones comerciales y la agenda internacional en áreas de competencia del Ministerio de Hacienda, facilitando la integración económica y financiera internacional para contribuir al crecimiento potencial y promover un desarrollo sostenible en el país.</t>
  </si>
  <si>
    <t>Contribuir en la evaluación de iniciativas que busquen la ampliación de mercados internacionales para bienes, servicios e inversiones nacionales</t>
  </si>
  <si>
    <t>(Número de instancias en las que se participa en la coordinación interministerial durante el año t /Número de convocatorias para participar de la coordinación interministerial realizadas desde la Cancillería en el año t)*100</t>
  </si>
  <si>
    <t>a. Las convocatorias a reuniones de coordinación las realiza Cancillería a través de invitaciones por correo electrónico y/o oficios. b. Para verificar la participación del Ministerio de Hacienda se entregarán las actas de la reunión en el caso que las hubiere, de lo contrario será suficiente la confirmación de la participación vía correo electrónico o la respuesta al oficio respectivo. c. Las instancias de coordinación interministerial incluidas en el indicador pueden ser de carácter técnico, a nivel de jefaturas o a nivel político de las autoridades del Ministerio. d. La cantidad de convocatorias puede variar de la estimación proyectada durante el año, ya que depende de la Cancillería. e. El cumplimiento de la meta es anual</t>
  </si>
  <si>
    <t>Porcentaje de instrumentos de planificación estratégica aprobados oportunamente durante el proceso de formulación presupuestaria en el año t</t>
  </si>
  <si>
    <t>5 - Proporcionar instancias de coordinación de gestión de los Servicios Públicos que dependen o se relacionan a través del Ministerio de Hacienda, apoyando sus distintos procesos de formulación y proyectos estratégicos, asegurando un desempeño eficiente y alineado con los lineamientos ministeriales y de gobierno</t>
  </si>
  <si>
    <t>Instrumentos de planificación estratégica aprobados en la etapa de formulación presupuestaria</t>
  </si>
  <si>
    <t>(Número de instrumentos de planificación estratégica aprobados de forma oportuna en el año t /número de instrumentos de planificación estratégica aprobados en el año t)*100</t>
  </si>
  <si>
    <t>a. Se denominan instrumentos de planificación estratégica a los formularios A1 y H que deben completar, durante el año calendario, los servicios del sector Hacienda y que luego son aprobados por la Coordinación de Servicios de la Subsecretaría de Hacienda. b. Los instrumentos de planificación estratégica deben incorporar perspectiva de género en su formulación. c. El cumplimiento de la meta es anual d. Se entenderá por Instrumentos de planificación estratégica aprobados oportunamente, a aquellos entregados y aprobados dentro de los plazos autorizados del proceso de formulación presupuestaria dispuesto por la Dirección de Presupuestos dentro del año calendario</t>
  </si>
  <si>
    <t>Porcentaje de acciones de iniciativas sectoriales e intersectoriales de transformación que son parte de la Agenda de Modernización del Estado que son implementadas, de acuerdo a su programa de trabajo en el año t</t>
  </si>
  <si>
    <t>Implementación de las acciones asociadas a las iniciativas de transformación que son parte de la Agenda de Modernización del Estado</t>
  </si>
  <si>
    <t>(Número de acciones de las iniciativas sectoriales e intersectoriales de transformación que son parte de la Agenda de Modernización del Estado implementadas en el año t /Número de acciones comprometidas en el programa del año t para las iniciativas sectoriales e intersectoriales de transformación en el marco de la Agenda de Modernización del Estado)*100</t>
  </si>
  <si>
    <t>a. El programa de trabajo anual de las acciones comprometidas en cada iniciativa, deberá ser definido por el Comité de Modernización del Estado, el cual se reúne periódicamente para el ejercicio de monitoreo de la Agenda de Modernización del Estado y otros propósitos. Asimismo, estas iniciativas y acciones podrían variar de acuerdo con las definiciones del Comité de Modernización. b. El cumplimiento de la meta es anual. c. El medio de verificación corresponde al Reporte anual de acciones implementadas vinculadas a las iniciativas de transformación incorporadas en la Agenda de Modernización, de acuerdo al cronograma de trabajo definido por el Comité de Modernización del Estado.</t>
  </si>
  <si>
    <t>Porcentaje de Sesiones realizadas por el CEF en el año t respecto a lo programado</t>
  </si>
  <si>
    <t>7 - Promover mercados de capitales más profundos, más estables, eficientes e inclusivos</t>
  </si>
  <si>
    <t>Monitorear la estabilidad del sistema financiero</t>
  </si>
  <si>
    <t>(Número de sesiones realizadas por el CEF en el año t /número de sesiones programadas en el año t)*100</t>
  </si>
  <si>
    <t>a. El Consejo de Estabilidad Financiera, en adelante ?CEF?, es un organismo consultivo, creado a través de la Ley N°20.789, dependiente del Ministerio de Hacienda. El CEF funcionará en la Secretaria y Administración General del Ministerio de Hacienda, la que le proveerá su Secretaría Técnica. La Secretaría Técnica estará a cargo de la Coordinación de Mercado de Capitales. b. El CEF deberá sesionar, al menos, mensualmente, y la Secretaría técnica efectuará las citaciones pertinentes a cada sesión del CEF, levantará y archivará las actas de las sesiones. c. Para efectos de medición de la meta, la sesión mensual programada en el mes de diciembre no se considerará, debido a que la publicación de su medio de verificación podría encontrarse disponible desde el mes de enero del año siguiente. Igualmente, se excluirán de la medición las sesiones programadas que sean canceladas por motivos ajenos a la Secretaría Técnica. d. El cumplimiento de la meta es anual.</t>
  </si>
  <si>
    <t>Porcentaje de Reportes sobre Ingreso Mínimo Mensual entregados oportunamente a las autoridades durante el proceso de reajuste del salario mínimo</t>
  </si>
  <si>
    <t>8 - Impulsar la competitividad de la economía del país, mediante el diseño de políticas y reformas microeconómicas en coordinación intersectorial con otros ministerios, para avanzar hacia un desarrollo sostenible e inclusivo y elevar el crecimiento del Producto Interno Bruto potencial y la inversión pública y privada</t>
  </si>
  <si>
    <t>Análisis del contexto nacional para generar aumentos del salario mínimo competitivo</t>
  </si>
  <si>
    <t>(Número de reportes de información sobre Ingreso Mínimo Mensual entregados a las autoridades de forma oportuna en el año t /Número de reportes de información sobre Ingreso Mínimo Mensual entregados a las autoridades en el año t)*100</t>
  </si>
  <si>
    <t>a. Los reportes sobre Ingreso Mínimo Mensual, en adelante ?IMM? consisten en la generación y entrega de información relevante para el análisis, sobre la base de datos administrativos provenientes de diversas fuentes de información nacional e internacional. Los informes podrán consistir en Informes, Presentaciones y/o Minutas. b. Los reportes sobre IMM deben considerar información desagregada por sexo y análisis de género. c. El cumplimiento de la meta es anual, y depende del proceso de elaboración del proyecto de ley sobre el reajuste al salario mínimo. d. Se entenderá como reportes entregados oportunamente, a aquellos elaborados y entregados en la etapa previa y durante la elaboración de los proyectos de ley, y su tramitación en el Congreso Nacional. e. Los operando de las variables medidas podrían cambiar de acuerdo con la cantidad de proyectos de ley sobre el reajuste del salario mínimo que podrían tramitarse anualmente.</t>
  </si>
  <si>
    <t>SERVICIO DE IMPUESTOS INTERNOS</t>
  </si>
  <si>
    <t>Porcentaje de Recaudación Total de Impuestos efectiva año t respecto del monto meta de Recaudación Total año t</t>
  </si>
  <si>
    <t>1 - Asegurar el cumplimiento tributario, a través de lograr un cambio en el comportamiento de los contribuyentes que propicie e incida en un correcto y pleno cumplimiento tributario.</t>
  </si>
  <si>
    <t>Propiciar e incidir en los contribuyentes hacia un correcto y pleno comportamiento tributario, esto es, una disposición a cumplir con todas sus obligaciones tributarias, con el fin de asegurar una correcta recaudación.</t>
  </si>
  <si>
    <t>(Monto Recaudación Efectiva de Impuestos para el año tributario t/Meta de Monto Recaudación para el año tributario t)*100</t>
  </si>
  <si>
    <t>Nota: La meta corresponde a la ejecución del año anterior (2021) actualizada por IPC y por la proyección de variación del PIB más un 1% de ésta. El valor esperado 2022 para el indicador Porcentaje de Recaudación Total de Impuestos Efectiva, se calculó considerando el valor efectivo del indicador en el año 2021 en moneda real y actualizado por la variación del PIB estimado para el año 2022, de un 1,875% promedio, el que a su vez fue incrementado en un 1%. Para el año 2023 se utiliza la misma forma de cálculo, pero asumiendo una variación del PIB en dicho año de un -0,5% promedio. Ambas estimaciones del PIB fueron obtenidas del Informe de Política Monetaria (Junio 2022) publicado por el Banco Central de Chile. Las cifras del indicador están expresadas en millones de pesos. Se considerará la estimación de Recaudación de Impuestos realizada por Dipres como Meta de Monto de Recaudación de Impuestos, en el caso que la coyuntura nacional en el periodo, impacte al indicador por situaciones fuera de la gestión del Servicio, por ejemplo crisis económica o sanitaria.</t>
  </si>
  <si>
    <t>Porcentaje de trámites realizados en la Unidad Virtual del SII respecto de los trámites realizados en Unidad Virtual y Oficinas año t</t>
  </si>
  <si>
    <t>(Cantidad de trámites realizados en la Unidad Virtual año t/Cantidad de trámites realizados en la Unidad Virtual y en Oficinas año t)*100</t>
  </si>
  <si>
    <t>Los trámites considerados son Inicio de Actividades, Modificaciones y Término de Giro.</t>
  </si>
  <si>
    <t>Porcentaje de contribuyentes de riesgo global alto o clave tratados, respecto del total de contribuyentes de riesgo global alto o clave, año t</t>
  </si>
  <si>
    <t>2 - Desarrollar una gestión de cumplimiento tributario con acciones de tratamiento proporcionales al nivel de incumplimiento, en un contexto de optimización de los recursos, medios y canales disponibles.</t>
  </si>
  <si>
    <t>Interactuar con los contribuenyentes de acuerdo a su clasificación de riesgo global. De esta forma, las acciones de tratamiento se definirán y ejecutarán de acuerdo con dicho perfil de riesgo, de tal forma de realizar acciones de tratamiento proporcionales a su nivel de incumplimiento y acordes con el principio de equidad tributaria, focalizadas, certeras y oportunas, que permitan de esta forma reducir las brechas de incumplimiento y mitigar los riesgos tributarios, todo con el fin de asegurar los niveles de cumplimiento del sistema tributario.</t>
  </si>
  <si>
    <t>(Cantidad de contribuyentes de riesgo alto o clave tratados año t/Cantidad de contribuyentes de riesgo alto o clave año t)*100</t>
  </si>
  <si>
    <t>Se considera contribuyente tratado aquel contribuyente con atenciones en oficinas realizadas por el funcionario ya sea en forma presencial o por la vía del teletrabajo. Las acciones a contabilizar son: casos de Auditorías terminados, casos de recopilación de antecedentes cerrados, atenciones masivas de IVA o Renta, casos de revisiones de cumplimiento y de riesgo terminados, contribuyentes con multas emitidas 97/6 o 97/10, contribuyentes con clausuras u otras acciones aprobadas por el Comité táctico de Cumplimiento Tributario. Se considerarán contribuyentes tratados durante el año t y el total de contribuyentes corresponderá al vigente al 1 de enero del año t. De acuerdo a la clasificación de riesgo global, riesgo alto significa que la probabilidad de incumplimiento es alta, y de materializarse, la consecuencia o impacto puede ser alto o severo; por su parte, riesgo clave significa que la probabilidad de incumplimiento es baja, pero de materializarse, la consecuencia o impacto es alto.</t>
  </si>
  <si>
    <t>Cumplimiento de la cantidad de acciones equivalentes de auditorías, revisiones de riesgo y revisiones de cumplimiento respecto de la cantidad meta de acciones equivalentes de auditorías, revisiones de riesgo y revisiones de cumplimiento, año t</t>
  </si>
  <si>
    <t>(Cantidad de acciones equivalentes de auditorías, revisiones de riesgo y revisiones de cumplimiento terminadas en el año t/Meta de cantidad de acciones equivalentes de auditorías, revisiones de riesgo y revisiones de cumplimiento, año t)*100</t>
  </si>
  <si>
    <t>Se consideran acciones equivalentes de auditorías terminadas en el período de medición. Una acción equivalente de fiscalización corresponde a una acción unitaria de referencia sobre la cual se dimensionan todas las acciones reales mediante una ponderación relativa. Una acción equivalente involucra el trabajo de 1 hora hombre de trabajo de 1 fiscalizador.</t>
  </si>
  <si>
    <t>Porcentaje de cumplimiento de la cantidad de acciones equivalentes de auditorías, revisiones de riesgo, revisiones de cumplimiento y procesos Recopilación de Antecedentes</t>
  </si>
  <si>
    <t>3 - Potenciar la capacidad de detectar y controlar los casos de Evasión, Elusión y Delito Tributario, fortaleciendo la inteligencia de negocios y a través de una aplicación efectiva y proporcional de los mecanismos sancionatorios que entrega la Ley.</t>
  </si>
  <si>
    <t>Generar señales claras en los contribuyentes y ciudadanía, en lo relativo a la capacidad que posee el SII de detectar y controlar los casos de evasión, elusión y delito tributario, al gestionar el cumplimiento tributario con acciones de tratamiento efectivas.</t>
  </si>
  <si>
    <t>(Cantidad de acciones equivalentes de auditorías, revisiones de riesgo, revisiones de cumplimiento y procesos de recopilación de antecedentes terminadas en el año t/Meta de cantidad de acciones equivalentes de auditorías, revisiones de riesgo, revisiones de cumplimiento y procesos de recopilación de antecedentes, año t)*100</t>
  </si>
  <si>
    <t>Nota: Se consideran acciones equivalentes de auditorías terminadas, revisiones de riesgo, de cumplimiento, y procesos de recopilación de antecedentes en el período de medición. Una acción equivalente de fiscalización corresponde a una acción unitaria de referencia sobre la cual se dimensionan todas las acciones reales mediante una ponderación relativa.</t>
  </si>
  <si>
    <t>Porcentaje de cumplimiento de la cantidad de casos resueltos del plan de acción de actualización catastral de bienes raíces</t>
  </si>
  <si>
    <t>Generar señales claras en los contribuyentes y ciudadanía, en lo relativo a la capacidad que posee el SII de detectar y controlar los casos de evasión, elusión y delito tributario, al gestionar el cumplimiento tributario efectivo sobre el impuesto territorial.</t>
  </si>
  <si>
    <t>(Casos acumulados resueltos del plan de acción de actualización catastral, en el año t/Casos esperados a resolver del plan de acción de actualización catastral, en el año t)*100</t>
  </si>
  <si>
    <t>Nota: El plan de actualización será definido por la Subdirección de Avaluaciones en coordinación con las Direcciones Regionales.</t>
  </si>
  <si>
    <t>Porcentaje de Satisfacción Neta Global</t>
  </si>
  <si>
    <t>4 - Mejorar la experiencia de los contribuyentes en su relación e interacción con el SII.</t>
  </si>
  <si>
    <t>Mejorar la experiencia de los contribuyentes en lo relativo a su interacción con el SII con foco en sus necesidades, condiciones de satisfacción y expectativas.</t>
  </si>
  <si>
    <t>Porcentaje de Satisfacción Neta</t>
  </si>
  <si>
    <t>SERVICIO DE TESORERIAS</t>
  </si>
  <si>
    <t>Porcentaje anual de egresos por Operación Renta realizados a través de transacciones electrónicas</t>
  </si>
  <si>
    <t>3 - Aumentar la eficacia y eficiencia de la distribución de recursos mediante el fortalecimiento de la calidad de los procesos para satisfacer las necesidades de nuestros usuarios(as) públicos, privados y Gobierno.</t>
  </si>
  <si>
    <t>Distribución de recursos (egresos) por transacciones electrónicas</t>
  </si>
  <si>
    <t>(Número de transacciones electrónicas realizadas para el pago de egresos por Operación Renta en el año t/Número total de egresos por Operación Renta realizados en el año t )*100</t>
  </si>
  <si>
    <t>El numerador de este Indicador mide las devoluciones (egresos) a contribuyentes, procesadas en Sistema Automatizado de Egresos (SAE) en los procesos de Renta (masiva y periódicas) con pago por medios electrónicos en el año t. El denominador mide el total de devoluciones (egresos) a contribuyentes, procesados en el Sistema Automatizado de Egresos (SAE) en los procesos de Renta (masiva y periódicas) en el año t.</t>
  </si>
  <si>
    <t>Porcentaje recuperado en el periodo t, de la cartera morosa que se encuentra en cobro judicial al 30 de noviembre del año t-1</t>
  </si>
  <si>
    <t>2 - Aumentar la recaudación y recuperación de los ingresos fiscales, promoviendo el logro de resultados asociado a la cartera de cobro, que permitan asegurar el financiamiento de las políticas públicas diseñadas por el Gobierno.</t>
  </si>
  <si>
    <t>Recupero cartera morosa en proceso de cobro judicial</t>
  </si>
  <si>
    <t>(Monto recuperado en el periodo t cuyas deudas se encuentran en cobro judicial/Monto de la cartera morosa que se encuentra en cobro judicial al 30 de noviembre del año t-1)*100</t>
  </si>
  <si>
    <t>Este indicador considera a los Rol Únicos Tributarios (RUT) y Roles de Bienes Raíces (ROL) que poseen deuda demandada. El numerador mide la recaudación por acciones de cobro para el periodo t, que corresponde, desde el 01 de noviembre de 2022 al 31 de octubre de 2023 y considera los movimientos categoría "pagos", que contabiliza los Pagos (movimiento tipo 3) y Desabonos (movimiento tipo 4) de la Cuenta Única Tributaria (CUT). El denominador corresponde al monto de la cartera morosa que se encuentra en cobro judicial al 30 de noviembre del año 2022, para el cálculo de la cartera morosa (denominador) se considera el saldo neto en la Cuenta Única Tributaria pendiente de pago al 30 de noviembre de 2022 y se descuentan los saldos pendientes de pago asociados a demandas en suspensión (todas las causales), en subsegmentos preincobrables (preincobrable y centralizado) y con marca o en demandas en etapa de quiebra, dada la imposibilidad de ejercer un proceso de cobro sobre ellas. Los datos del indicador se presentan en MM$.</t>
  </si>
  <si>
    <t>Porcentaje recuperado en el periodo t de la cartera cuyas deudas no se encuentran en cobro judicial y son contactadas en forma efectiva a través del Call Center (menor a 10 millones)</t>
  </si>
  <si>
    <t>Recupero cartera en gestión de contac center</t>
  </si>
  <si>
    <t>(Monto recuperado de la cartera cuyas deudas no se encuentran en cobro judicial y son contactadas en forma efectiva a través del Call Center (menor a 10 millones) en el periodo t/Monto total de la cartera cuyas deudas no se encuentran en cobro judicial y son contactadas en forma efectiva a través del Call Center (menor a 10 millones) en el periodo t)*100</t>
  </si>
  <si>
    <t>Este indicador considera las deudas asociadas a Rol Únicos Tributarios (RUT) y Roles de Bienes Raíces (ROL) morosos, que no poseen ninguna deuda en cobro judicial (no tienen demanda), y cuyo monto adeudado es inferior a los $10.000.000. El periodo t para el numerador y denominador del indicador corresponde desde el 01 noviembre 2022 al 31 de octubre 2023. El numerador mide el monto recuperado de la cartera cuyas deudas no se encuentran en cobro judicial y que hayan sido contactadas en forma efectiva a través del Call Center, la cual considera los movimientos categoría "pagos", que contabiliza los Pagos (movimiento tipo 3), Compensaciones y Desabonos (movimiento tipo 4) de la Cuenta Única Tributaria (CUT), de los rut contactados que se hubiesen efectuado hasta 30 días después de la fecha del contacto realizado. El denominador corresponde al monto de la deuda total asociadas al deudor efectivamente contactado por el Call Center a través de teleoperadores, desde el 01 noviembre 2022 al 31 de octubre 2023. Se entenderá por deudor efectivamente contactado a toda persona con la cual se logre establecer una comunicación telefónica ("aló" u otro similar). Los datos del indicador se presentan en MM$.</t>
  </si>
  <si>
    <t>Porcentaje de transacciones asociadas a Recaudación realizadas por los contribuyentes por canal virtual de TGR en el año t, respecto del total de transacciones realizadas en canales de TGR en el año t</t>
  </si>
  <si>
    <t>Recaudación por canal virtual (transacciones)</t>
  </si>
  <si>
    <t>(N° total de transacciones asociadas a Recaudación realizadas por los contribuyentes por canal virtual de TGR en el año t/N° total de transacciones asociadas a Recaudación realizadas por los contribuyentes por canal virtual y presencial de TGR en el año t)*100</t>
  </si>
  <si>
    <t>El numerador de este Indicador mide la cantidad de transacciones asociadas a recaudación realizadas por los contribuyentes por canal virtual de la Tesorería General de la República (TGR) en el año t. El denominador mide el total de transacciones asociadas a Recaudación realizadas por los contribuyentes por canal virtual y presencial de TGR en el año t. El canal virtual de TGR considera: Sitio Web Institucional, Portal Multi Moneda Pesos y Pago Móvil. El canal presencial de TGR considera las cajas de pago transaccional ubicadas en las distintas Tesorerías del país.</t>
  </si>
  <si>
    <t>Saldo promedio mensual en Cuenta Única Fiscal Moneda Pesos Chilenos y Cuenta Corriente Banco Estado en Dólares Americanos N° 506-5, en el año t</t>
  </si>
  <si>
    <t>5 - Gestionar el saldo de la Cuenta Única Fiscal resultante de los abonos y pagos del día, con el objetivo de promover el uso eficiente de los recursos del Tesoro Público.</t>
  </si>
  <si>
    <t>Gestión de Inversiones saldos Cuenta Única Fiscal</t>
  </si>
  <si>
    <t>Sumatoria en pesos de los saldos promedios mensuales disponibles en Cuenta Única Fiscal y Cuenta Corriente Banco Estado en Dólares Americanos N° 506-5 en el año t /Número de meses del periodo evaluado en el año t</t>
  </si>
  <si>
    <t>1. Los saldos a medir son los de las cuentas corrientes 506-5, en dólares, y 00009009949, en pesos, de TGR en el Banco del Estado de Chile, obteniéndose un promedio para todos los días calendario del año. Para la conversión de los saldos en dólares a pesos, se considerará el tipo de cambio observado del día de que se trate o, en ausencia de éste, el tipo de cambio observado que esté disponible para la el día hábil anterior más reciente. 2. Los saldos a medir serán los que cumplan en forma simultánea con lo siguiente: a) Se considerarán los saldos disponibles en cartola 15 minutos antes del cierre de la mesa de dinero de Banco Estado, descontados los cargos pendientes instruidos por la División de Finanzas Públicas. El horario de cierre de la mesa de dinero de Banco Estado es el siguiente, salvo indicación en sentido contrario por su parte vía correo electrónico para fechas específicas, la cual prevalecerá: - Pesos: lunes a jueves a las 16:15 y viernes a las 15:15. - Dólares: lunes a viernes a las 15:45. b) Para cada moneda, deberá existir una instrucción de inversión de saldo emitida por DIPRES para ese día, cuyo monto no necesariamente estará expresado en términos numéricos. 3. En caso de existir problemas en los sistemas informáticos o de conectividad del BancoEstado, Banco Central, Depósito Central de Valores, u otro; falla de una contraparte en la entrega de instrumentos comprados, que impidan la ejecución de las operaciones en tiempo y forma, no serán considerados los días que esta situación se mantenga en la medición del indicador. Esto incluye casos de transacciones habituales afectadas o interrumpidas por vulneraciones de ciberseguridad.</t>
  </si>
  <si>
    <t>Porcentaje de satisfacción neta con los servicios recibidos por canales virtuales de la Institución</t>
  </si>
  <si>
    <t>1 - Mejorar la satisfacción de nuestros ciudadanos (as) y usuarios en canales virtuales, con una gestión orientada a la calidad de servicios, utilizando metodologías ágiles y de innovación.</t>
  </si>
  <si>
    <t>Satisfacción neta de los usuarios de canales virtuales</t>
  </si>
  <si>
    <t>Porcentaje ponderado de usuarios encuestados en el año t que se declaran satisfechos con el servicio recibido por canales virtuales de la institución (% de respuestas 6 y 7 en escala de 1 a 7)-Porcentaje ponderado de usuarios encuestados en el año t que se declaran insatisfechos con el servicio recibido por canales virtaules la institución (% de respuestas entre 1 y 4 en escala de 1 a 7)</t>
  </si>
  <si>
    <t>1. Los canales virtuales de TGR que se consideran en la medición son Página Web con login, Página Web sin login y Oficina Virtual (OVT). 2. Usuarios encuestados que se declaran satisfechos con el servicio recibido por la Institución: corresponden al porcentaje de respuestas con nota 6 y 7, en escala de 1 a 7, aproximado al entero más cercano. Usuarios encuestados en el año t que se declaran insatisfechos con el servicio recibido por la Institución, corresponden al porcentaje de respuestas con nota entre 1 y 4, en escala de 1 a 7, aproximado al entero más cercano. 3. El ponderador se establece según la cantidad de respuestas que se reciba por cada canal definido, el que a su vez, se define según el diseño muestral. 4. El diseño muestral y su aplicación debe considerar a los usuarios de los canales de atención según corresponda, midiendo los servicios relevantes dirigidos o que se relacionen con usuarios finales, previa revisión y opinión técnica de la Red de Expertos. 5. El marco muestral para cada institución se organiza en grupos o estratos, definidos por servicios y/o canal a través del cual se entrega. En cada grupo o estrato el muestreo debe ser simple y aleatorio, considerando varianza máxima y un nivel de confianza de 95% y cuando corresponda corrección por finitud (límite). 6. La muestra por encuestar tiene que ser representativa de un marco de usuarios definido y representativa a nivel nacional, seleccionada aleatoriamente, con un error muestral total efectivo de máximo 2,5% para un marco muestral mayor o igual a 10.000, y un error muestral total efectivo de máximo 5,0% para un marco muestral menor a 10.000. 7. La medición de satisfacción se realiza según la metodología desarrollada por la Secretaría de Modernización del Ministerio de Hacienda la cual se encuentra publicada en https://satisfaccion.gob.cl/. 8. La medición es realizada por una empresa externa contratada a través de un proceso sujeto a las normas de la ley N°19.886 de Bases sobre Contratos Administrativos de Suministro y Prestación de Servicios, en coordinación con la Red de Expertos.</t>
  </si>
  <si>
    <t>Promedio ponderado anual de movimientos no conciliados de la Cuenta Única Fiscal</t>
  </si>
  <si>
    <t>4 - Mejorar la calidad y oportunidad de la información contable, mediante la disminución en las brechas de cuadratura en las conciliaciones, con el fin de presentar una contabilidad más exacta que permita un óptimo proceso de toma de decisiones en torno al Tesoro Público.</t>
  </si>
  <si>
    <t>Disminuir la brecha en las conciliaciones Cuenta Única Fiscal</t>
  </si>
  <si>
    <t>((sumatoria del porcentaje no conciliado ponderado de los meses del periodo t) * (factor de corrección del periodo t))/1</t>
  </si>
  <si>
    <t>1. Para el cálculo del indicador se consideran solo los hechos económicos registrados en la cartola de la Cuenta Única Fiscal. 2. El reporte de cierre anual debe contener un comparativo mensual del total de movimientos registrados en Cartola (ingresos y egresos) versus el total de movimientos conciliados y no conciliados registrados en cartola del periodo t. 3. El ponderador se establece en forma mensual según los montos a conciliar en cada mes, respecto al periodo t. Debido a que los montos varían en forma significativa, los meses de mayo, septiembre, diciembre, tendrán como sumatoria de su ponderación un máximo de 20% del periodo t. 4. El periodo evaluado comenzará con las conciliaciones de diciembre del año t-1 hasta noviembre del año t, considerando 12 meses. 5. Para el cálculo del indicador anual, se sumarán los porcentajes ponderados mensuales de los movimientos no conciliados. 6. El indicador se considerará cumplido cuando la sumatoria del porcentaje no conciliado ponderado de los meses del periodo t, multiplicado por el factor de corrección del periodo t, no supere el 3%. 7. El factor de corrección del indicador corresponde al peso porcentual del mes, respecto del total de movimientos acumulados del período, por el ponderador correspondiente a cada mes. Para los meses de diciembre, mayo y septiembre el ponderador total será de un 20% y para el resto de los meses un total de 80%. 8. No serán considerados en el cálculo del indicador aquellos movimientos bancarios que tengan las siguientes características: - Ingresos bancarios sin origen definido (Depósito directo en CUF, sin conocer el origen). - Problemas técnicos con página del BancoEstado (caída de página, movimientos bancarios ingresados equivocados y que no han sido solucionados al término del mes).</t>
  </si>
  <si>
    <t>SERVICIO NACIONAL DE ADUANAS</t>
  </si>
  <si>
    <t>Porcentaje de respuesta a consultas de estadísticas de Comercio Exterior en el Sistema de Gestión de Solicitudes, respondidas en 11 días hábiles, en el año t</t>
  </si>
  <si>
    <t>2 - Fomentar el cumplimiento voluntario, a través de la optimización de procesos y normativa basada en estándares internacionales, y el diseño e implementación de programas que facilitan las operaciones aduaneras.</t>
  </si>
  <si>
    <t>Respuestas a Consultas Estadisticas de Comercio exterior</t>
  </si>
  <si>
    <t>(Cantidad de respuestas realizadas a consultas estadísticas de comercio exterior en el SGS respondidas en 11 días hábiles, presentadas en el año t/Total de consultas estadísticas de comercio exterior en el SGS realizadas en el año t)*100</t>
  </si>
  <si>
    <t>Considera sólo las consultas asignadas directamente en el Sistema de Gestión de Solicitudes (SGS) al Subdepartamento Análisis Estadístico y Estudios del Departamento de Estudios de la Dirección Nacional de Aduanas. No incluye las derivaciones efectuadas desde otras Unidades del Servicio al Subdepartamento Análisis Estadístico y Estudios por considerarse asignación indirecta. Del mismo modo, no se incluyen las consultas derivadas por el Subdepartamento Análisis Estadístico y Estudios a otras Unidades del Servicio. No se considera en el cálculo de este indicador, aquellas consultas para las cuales exista subsanación y para aquellas solicitudes que son desistidas. Si el día de ingreso de la solicitud, es un día hábil, dicho día es el "día 0", no obstante, si esta ingresara durante un día feriado o festivo, se considerará como ?día 0?, el primer día hábil siguiente. Para el cálculo del plazo de respuesta de las consultas despachadas por el Subdepartamento Análisis Estadístico y Estudios se considerará la fecha de ingreso al SGS y fecha de respuesta que consta en el SGS. El indicador considera consultas respondidas entre el 01 de enero y el 31 de diciembre del 2022, en días hábiles ( lunes a viernes, excepto festivos)</t>
  </si>
  <si>
    <t>Porcentaje de Fiscalización a Operadores de Comercio Exterior en el año t.</t>
  </si>
  <si>
    <t>(Número de auditorías realizadas a Operadores del Comercio Exterior durante el año t/Universo de Operadores de Comercio Exterior para el año t)*100</t>
  </si>
  <si>
    <t>Este indicador tiene como objetivo medir la cobertura de la fiscalización contra la evasión tributaria aduanera, en el ámbito de las auditorías aduaneras, entendiendo como tal, el porcentaje de operadores de comercio exterior (importadores y exportadores) que son sujetos de auditorías aduaneras asociadas a los riesgos de los planes de fiscalización del Departamento de Fiscalización Contra la Evasión Tributaria Aduanera. Numerador: Número de auditorías realizadas a Operadores del Comercio Exterior durante el año t: corresponden a las auditorías aduaneras ingresadas al "Sistema de Gestión y Control Fiscalización a Posteriori" en el año t y que cuentan con Informe de Cierre con fecha en el año t. Denominador: Universo de Operadores de Comercio Exterior para el año t: forman parte del universo a auditar para el año t, aquellos agentes económicos (Importadores y Exportadores) que cumplan con los siguientes criterios: * Haber tramitado operaciones de importación y exportación en los 24 meses anteriores a septiembre del año t-1, siendo el año t el año en que se medirá el indicador. Para el año 2022 el denominador se determinará en Septiembre del 2021. * Que hayan tramitado operaciones de importación asociadas a los códigos de operación 101, 151, 103, 104, 105, 134, 129, 179 y/o operaciones de exportación asociadas a los códigos de operación 200, 202, 205, 206, 207, 210, 212 y 213. * Corresponde a agentes económicos que en los 24 meses anteriores a la fecha de medición, hayan tramitado el 90% de las importaciones (en valor CIF) y el 90% de las Exportaciones (en valor FOB). * No haber sido auditadas en los últimos 4 años. Para el año 2022 se excluirán las empresas auditadas en los años 2018, 2019, 2020, 2021.</t>
  </si>
  <si>
    <t>Porcentaje de Documentos de Ingreso de Mercancías (DIN), con denuncia, respecto del total de DIN seleccionados para fiscalización en año t</t>
  </si>
  <si>
    <t>(Total de documentos de ingreso de mercancías (DIN), seleccionados para fiscalización, con denuncia en año t /Total documentos de ingreso de mercancías (DIN) seleccionados para fiscalización en año t)*100</t>
  </si>
  <si>
    <t>Acorde a la estrategia del Servicio Nacional de Aduanas, el objetivo de este indicador es monitorear y evaluar la efectividad de la selección en sistemas de selectividad, cuya gestión impactará en una mayor certeza en la selección de documentos aduaneros de Declaraciones de Ingreso (DIN) para la detección de tráfico ilícito de mercancías, evasión tributaria e incumplimiento en normas aduaneras. Excluye los Formularios de Importación Vía Postal y Pago Simultáneo (FIVPS). Numerador: Contempla las selecciones de documentos DIN que generaron denuncia en el año t, que se encuentran ingresadas en el Sistema de Denuncias, Cargos y Reclamaciones (DECARE), correspondientes a infracciones y delitos de acuerdo con el catálogo de la Ordenanza Aduanera. Denominador: Total documentos DIN seleccionados en el Sistema de Selectividad en el año t.</t>
  </si>
  <si>
    <t>Efectividad de las Acciones de Fiscalización Contra la Evasión Tributaria Aduanera.</t>
  </si>
  <si>
    <t>1 - Desarrollar y aplicar estrategias diferenciadas para una fiscalización ágil e inteligente, según el nivel de cumplimiento de los operadores y los riesgos prioritarios del país.</t>
  </si>
  <si>
    <t>Fiscalizaciones terminadas con resultado.</t>
  </si>
  <si>
    <t>(Total de Acciones de Fiscalización Contra la Evasión Tributaria Aduanera terminadas con resultado en el año t/Total de Acciones de Fiscalización Contra la Evasión Tributaria Aduanera terminadas en el año t)*100</t>
  </si>
  <si>
    <t>El indicador mide la efectividad de las acciones de fiscalización contra la evasión tributaria aduanera en áreas tales como la correcta valoración, las preferencias arancelarias producto de acuerdos comerciales, la debida clasificación de las mercancías, el correcto uso de franquicias, beneficios y otras leyes que impactan y/o contribuyen en la recaudación tributaria aduanera. Para ello, el indicador de efectividad impacta a la ciudadanía porque luego de procesos de fiscalización basados en riesgo, en aquellos casos de fiscalizaciones terminadas con hallazgos (formulación de cargos por derechos, impuestos y demás gravámenes dejados de percibir; multas por incumplimiento a la normativa aduanera), se disminuye la evasión tributaria aduanera, se aumenta la recaudación para el Fisco y se genera un fomento al cumplimiento para que los operadores de comercio exterior cumplan con la normativa aduanera. El indicador contabiliza las acciones de fiscalización contra la evasión que tuvieron hallazgos (cargos, denuncias, giros) del total de fiscalizaciones terminadas 1) Las acciones de fiscalización terminadas corresponden a fiscalizaciones que cambiaron su estado en el sistema nuevo SIN (Sistema de Gestión y Control Fiscalización a Posteriori) de pendiente a terminada en el año t. 2) Para que una actividad de fiscalización terminada se considere con resultado deberá tener un giro, cargo o denuncia ingresado al SIN, y que en el Sistema de Denuncias, Cargos y Reclamaciones (DECARE) el cargo deberá estar en un estado distinto a Ingresado, Absuelto, Anulado, Observado y No formulado y la denuncia deberá estar en estado distinto a Ingresado, Absuelto, Anulado, Observado y Eliminado 3) La medición de la efectividad se efectuará con los estados que presenten los giros, cargos y denuncias al último día del año t.</t>
  </si>
  <si>
    <t>Porcentaje de solicitudes de Calificación de Servicios como Exportación resueltas dentro de 23 días hábiles en año t</t>
  </si>
  <si>
    <t>Solicitudes de calificación de Servicios de Exportación resueltas</t>
  </si>
  <si>
    <t>(Cantidad Solicitudes de Calificación de Servicios como Exportación resueltas dentro de 23 días hábiles, en el año t /Cantidad de solicitudes de Calificación de Servicios como Exportación)*100</t>
  </si>
  <si>
    <t>La calificación permite que las personas naturales o jurídicas que exportan los mismos servicios puedan utilizar el código originalmente definido por la Aduana, sin la necesidad de realizar una nueva solicitud (autocalificación), lo que ha permitido ampliar los tipos de servicios en el ?Nomenclador de Servicios?, lo que se traduce en que cada vez se incluyen nuevos ejes de conocimiento producidos en Chile que son exportados a diversos países. Adicionalmente, la calificación de servicios como exportación permite favorecer a quienes los prestan con beneficios tributarios consistentes en exención de IVA, recuperación del IVA pagado en la adquisición de bienes o contratación de servicios necesarios para realizar la exportación, devolución de derechos y demás gravámenes aduaneros pagados, respecto de las materias primas, artículos a media elaboración y partes o piezas importadas, cuando tales insumos hubieran sido incorporados o consumidos en la producción del servicio exportado; y, acceso a mecanismos tendientes a evitar la doble tributación. Este indicador medirá la cantidad de solicitudes de calificación de servicios como exportación resueltas dentro de 23 días hábiles en el año t. El Hito de inicio se considerará desde que el usuario complete toda la documentación requerida para el análisis de la solicitud (según Resolución 2511/2007). El Hito de finalización se entenderá cumplido en la fecha que el interesado reciba la respectiva resolución, sea mediante correo electrónico u otro medio verificable. Las solicitudes consideradas para este cálculo corresponden a las resueltas en el año t, sin importar el año de ingreso al Servicio Nacional de Aduanas.</t>
  </si>
  <si>
    <t>Efectividad de las selecciones de fiscalización en ingreso de mercancías, para control concurrente en el año t.</t>
  </si>
  <si>
    <t>Fiscalizaciones en ingreso de mercancias</t>
  </si>
  <si>
    <t>(Total de acciones de fiscalización en ingreso de mercancías seleccionadas para control mediante sistema de selectividad en línea con denuncia en año t /Total de acciones de fiscalización en ingreso de mercancías seleccionadas para control mediante sistema de selectividad en línea en el año t)*100</t>
  </si>
  <si>
    <t>1) De acuerdo al Objetivo Estratégico de Fiscalización, este indicador tiene el objetivo de monitorear la efectividad de la selectividad realizada en línea para el control durante el despacho de las mercancías, producto de la aplicación de gestión de riesgos y con el objeto de fortalecer la detección de tráfico ilícito de mercancías, evasión tributaria y/o incumplimiento en normas aduaneras. 2) Se consideran en este indicador las selecciones de Declaraciones de Ingreso de Mercancías DIN, a través del Sistema de Selectividad Nacional. 3) Numerador: Contempla las Declaraciones de Ingreso de Mercancías (DIN) seleccionadas para control en línea, que registran denuncias en el año t ingresadas en el Sistema de Denuncias, Cargos y Reclamaciones (DECARE), correspondientes a infracciones reglamentarias y/o penales de acuerdo a lo establecido en la Ordenanza Aduanera, excluyendo las denuncias que figuren en estado de: Ingresadas, Observadas, Anuladas, Eliminadas y Absueltas. 4) Denominador: Contempla las Declaraciones de Ingreso de Mercancías (DIN) seleccionadas para control en línea en el año t. 5) Se excluyen de este indicador las operaciones que se tramitan en sistemas distintos del Sistema DIN, como son las DIPS Viajeros, DIPS Cargas y DIPS Franquicias y Importación Vía Postal y Pago Simultáneo (FIVPS)</t>
  </si>
  <si>
    <t>SUPERINTENDENCIA DE CASINOS DE JUEGO</t>
  </si>
  <si>
    <t>Porcentaje de solicitudes de autorizaciones de las sociedades operadoras resueltas en un tiempo menor o igual a 8 días hábiles, en el año t</t>
  </si>
  <si>
    <t>(N° de solicitudes de autorizaciones de las sociedades operadoras resueltas en un tiempo menor o igual a 8 días hábiles, en el año t/N° de solicitudes de autorizaciones de las sociedades operadoras resueltas, en el año t)*100</t>
  </si>
  <si>
    <t>El indicador mide el porcentaje de solicitudes de autorizaciones de las sociedades operadoras resueltas, incluyendo autorizaciones de Planes de Apuestas, cambios de Directores de las sociedades operadoras, cambios del Gerente General y modificación de la administración de servicios anexos. Se entiende que la autorización está resuelta con el despacho o envío por correo electrónico de la Resolución que da respuesta a la solicitud presentada ante la Superintendencia. El plazo establecido en el indicador se mide en días hábiles. El indicador se mide desde que los antecedentes de la solicitud estén completos. En caso de la presentación de solicitudes con antecedentes incompletos, se requerirá la subsanación por parte del requirente dentro del plazo que fije la Superintendencia, bajo apercibimiento de que si no lo hiciere, se le tendrá por desistido de su presentación y se procederá al archivo de los antecedentes, solicitudes que no serán consideradas en el indicador.</t>
  </si>
  <si>
    <t>Porcentaje de consultas ingresadas a la Superintendencia, respondidas en un tiempo menor o igual a 18 días corridos, en el año t</t>
  </si>
  <si>
    <t>(N° de consultas ingresadas a la Superintendencia, respondidas en 18 días corridos o menos, en el año t/N° de consultas ingresadas a la Superintendencia, respondidas en el año t)*100</t>
  </si>
  <si>
    <t>Se entiende por consulta toda presentación ingresada por un interesado a la Superintendencia, en que se solicite información relativa al funcionamiento y/o explotación de un casino de juego, el desarrollo de los juegos de azar, los procedimientos de gestión de solicitudes ciudadanas, así como consultas relacionadas con las funciones de la Superintendencia y el estado de tramitación de reclamos. Se define que la consulta se responde cuando se realiza la notificación electrónica del oficio o del correo electrónico de respuesta a la casilla indicada por los usuarios en el formulario del sitio web de la Superintendencia. El plazo establecido en el indicador se mide en días corridos.</t>
  </si>
  <si>
    <t>Tiempo promedio de tramitación de procesos sancionatorios</t>
  </si>
  <si>
    <t>Sumatoria días hábiles de procesos sancionatorios resueltas en el año t/N° de procesos sancionatorios resueltos, en el año t</t>
  </si>
  <si>
    <t>El indicador mide el tiempo promedio de tramitación del proceso administrativo sancionatorio de primera instancia (correspondiente a la fase administrativa sin incluir la eventual fase judicial) en días hábiles, desde la fecha de despacho del oficio de formulación de cargos hasta la fecha de despacho de la resolución que determina la absolución o sanción a una sociedad operadora o persona natural. El proceso sancionatorio se inicia con el oficio de Formulación de Cargos, a partir del cual la sociedad operadora dispone de un plazo establecido por la ley 19.995 (Artículo N° 55 letra e) para realizar sus descargos. Pasado este plazo, se hayan presentado descargos o no, la Superintendencia determina si se abre un período de prueba o se falla directamente con los antecedentes que constan en el expediente respectivo. Vencido el término probatorio, se efectúa la propuesta al Superintendente si se aplica una sanción o se absuelve en mérito de los antecedentes que obran en el expediente. En cualquiera de las hipótesis de absolución o sanción, se dicta una resolución que pone fin al proceso. No se incluye en el indicador la fase de impugnación administrativa, donde la sociedad operadora o persona natural puede reclamar vía reposición administrativa ante la Superintendenta, la resolución que pone termino al PAS imponiendo una sanción, dentro de los diez días siguientes a su notificación, haciendo valer todos los antecedentes de hecho y de derecho que fundamenten su reclamo. Tampoco incluye en el indicador la impugnación judicial, procedente una vez desestimada la reclamación administrativa, por medio de la cual la sociedad operadora o persona natural podrá recurrir, sin ulterior recurso, ante el tribunal ordinario civil que corresponda al domicilio de la sociedad o persona, dentro de los diez días siguientes a la notificación de la resolución que desechó el reclamo.</t>
  </si>
  <si>
    <t>Porcentaje de solicitudes ciudadanas respondidas dentro de los plazos establecidos</t>
  </si>
  <si>
    <t>3 - Promover el desarrollo del juego responsable, buenas prácticas y la participación ciudadana, aportando con información y educación a la comunidad</t>
  </si>
  <si>
    <t>N° de solicitudes ciudadanas respondidas</t>
  </si>
  <si>
    <t>(N° de solicitudes ciudadanas respondidas dentro de plazo, en el periodo t/N° de solicitudes ciudadanas respondidas, en el periodo t)*100</t>
  </si>
  <si>
    <t>Se entiende por solicitud ciudadana a toda presentación ingresada por un interesado a la Superintendencia a través de sus distintos canales de atención, en la que se realice una consulta, reclamo o denuncia. No se considerarán en este indicador aquellos reclamos que sean derivados a los casinos de juego para que sean tramitados en primera instancia. Se define que la solicitud ciudadana está respondida cuando se realiza la notificación electrónica del oficio o correo electrónico de respuesta a la casilla indicada por el interesado. Para cada tipo de solicitud ciudadana los plazos se miden en días corridos contados desde su ingreso a la Superintendencia y son los siguientes: Para dar respuesta a las consultas el plazo es de 18 días corridos. Para dar respuesta a los reclamos de segunda instancia el plazo es de 75 días corridos. Para dar respuesta a las denuncias el plazo es de 30 días corridos</t>
  </si>
  <si>
    <t>Tiempo promedio de resolución de solicitud de autorizaciones</t>
  </si>
  <si>
    <t>1 - Dar autorizaciones oportunamente y aportar marco normativo y estándares, que favorezcan el desarrollo y faciliten operación, acorde a las tendencias de la industria</t>
  </si>
  <si>
    <t>N° de autorizaciones realizadas</t>
  </si>
  <si>
    <t>Sumatoria de días de resolución de solicitudes de autorización, en el periodo t/Nº Total de solicitudes de autorización resueltas en el periodo t</t>
  </si>
  <si>
    <t>El indicador mide el tiempo promedio de solicitudes de autorizaciones de las sociedades operadoras resueltas, incluyendo autorizaciones de Planes de Apuestas, cambios de Directores de las sociedades operadoras, cambios del Gerente General y modificación de la administración de servicios anexos. El plazo establecido en el indicador se mide en días hábiles, desde el ingreso de la solicitud hasta el despacho o envío por correo electrónico de la Resolución que da respuesta a la solicitud presentada ante la Superintendencia. En caso de que la presentación esté incompleta, se declarará inadmisible, por lo que no será tramitada la solicitud, se procederá al archivo de los antecedentes y no serán consideradas en el indicador. En caso de que la presentación, estando completa, requiera alguna aclaración, se requerirá la subsanación por parte del requirente dentro del plazo que fije la Superintendencia, bajo apercibimiento de declarar desistida la solicitud si no responde en el plazo señalado, se procederá al archivo de los antecedentes y no serán consideradas en el indicador.</t>
  </si>
  <si>
    <t>Porcentaje de fiscalizaciones con hallazgos detectados</t>
  </si>
  <si>
    <t>2 - Desarrollar una fiscalización efectiva, velando por el cumplimiento normativo y contribuyendo al modelo regulatorio</t>
  </si>
  <si>
    <t>Fiscalizaciones con hallazgos detectados</t>
  </si>
  <si>
    <t>(N° de fiscalizaciones con hallazgos detectados, en el periodo t /N° de fiscalizaciones realizadas, en el periodo t)*100</t>
  </si>
  <si>
    <t>Se entiende como fiscalización realizada cuando al casino se le ha sometido a un proceso de revisión planificado o no planificado en el periodo t (procedimiento de fiscalización) respecto de todas o algunas de sus acciones, con fin de asegurar el cumplimiento y detectar eventuales incumplimientos a la normativa vigente. Se entiende como fiscalización con hallazgos detectados, cuando la Superintendencia deja constancia de los hallazgos detectados durante el procedimiento de fiscalización en el siguiente documento: ? Oficio : documento que informa a la sociedad operadora el resultado de la fiscalización, que puede impartir instrucciones o proponer mejoras en la operación del casino de juego. En caso de no detectarse hallazgos, la Superintendencia emitirá oficio indicando que no se detectaron hallazgos</t>
  </si>
  <si>
    <t>UNIDAD DE ANALISIS FINANCIERO</t>
  </si>
  <si>
    <t>Nivel de Cumplimiento de los tiempos de respuesta de 10 días hábiles a consultas del Ministerio Público (MP) sobre investigaciones de lavado de activos y financiamiento del terrorismo con respecto al total de consultas respondidas al MP en el año t</t>
  </si>
  <si>
    <t>1 - Optimizar la generación de inteligencia financiera para detectar oportunamente indicios de lavado de activos y financiamiento del terrorismo que sean posteriormente investigados penalmente por parte del Ministerio Público.</t>
  </si>
  <si>
    <t>Tiempo de respuesta a consultas del Ministerio Público</t>
  </si>
  <si>
    <t>(Nº de consultas del Ministerio Público respondidas dentro de 10 días hábiles /N° total de consultas del Ministerio Público respondidas por la Unidad de Análisis Financiero en el año t)*100</t>
  </si>
  <si>
    <t>El tiempo de respuesta se medirá como la suma de los días hábiles desde la fecha de recepción del oficio de consulta por parte de la Unidad de Análisis Financiero hasta la fecha de respuesta del oficio reservado. Considerando este tiempo de respuesta se determinará las consultas que cumplen con el estándar de 10 días hábiles. El plazo de 10 días hábiles se computarán desde el día hábil siguiente a la fecha de recepción del oficio de consulta por parte de la Unidad de Análisis Financiero. El número total de consultas respondidas dependerá del número de consultas recibidas del Ministerio Público.</t>
  </si>
  <si>
    <t>Porcentaje de entidades con convenios de colaboración y cooperación vigentes en el año t respecto al total de entidades pertenecientes al Sistema Nacional de Prevención de Lavado de activos y Financiamiento del Terrorismo en el año t-1</t>
  </si>
  <si>
    <t>5 - Fortalecer el Sistema Nacional Antilavado de Activos y contra el Financiamiento del Terrorismo mediante la coordinación y cooperación interinstitucional y la implementación de programas, planes y/ acciones estratégicas.</t>
  </si>
  <si>
    <t>Entidades públicas o privadas con convenios vigentes de colaboración y cooperación.</t>
  </si>
  <si>
    <t>(Nº de entidades del Sistema Nacional de Prevención de Lavado de Activos y Financiamiento del Terrorismo con convenios vigentes en el año t/Nº de entidades pertenecientes al Sistema Nacional de Prevención de Lavado de Activos y Financiamiento del Terrorismo en el año t-1)*100</t>
  </si>
  <si>
    <t>Los convenios de colaboración vigentes son los convenios de colaboración con otras entidades públicas y privadas que la UAF suscribe en el uso de las facultades establecidas por ley y que se encuentran plenamente operativos. En el Sistema Nacional de Prevención de Lavado de Dinero y Financiamiento del Terrorismo participan el Banco Central, Ministerios del Interior y Seguridad Pública, de Hacienda, de Relaciones Exteriores, y de Justicia y Derechos Humanos; la Dirección de Compras y Contratación Pública; el Servicio de Impuestos Internos; Servicio de Registro Civil e Identificación; las Superintendencias de Casinos de Juego, de Pensiones y de Insolvencia y Reemprendimiento; la Comisión para el Mercado Financiero (Ex Superintendencia de Valores y Seguros, y Superintendencia de Bancos e Instituciones Financieras), el Servicio Nacional de Aduanas, el Servicio Nacional para la Prevención y Rehabilitación del Consumo de Drogas y Alcohol, y el Servicio de Vivienda y Urbanización Metropolitano, el Conservador de Bienes Raíces de Santiago, la Tesorería General de la República, Contraloría General de la República, Lotería de Concepción, Instituto Chileno de Administración Racional de Empresas (ICARE), Universidad Católica del Norte, la Facultad de Administración y Economía Universidad de Santiago, Ilustre Municipalidad de Santiago, Ilustre Municipalidad de Lo Barnechea, Agencia de Promoción de la Inversión Extranjera (Ex Comité de Inversiones Extranjeras), Academia Nacional de Estudios Políticos y Estratégicos, la Agencia Nacional de Inteligencia, el Instituto Milenio de Investigación sobre los Fundamentos de los Datos (IMFD), Gendarmería de Chile, Gobierno Regional Metropolitano de Santiago, Servicio Nacional del Patrimonio Cultural, Dirección General de Movilización Nacional (DGMN), quienes junto con los 38 sectores económicos de entidades supervisadas por la UAF, compuestos por personas naturales y jurídicas, y el sector público, dan forma al sistema nacional, en el cual la cooperación público-privada es esencial. Asimismo, la Policía de Investigaciones y Carabineros de Chile en coordinación con el Ministerio Público (MP) ejercen las facultades investigativas y persecutorias en materia criminal que en caso de tener como resultado la acreditación de un delito, son sancionados por el Poder Judicial. Para el denominador de este indicador se considera el número total de entidades pertenecientes al Sistema Nacional de Prevención de Lavado de activos y Financiamiento del Terrorismo del año anterior. Por tanto, el valor del denominador considera un valor estimado, ya que solo se podrá determinar al término del año t-1.</t>
  </si>
  <si>
    <t>Porcentaje de entidades reportantes capacitadas en la prevención del LA/FT pertenecientes a sectores obligados a informar a la UAF respecto al total de entidades reportantes obligadas a informar a la UAF vigentes en el año t-1</t>
  </si>
  <si>
    <t>4 - Formar a los públicos que son relevantes para la UAF en la necesidad de prevenir y detectar el lavado de activos y financiamiento del terrorismo a través de la difusión de información de carácter público.</t>
  </si>
  <si>
    <t>Entidades reportantes capacitadas</t>
  </si>
  <si>
    <t>(Número total de entidades reportantes obligadas a informar a la UAF, que participan en actividades de capacitación en la prevención del lavado de activos y financiamiento del terrorismo realizadas en el año t/Número total de entidades reportantes obligadas a informar vigentes al término del año (t-1))*100</t>
  </si>
  <si>
    <t>Las entidades reportantes obligadas a informar a la UAF corresponden a las personas naturales y jurídicas señaladas en el artículo 3° de la Ley N° 19.913, las cuales están obligadas a informar a la Unidad de Análisis Financiero sobre operaciones sospechosas que adviertan en el ejercicio de sus actividades y que se encuentran en el registro de entidades reportantes de la UAF. Por lo tanto, el denominador de este indicador considera el número total de entidades reportantes a la UAF ya sea del sector privado o público que se encuentren vigentes al término del año anterior. El valor del denominador considera un valor estimado, ya que solo se podrá determinar al término del año t-1.</t>
  </si>
  <si>
    <t>Porcentaje de supervisiones realizadas a entidades reportantes del sector privado obligadas a informar a la UAF en el año t respecto al total de entidades reportantes del sector privado obligadas a informar a la UAF vigentes en el año t-1.</t>
  </si>
  <si>
    <t>3 - Mejorar la acción fiscalizadora de la UAF a través de una supervisión basada en los riesgos de lavado de activos y financiamiento del terrorismo a los sujetos obligados pertenecientes a los sectores económicos obligados a informar a la UAF.</t>
  </si>
  <si>
    <t>Entidades reportantes supervisadas</t>
  </si>
  <si>
    <t>(Número de entidades reportantes del sector privado obligadas a informar a la UAF supervisadas en el año t/Número total entidades reportantes del sector privado obligadas a informar vigentes al término del año (t-1))*100</t>
  </si>
  <si>
    <t>Las entidades reportantes sujetas a supervisión corresponden a las personas naturales y jurídicas señaladas en el inciso primero del artículo 3° de la Ley N° 19.913, las cuales están obligadas a informar a la Unidad de Análisis Financiero (UAF) sobre operaciones sospechosas que adviertan en el ejercicio de sus actividades y que se encuentran en el registro de entidades reportantes del sector privado de la UAF. Asimismo, las atribuciones y funciones con que cuenta la UAF para desarrollar sus funciones de supervisión, a objeto de verificar que los sujetos obligados cumplan con la obligación que les impone la Ley 19.913 y las instrucciones contenidas en las circulares dictadas por la UAF, están contenidas en el artículo 2 de la citada Ley 19.913. En este ámbito, la UAF realiza su función de supervisión mediante acciones de fiscalizaciones in situ así como acciones de monitoreo remoto a las entidades reportantes del sector privado. Para el denominador de este indicador se considera el número total de entidades reportantes del sector privado obligadas por ley a reportar a la UAF que se encuentren vigentes al término del año anterior. Por tanto, el valor del denominador considera un valor estimado, ya que solo se podrá determinar al término del año t-1.</t>
  </si>
  <si>
    <t>MINISTERIO DE JUSTICIA Y DERECHOS HUMANOS</t>
  </si>
  <si>
    <t>DEFENSORIA PENAL PUBLICA</t>
  </si>
  <si>
    <t>Porcentaje de imputados con proceso penal finalizado en el año t, respecto de los imputados con causas vigentes e ingresadas al año t</t>
  </si>
  <si>
    <t>1 - Potenciar la cobertura de defensa penal pública de calidad, a todas las personas usuarias, a través del fortalecimiento del modelo de prestación de defensa penal</t>
  </si>
  <si>
    <t>Personas Imputadas con proceso penal finalizado</t>
  </si>
  <si>
    <t>(Número de imputados con proceso penal finalizado en el año t /Número de imputados con causas abiertas al año t)*100</t>
  </si>
  <si>
    <t>Numerador: El proceso penal finalizado corresponde al término de las causas, en este caso, al término en el año t de las causas abiertas al año 2022. Denominador: Se compone del número de imputados ingresados en el año t, más las causas ingresadas desde años anteriores desde el inicio de la reforma, que se encuentran abiertas al año t. El dato de causas abiertas de años anteriores, debe ser levantado de la base del Sistema de Información de Defensa Penal (SIGDP) con los resultados efectivos al término del año, en el mes de enero 2022, esto a objeto de recoger las actualizaciones de información registradas.</t>
  </si>
  <si>
    <t>Porcentaje de imputados indígenas defendidos por defensores penales indígenas en el año t</t>
  </si>
  <si>
    <t>2 - Mejorar continuamente la calidad del servicio, a través de la especialización de la prestación de Defensa Penal, la optimización de los mecanismos de evaluación y control; fortaleciendo la atención a las personas usuarias.</t>
  </si>
  <si>
    <t>Personas Imputadas Indígenas con Defensa Especializada</t>
  </si>
  <si>
    <t>(Número de imputados indígenas defendidos por defensores penales indígenas en el año t/Número de imputados indígenas ingresados en el año t)*100</t>
  </si>
  <si>
    <t>NUMERADOR: Corresponde al número de imputados Indígenas atendidos sólo por defensores penales indígenas. ALCANCE: Cabe señalar que hay localidades en donde no existen defensores especializados por lo tanto si un defensor sin especialidad atiende un imputado indígena, no se considera defensa especializada y no se contabiliza en el numerador. DENOMINADOR: corresponde a la demanda, esto es todos los imputados Indígenas que ingresaron un proceso penal en el año t. DEFENSOR PENAL INDIGENA: Corresponde a una dotación de defensores penales públicos que habiendo realizado la Academia Indígena cuentan con especialización calificada por la Unidad de Defensa Especializada de la Defensoría Penal Pública. Ellos tienen atención preferente a imputados indígenas. Conforme la Ley 19253, son indígenas aquellas personas que forman parte de un pueblo originario, y si cumple con alguna de las siguientes alternativas: 1, Autodefinición de indígena. 2, Si tiene un documento que acredite su calidad indígena. 3, Si el imputado tiene uno o los dos apellidos indígenas. 4, Si el Imputado o imputada indígena se comunica naturalmente con la lengua indígena. 5, Si el Imputado o imputada indígenas declara pertenecer a alguna comunidad u organización indígena.</t>
  </si>
  <si>
    <t>Porcentaje de imputados con cierres de investigación en audiencia respecto de imputados con solicitud de apercibimiento y audiencia posterior</t>
  </si>
  <si>
    <t>Personas Imputadas con revision de plazos de investigación</t>
  </si>
  <si>
    <t>(Número de imputados con cierre de investigación en audiencia en el año t/Número de imputados con audiencia efectuada en el año t)*100</t>
  </si>
  <si>
    <t>NUMERADOR: corresponden a aquellos imputados con cierre de investigación en audiencia posterior a la solicitud de apercibimiento. DENOMINADOR: corresponde todas las causas que hayan tenido solicitud de apercibimiento y una audiencia posterior. Es la fecha de la audiencia la que determina que se incluye en el año una causa en el Denominador independiente de la fecha de solicitud de apercibimiento. Definiciones: - Solicitud de Apercibimiento: El defensor solicita al tribunal que obligue al fiscal a comunicar el cierre de la investigación, una vez que el plazo legal o judicial se encuentra vencido. El cierre de investigación ocurre cuando: En la audiencia, el defensor debe pedir al tribunal que aperciba al fiscal a que cierre la investigación. El Tribunal da la palabra al fiscal para que comunique el cierre de la investigación. Esta por su parte, declara cerrada la investigación y el tribunal tiene por comunicado el cierre de la misma. Alcance: Las audiencias son computadas sólo cuando se ha realizado por parte del defensor una solicitud de apercibimiento</t>
  </si>
  <si>
    <t>Porcentaje de imputados adolescentes atendidos por defensores penales especializados juveniles en el año t</t>
  </si>
  <si>
    <t>Personas Imputadas Adolescentes con defensa especializada</t>
  </si>
  <si>
    <t>(N° de imputados adolescentes atendidos por defensores penales especializados en Defensa Juvenil en el año t/Número total de imputados adolescentes ingresados en el año t)*100</t>
  </si>
  <si>
    <t>DEFENSOR PENAL JUVENIL: Son abogados especializados en la Ley de Responsabilidad Penal Adolescentes que cumplen requisitos mínimos de perfeccionamiento traducidos en horas de capacitación y experiencia en litigación, asegurando así la capacidad e idoneidad de los operadores para hacerse cargo de las finalidades de la ley. IMPUTADOS ADOLESCENTES: Según Artículo 3 de la Ley 20.084, son aquellas personas que al momento en que se hubiese dado el principio de ejecución del delito sean mayores de 14 y menores de 18 años .ALCANCE NUMERADOR: Cabe señalar que hay localidades en donde no existen defensores especializados por lo tanto si un defensor adulto atiende un imputado adolescente, no se considera defensa especializada y no se contabiliza en el numerador.DENOMINADOR: Corresponde al número total de imputados adolescentes que ingresaron un proceso penal en el año t</t>
  </si>
  <si>
    <t>Porcentaje de imputados adultos en prisión preventiva con audiencia de revisión de medida cautelar de prisión preventiva efectuada dentro de los 90 días corridos, en año t</t>
  </si>
  <si>
    <t>Personas Imputadas con Revisión de medida cautelar de prisión preventiva</t>
  </si>
  <si>
    <t>(N° de imputados adultos en prisión preventiva con audiencia de revisión de la medida cautelar de prisión preventiva efectuada dentro de los 90 días corridos en año t/N° de imputados adultos en prisión preventiva hasta 90 días corridos desde la última revisión o inicio de la medida cautelar prisión preventiva en el periodo t)*100</t>
  </si>
  <si>
    <t>ALCANCE NUMERADOR Corresponde a las Audiencias de revisión realizadas por el defensor penal a aquellos imputados en prisión preventiva que han cumplido dentro de los 90 días, desde la imposición de una medida cautelar en prisión preventiva, o desde la última audiencia de revisión o reinicio de un intervalo por incumplimiento. ALCANCE DENOMINADOR: Corresponde a la suma del Número de imputados con intervalos hasta 90 días en prisión preventiva contados desde la: 1) fecha de imposición de la medida cautelar de prisión preventiva, o; 2) reiniciados desde el vencimiento de 90 días sin mediar audiencia de revisión, o cuando corresponda; 3) reiniciado desde la fecha de revisión en audiencia de la medida cautelar, en cuyo caso el intervalo puedes ser inferior a 90 días. a) Se considera la fecha de la imposición o la revisión de medida cautelar independiente de su año (anteriores a t). b) Para el reinicio del intervalo (caso 3) se considera válida cualquier Audiencia que revise la medida cautelar: audiencias requeridas por el defensor, tribunal o Fiscal. c) Se cuentan los imputados las veces que se hayan repetidos los intervalos. Alcance Periodo t: 1.- Considera en el ciclo o intervalo de 90 días, los imputados adultos en prisión preventiva independiente del año de su imposición o revisión de medida cautelar (t-1). 2.- Un imputado es contabilizado más de una vez, cuando el plazo en prisión preventiva exceda el ciclo de 90 días, en cuyo caso se consignará el cumplimiento o incumplimiento y se volverá a evaluar en el periodo siguiente, considerando intervalos o ciclos de evaluación de 90 días.</t>
  </si>
  <si>
    <t>Porcentaje de personas imputadas migrantes y extranjeras atendidas por defensores especializados migrantes en el año t.</t>
  </si>
  <si>
    <t>Personas Imputadas Migrantes y extranjeras atendidas por defensores especializados</t>
  </si>
  <si>
    <t>(N° de personas imputadas migrantes y extranjeras atendidas por un defensor especializado migrante/N° de personas imputadas migrantes y extranjeras ingresadas en el año t)*100</t>
  </si>
  <si>
    <t>? Persona Imputada Migrante: Corresponde a toda persona que no posea nacionalidad chilena al momento de iniciarse el proceso penal. Corresponderá al Defensor Penal Público a cargo del proceso penal, establecer la calidad de extranjero del imputado, lo que será registrado en el Sistema de Información de Gestión de Defensa Penal ? NUMERADOR: Corresponde al número de imputados Migrante y Extranjeros atendidos sólo por defensores penales especializados en Defensa Penal Migrante ? DENOMINADOR: Corresponde a la demanda, esto es todos los imputados Migrantes o extranjeros que ingresaron un proceso penal en el año t. ? DEFENSOR PENAL MIGRANTE: Corresponde a una dotación de defensores penales públicos que cuentan con especialización calificada por la Unidad de Defensa Especializada de la Defensoría Penal Pública, identificado en el Sistema de Gestión de Defensa Penal. La especialidad permite dar respuesta a necesidades específicas de este grupo, y a lo establecido por las Naciones Unidas, Asamblea General, resolución sobre ?Protección de los migrantes? A/54/166 de 24 de febrero de 2000. Los defensores, tienen atención preferente a imputados migrantes y extranjeros en condiciones de vulnerabilidad, y obliga al Defensor a tener en consideración una serie de normas jurídicas de índole nacional e internacional, así como cumplir las actuaciones mínimas que se establezcan en el Manual de Actuaciones respectivo,</t>
  </si>
  <si>
    <t>Porcentaje de acciones de difusión del rol de la Defensoría Penal Pública a grupos objetivos de la comunidad ejecutadas en el año t respecto de acciones de difusión programadas en el año t</t>
  </si>
  <si>
    <t>3 - Fortalecer el rol de la Defensoría Penal Pública y el conocimiento de las personas sobre sus derechos en el ámbito del sistema de justicia penal, mediante una estrategia de difusión enfocada hacia las personas usuarias, y la comunidad en general.</t>
  </si>
  <si>
    <t>Comunidad Informada de derechos mediante acciones de difusión</t>
  </si>
  <si>
    <t>(N° de actividades de difusión del rol de la Defensoría Penal Pública a grupos objetivos de la comunidad ejecutadas en el periodo t/N° total de actividades programadas de difusión del rol de la Defensoría Penal Pública a grupos objetivos de la comunidad programadas para el año t) x100)*100</t>
  </si>
  <si>
    <t>NUMERADOR: Corresponde al número de acciones de difusión ejecutadas en el año t DENOMINADOR: Corresponde al número de acciones de difusión programadas en el año t Alcance ACCIONES DE DIFUSIÓN: Constituyen un mecanismo para acercar el sistema de justicia a las personas, con acciones tendientes a incrementar el conocimiento del rol institucional en el sistema de justicia penal y sus servicios, los derechos que le asisten a las personas en el ámbito penal, mediante la entrega de información a grupos objetivos focalizados, a través de Diálogos, o Actividades de difusión o capacitación, publicaciones en medios de prensa, campaña en redes sociales, entre otros. GRUPOS OBJETIVOS: Corresponde a la Comunidad general, Jóvenes infractores y no infractores (y/o familiares), Usuarias y usuarios privados de libertad (imputada/os y/o condenada/os), Personas pertenecientes a pueblos originarios y/o vinculadas al área, Personas migrantes y extranjeras y/o vinculadas al área, Instituciones tales como: comunidad educativa, organismos vinculados al sistema de justicia, organismos no gubernamentales, entre otros que se definan, acorde a los énfasis estratégicos para cada año. Alcance sobre Medios de Verificación: El informe contiene el link con nota publicada en web institucional por cada acción realizada, pero; en el caso de campañas de redes sociales, se incluye un informe en anexo.</t>
  </si>
  <si>
    <t>GENDARMERIA DE CHILE</t>
  </si>
  <si>
    <t>Porcentaje de condenados capacitados laboralmente con certificación en el año t</t>
  </si>
  <si>
    <t>2 - Proporcionar de acuerdo a estándares de Derechos Humanos y con enfoque de género, atención a las personas privadas de libertad, mediante la entrega de un conjunto de condiciones básicas, en aspectos como: alojamiento, alimentación, atención espiritual, acercamiento a redes familiares y salud. Así como también, entregar de manera directa o a través de terceros a la población puesta bajo la custodia del Servicio o en proceso de eliminación de antecedentes acceso a: educación, capacitación, trabajo, atención psicosocial, cultura y todas aquellas prestaciones que faciliten su integración social y permitan el ejercicio de los derechos no restringidos por su situación penal, brindando en los casos que corresponda y de manera adecuada, atención administrativa en el control de las condenas y de la eliminación de antecedentes.</t>
  </si>
  <si>
    <t>Personas condenadas capacitadas con certificación</t>
  </si>
  <si>
    <t>(Número de condenados con capacitación laboral certificada en el año t/Promedio mensual de condenados en el año t)*100</t>
  </si>
  <si>
    <t>Las capacitaciones laborales son actividades orientadas a favorecer el aprendizaje para el ejercicio de un trabajo dependiente o independiente. La oferta de capacitación es entregada por organismos técnicos de capacitación (OTEC) y está constituida en su mayoría, por cupos financiados por el SENCE. Se entenderá por "persona condenada con capacitación laboral certificada", a la persona interna del Sistema Cerrado o Semiabierto que aprueba un curso de capacitación en el período. Se entenderá como "Promedio mensual de personas condenadas en el año t" el promedio de la existencia mensual, al último día de cada mes, de personas condenadas recluidas que permanecen 24 horas en las unidades penales de los Sistemas Cerrado o Semiabierto.</t>
  </si>
  <si>
    <t>Porcentaje de condenados privados de libertad que concluyen proceso educativo en el año t, respecto del total de condenados privados de libertad que accede a proceso educativo en el año t</t>
  </si>
  <si>
    <t>Personas condenadas con proceso educativo</t>
  </si>
  <si>
    <t>(Número de condenados privados de libertad que concluyen proceso educativo en el año t/Número total de condenados privados de libertad que acceden a proceso educativo en el año t)*100</t>
  </si>
  <si>
    <t>Se entenderá por proceso educativo aquel que la Ley General de Educación N° 20.370 considera en sus modalidades y niveles que permiten la instrucción formal en nivel básico o medio, siendo el acceso a este proceso educativo una herramienta de reinserción, por lo que se entenderá que concluye el proceso educativo toda aquella persona condenada privada de libertad del Sistema Cerrado o Semiabierto, que finaliza dicho proceso, independiente del resultado, que corresponde a la modalidad educativa que cursa, y aquellas personas internas que estando en cualquiera de las modalidades educativas, acceden a un permiso de salida (salida controlada al medio libre, salida laboral), obtienen indulto, obtienen libertad condicional o cumplen condena, o son egresadas por Orden del Tribunal, o por facultad del Director de la Escuela (rebaja administrativa).</t>
  </si>
  <si>
    <t>Tasa de internos fugados desde el exterior de unidades penales en el año t, por cada 1000 internos trasladados a tribunales, a hospitales y otros lugares en el año t</t>
  </si>
  <si>
    <t>1 - Garantizar el cumplimiento eficaz de la prisión preventiva y de las condenas que los Tribunales determinen, previniendo conductas y situaciones que pongan en riesgo el cumplimiento de este mandato, garantizando en este proceso la dignidad, los derechos humanos y el enfoque de género en forma integral de la población bajo custodia o control, con personal penitenciario competente y formado y/o capacitado para estos fines en la Escuela Institucional.</t>
  </si>
  <si>
    <t>Personas internas fugadas desde el exterior de unidades penales</t>
  </si>
  <si>
    <t>(Número de personas fugadas desde el exterior de unidades penales en el año t/Número de personas trasladadas a tribunales, hospitales y otros lugares en el año t)*1000</t>
  </si>
  <si>
    <t>Se entiende por fuga desde el exterior, la evasión de una persona condenada a pena privativa de libertad y/o en prisión preventiva recluida en un recinto penitenciario con régimen cerrado, durante el traslado o permanencia de ésta en los tribunales, hospitales u otros lugares distintos a un establecimiento penitenciario en que se pierde el control físico y/o visual por parte del personal institucional y, en los cuales las normativas administrativas, sanitarias (según corresponda) y las condiciones de seguridad se encuentran bajo la gestión de otra institución pública y/o privada. No se incluyen las personas que presenten una medida cautelar distinta a la prisión preventiva, ni aquellas personas puestas a disposición de los tribunales para control de detención que no hayan sido formalizadas y/o que la orden de ingreso a un establecimiento penitenciario no haya sido recepcionada por Gendarmería de Chile.</t>
  </si>
  <si>
    <t>Tasa de internos fugados desde el interior de unidades penales en el año t, por cada 1000 internos que estuvieron bajo la custodia de Gendarmería de Chile en el año t</t>
  </si>
  <si>
    <t>Personas internas fugadas desde el interior de unidades penales</t>
  </si>
  <si>
    <t>(N° de fugas efectivas desde el interior de unidades penales en el año t/N° de internos que estuvieron bajo la custodia de Gendarmería de Chile en el año t )*1000</t>
  </si>
  <si>
    <t>Se entiende por fuga desde el interior, la evasión de una persona condenada a pena privativa de libertad y/o en prisión preventiva desde el interior de los establecimientos penitenciarios con régimen cerrado (población recluida 24 horas, con apremios, con reclusión nocturna, entre otros), en el que se pierde el control físico y/o visual por parte del personal institucional. Se considera fuga incluso aquellas evasiones en la que la persona reclusa es recapturada por los organismos policiales. No se considera como fuga desde el interior, los incumplimientos de permisos de salida (Salida Dominical, Salida de Fin de Semana, Salida Controlada al Medio Libre y los permisos de Salida Laboral). Las personas internas que están bajo la custodia institucional en el año t, corresponden a quienes fueron atendidas por Gendarmería de Chile cada vez que ingresaron al Subsistema cerrado en el año t; por ende, una persona será contabilizada tantas veces ingrese al Subsistema Cerrado durante el año t.</t>
  </si>
  <si>
    <t>Porcentaje de usuarios de los programas de reinserción laboral colocados en un trabajo, respecto del total de usuarios intervenidos en el año t</t>
  </si>
  <si>
    <t>(N° de usuarios de los Programas de reinserción laboral colocados en un trabajo en el año t/N° de usuarios intervenidos en el año t)*100</t>
  </si>
  <si>
    <t>Se considera para el indicador de usuarios colocados en un trabajo que los Programas de Reinserción Laboral corresponden a: PAP (Programa de Apoyo Postpenitenciario), PRL (Programa de Reinserción Laboral) y PILSA (Programa de Intermediación Laboral en Sistema Abierto). Se entenderá por colocado laboralmente a todo usuario de los programas reinserción laboral que inicie un trabajo remunerado dependiente o independiente y que esté acreditado por: contrato de trabajo y/o certificado de cotizaciones y/o liquidación de sueldo y/o inicio de actividades y/o boletas de honorarios y/o certificado laboral y/o permiso municipal. Se entenderá por usuario intervenido, aquella persona que recibe en el periodo, al menos, una prestación (colocación, intervención psicosocial, capacitación) de estos programas.</t>
  </si>
  <si>
    <t>Porcentaje de personas usuarias de los programas de reinserción laboral colocadas en un trabajo, respecto del total de personas usuarias con intervención laboral en el año t</t>
  </si>
  <si>
    <t>3 - Fomentar en la población que cumple condena o se encuentra eliminando antecedentes, a través de procesos diferenciados y estructurados de intervención con enfoque de género, y en un marco de respeto irrestricto de los derechos humanos, el desarrollo de habilidades sociolaborales, conductas y competencias prosociales, favoreciendo disminuir el nivel de riesgo de reincidencia delictiva, involucrando en este proceso a sus familias, instituciones, empresas y comunidad.</t>
  </si>
  <si>
    <t>Personas usuarias colocadas laboralmente</t>
  </si>
  <si>
    <t>(N° de personas usuarias de los Programas de reinserción laboral colocadas en un trabajo en el año t/N° de personas usuarias con intervención laboral en el año t)*100</t>
  </si>
  <si>
    <t>Para el indicador de personas usuarias colocadas en un trabajo, se consideran los siguientes Programas de Reinserción Laboral: PAIS (Programa de Apoyo a la Integración Social) y PILSA (Programa de Intermediación Laboral en Sistema Abierto). Se entenderá por colocada laboralmente a toda persona usuaria de los programas reinserción laboral que obtiene en el periodo un trabajo remunerado dependiente o independiente y que esté acreditado por: contrato de trabajo y/o certificado de cotizaciones y/o liquidación de sueldo y/o inicio de actividades y/o boletas de honorarios y/o certificado laboral y/o permiso municipal. Se entenderá por persona usuaria con intervención laboral, aquella que obtiene en el periodo un trabajo remunerado o aprueba una capacitación laboral como prestaciones de los programas.</t>
  </si>
  <si>
    <t>SECRETARIA Y ADMINISTRACION GENERAL Ministerio de Justicia</t>
  </si>
  <si>
    <t>Porcentaje de causas resueltas del Sistema de Mediación Familiar con acuerdo total durante el año t respecto del total de causas terminadas con acuerdo total, parcial o frustrado durante el año t</t>
  </si>
  <si>
    <t>1 - Avanzar en la modernización del ordenamiento legislativo y del sistema de administración de justicia, a través de reformas y modificaciones legales, que permitan establecer procedimientos judiciales más oportunos, eficientes y transparentes para los ciudadanos, potenciando la cooperación con el Poder Judicial, asegurando su independencia, por medio de mecanismos e intercambios de experiencia.</t>
  </si>
  <si>
    <t>(Causas Terminadas del Sistema de Mediación Familiar con Acuerdo Total durante el año t/Total de causas terminadas del Sistema de Mediación Familiar con acuerdo total, parcial o frustrado durante el año t)*100</t>
  </si>
  <si>
    <t>1.- El total de causas consideradas dentro del denominador, sólo considera las causas que al menos tuvieron una sesión conjunta de mediación; las causas frustradas sin sesión o con sesión privada (que es cuando sólo asiste una de las partes) no son incluidas dentro del universo a considerar. 2.- Conceptos: ACUERDO TOTAL: Una causa se encuentra en estado "acuerdo total" cuando las partes han alcanzado un acuerdo en todas las materias tratadas, siempre y cuando el acuerdo haya sido ratificado por una resolución judicial. ACUERDO PARCIAL: Una causa se encuentra en estado "acuerdo parcial" cuando las partes han alcanzado un acuerdo en, al menos, una de las materias tratadas, habiéndose frustrado el resto, siempre y cuando el acuerdo haya sido ratificado por una resolución judicial. FRUSTRADA CON SESIÓN CONJUNTA: Una causa se encuentra "frustrada con sesión conjunta" si es que, habiendo asistido todas las partes involucradas en el proceso, al menos, una de ellas ha manifestado su voluntad de no proseguir con el proceso o el/la mediador/a ha adquirido la convicción de que no se alcanzará acuerdo en el proceso de mediación en ninguna de las materias tratadas</t>
  </si>
  <si>
    <t>Porcentaje de centros privativos de libertad del Servicio Nacional de Menores y Secciones Juveniles de Gendarmería de Chile supervisados según estándar establecido en el año t</t>
  </si>
  <si>
    <t>2 - Tramitar las leyes tendientes a lograr la reforma del marco jurídico e institucional en materia de protección de niños, niñas y adolescentes vulnerados, perfeccionando la Ley de Responsabilidad Penal Adolescente, propendiendo a fortalecer la reinserción social juvenil.</t>
  </si>
  <si>
    <t>(N° total de Centros Privativos de Libertad de SENAME y Secciones Juveniles de GENCHI supervisados según estándar establecido en el año t/N° total de Centros Privativos de Libertad de SENAME y Secciones Juveniles de GENCHI operativos en el año t)*100</t>
  </si>
  <si>
    <t>Comisiones Interinstitucionales de Supervisión de Centros de Responsabilidad Penal Adolescente (CISC RPA). EL total de Centros existentes son 55: 18 Centros de Internación Provisoria y de Internación en Régimen Cerrado (CIP-CRC), 16 Centros de Internación Semicerrados (CSC) y 21 secciones juveniles (SSJJ). En el caso de que algún centro o sección no se encuentre operativo, no se considerará parte del universo de los Centros Privativos de Libertad que deben ser supervisados. Por operativo se entenderá aquellos centros privativos de libertad del Servicio Nacional de Menores o secciones juveniles de Gendarmería de Chile que cuentan con adolescentes y/o jóvenes en todas las visitas que realice la CISC RPA respectiva Un Centro se considerará como supervisado si cumple con los siguientes 6 criterios: 1. Si la CISC RPA visitaron al menos 2 veces al año (una por semestre) cada Centro Privativo de Libertad y Sección Juvenil que se encuentren operativos, es decir, que presentan población bajo medida y/o sanción de la ley que establece un sistema de responsabilidad de los adolescentes por infracción a ley penal. 2. Que cada CISC RPA, luego de efectuada la visita correspondiente, llene completamente un formulario de acta de visita. 3. Que cada SEREMI de Justicia y Derechos Humanos, en su calidad de coordinadores de la CISC RPA en su respectiva región ponga a disposición de la Subsecretaría de Justicia, el acta de visita completamente llenada, de acuerdo a los plazos estipulados en el manual de funcionamiento de las CISC RPA. Esto es, no más de 10 días hábiles después de realizada la última visita. 4. Si en el contexto de la visita del CISC RPA, ocurre una denuncia por parte de un(a) adolescente o joven que se encuentra cumpliendo una sanción o medida cautelar en algún Centro Privativo de Libertad a la Comisión y/o a un integrante de ella, se activa el protocolo de denuncia que la Subsecretaría de Justicia ha instruido a la CISC RPA. De no ocurrir denuncias, no se considera este criterio en la medición. 5. Elaboración de un informe semestral de sistematización y análisis de la información recogida por la CISC RPA en visita correspondiente al semestre anterior que será elaborado por la División de Reinserción Social. Para el primer periodo, será elaborado durante el trimestre inmediatamente posterior a que se realicen las visitas del primer semestre. Para el segundo periodo será elaborado a más tardar el 31 de diciembre del año t, y serán enviados a cada SEREMI de Justicia y Derechos Humanos, luego de la aprobación de la jefatura de la División de Reinserción Social. "Para este último informe se incorporará un acápite de análisis sobre el reporte de gestiones para subsanar las observaciones deficitarias de las CISC RPA, mencionado en el criterio N° 6 de estas notas. 6. El o la SEREMI deberá enviar a la Subsecretaría de Justicia, 3 veces al año, con periodicidad cuatrimestral (meses de abril, agosto y diciembre) y dentro del quinto día hábil del mes siguiente al cuatrimestre que corresponde (primer informe en mayo, segundo informe en septiembre y tercer informe en diciembre), un reporte informando las gestiones que se han realizado en su región para subsanar las observaciones deficitarias de las CISC RPA en la visita del periodo anterior y el estado de cumplimiento de ellas en el caso del último reporte, este será elaborado y remitido durante el mes de diciembre.</t>
  </si>
  <si>
    <t>Promedio de días hábiles de tramitación de solicitudes de eliminación de antecedentes penales resueltas por las Secretarías Regionales Ministeriales de Justicia y Derechos Humanos en el año t</t>
  </si>
  <si>
    <t>3 - Mejorar los sistemas penitenciarios y de reinserción social de las personas adultas en conflicto con la ley penal, a través del perfeccionamiento del marco jurídico institucional e impulsando la generación de una oferta programática con la participación de otras carteras de estado, para asegurar mejores condiciones de vida para la población penal.</t>
  </si>
  <si>
    <t>(Sumatoria de días hábiles de tramitación de las solicitudes de eliminación de antecedentes penales resueltas por las Secretarías Regionales Ministeriales de Justicia y Derechos Humanos en el año t/Número total de solicitudes de eliminación de antecedentes penales resueltas por las Secretarías Regionales Ministeriales de Justicia y Derechos Humanos en el año t)</t>
  </si>
  <si>
    <t>El plazo se contabilizará en días hábiles desde el ingreso de la solicitud a la Oficina de Partes de las Secretarías Regionales Ministeriales de Justicia y Derechos Humanos hasta la fecha de despacho de la resolución exenta que resuelve la solicitud del usuario, considerando esta fecha de respuesta como fecha de término.</t>
  </si>
  <si>
    <t>Porcentaje de causas judiciales terminadas con sentencia favorable y/o avenimiento en el año, en relación al total de causas judiciales terminadas que han sido patrocinadas las Corporaciones de Asistencia Judicial</t>
  </si>
  <si>
    <t>(Número causas judiciales patrocinadas por las CAJ, terminadas con sentencia favorable y/o avenimiento en el año t/Número total de causas judiciales patrocinadas por las CAJ, terminadas en el año t)*100</t>
  </si>
  <si>
    <t>Causa terminada: aquella causa declarativa que ha sido fallada por resolución judicial que ponga fin a la instancia, o por medio de un equivalente jurisdiccional. También se entiende por causa terminada, aquella que incurra en situación de cancelación, revocación, abandono o desistimiento, lo que genéricamente se denomina términos de orden administrativo. Sentencia favorable: Si el patrocinado es demandante, cuando el Tribunal acogió total o parcialmente la acción entablada. En el caso del patrocinado demandado, el tribunal rechazó la acción del demandante. Avenimiento: Es el acto procesal por el cual las partes vinculadas a un proceso, convienen en terminar el juicio estableciendo las condiciones que cada parte ha de cumplir. El avenimiento puede ser producto del llamado a conciliación que haga el juez, o producto de la actividad de las mismas partes.</t>
  </si>
  <si>
    <t>Porcentaje de satisfacción neta con los servicios recibidos de la Institución</t>
  </si>
  <si>
    <t>4 - Garantizar la calidad de atención y accesibilidad para todas las personas, con un trato equitativo, sin importar su raza, nacionalidad, religión, género, orientación sexual, condición u origen social, sin discriminaciones arbitrarias entre hombres y mujeres, a través de la modernización y fortalecimiento de los servicios del Ministerio de Justicia y Derechos Humanos, promoviendo y fortaleciendo una cultura de transparencia.</t>
  </si>
  <si>
    <t>Garantizar la calidad de atención</t>
  </si>
  <si>
    <t>Porcentaje de usuarios encuestados en el año t que se declaran satisfechos con el servicio recibido por la institución-Porcentaje de usuarios encuestados en el año t que se declaran insatisfechos con el servicio recibido por la Institución</t>
  </si>
  <si>
    <t>1. Usuarios encuestados que se declaran satisfechos con el servicio recibido por la Institución: corresponden al porcentaje de respuestas con nota 6 y 7, en escala de 1 a 7, aproximado al entero más cercano. Usuarios encuestados en el año t que se declaran insatisfechos con el servicio recibido por la Institución, corresponden al porcentaje de respuestas con nota entre 1 y 4, en escala de 1 a 7, aproximado al entero más cercano. 2. El diseño muestral y su aplicación debe considerar a los usuarios de los canales de atención según corresponda, midiendo los servicios relevantes dirigidos o que se relacionen con usuarios finales, previa revisión y opinión técnica de la Red de Expertos. 3. El marco muestral para cada institución se organiza en grupos o estratos, definidos por servicios y/o canal a través del cual se entrega. En cada grupo o estrato el muestreo debe ser simple y aleatorio, considerando varianza máxima y un nivel de confianza de 95% y cuando corresponda corrección por finitud (límite). Para la construcción del marco muestral, la institución deberá proporcionar a la empresa externa contratada un registro de usuarios que permita su contacto. El registro de usuarios podrá corresponder al universo o a una muestra seleccionada de forma aleatoria, de acuerdo con la metodología desarrollada por la Secretaría de Modernización del Ministerio de Hacienda. 4. La muestra por encuestar tiene que ser representativa de un marco de usuarios definido y representativa a nivel nacional, seleccionada aleatoriamente, con un error muestral total efectivo de máximo 2,5% para un marco muestral mayor o igual a 10.000, y un error muestral total efectivo de máximo 5,0% para un marco muestral menor a 10.000. 5. La medición de satisfacción se realiza según la metodología desarrollada por la Secretaría de Modernización del Ministerio de Hacienda la cual se encuentra publicada en https://www.satisfaccion.gob.cl/. 6. La medición es realizada por una empresa externa contratada a través de un proceso sujeto a las normas de la ley N°19.886 de Bases sobre Contratos Administrativos de Suministro y Prestación de Servicios, en coordinación con la Red de Expertos.</t>
  </si>
  <si>
    <t>SERVICIO DE REGISTRO CIVIL E IDENTIFICACION</t>
  </si>
  <si>
    <t>Tasa de Rechazos en Cédulas de Identidad por parte de los Usuarios(as) en Oficinas, por cada 10.000 Cédulas de Identidad terminadas, en el año t</t>
  </si>
  <si>
    <t>(Número de rechazos en Cédulas de Identidad por parte de Usuarios(as) en Oficinas, en año t/Total de Cédulas de Identidad terminadas, en año t)* por cada 10.000 Cédulas de Identidad terminadas en año t</t>
  </si>
  <si>
    <t>Se considerará el total de los rechazos realizados por los Usuarios(as), chilenos o extranjeros, al momento de la entrega de su correspondiente Cédula de Identidad en Oficina, a excepción de aquellos que se encuentren asociados a factores que no tengan relación con la calidad del documento en sí, o a la subjetividad del Usuario/a al momento de su entrega final, alejados de las normas y estándares de fabricación del producto, tanto internas como definidas a nivel internacional, principalmente, en los casos que el Usuario/a solicite cambiar su firma y/o fotografía e influenciados por el diseño y formato de la nueva cédula. Tampoco se considerará en la medición de este indicador, las cédulas rechazadas que provengan de atenciones efectuadas por consulados, pues no corresponden a oficinas del Servicio.</t>
  </si>
  <si>
    <t>Porcentaje de solicitudes de Beneficios Penales tramitadas dentro del plazo de 8 días hábiles, respecto del total de solicitudes de Beneficios Penales en línea tramitadas durante el año t</t>
  </si>
  <si>
    <t>1 - Generar mecanismos para el acceso oportuno a los servicios y productos que entrega la institución, con especial atención a aquellos grupos históricamente excluidos.</t>
  </si>
  <si>
    <t>Oportunidad en la tramitación de solicitudes</t>
  </si>
  <si>
    <t>(Total de solicitudes de beneficios penales tramitadas en el plazo de 8 días hábiles desde la fecha de creación de la solicitud y hasta la fecha de término de la evaluación de la misma en el año t/Total de solicitudes de beneficios penales tramitadas durante el año t)*100</t>
  </si>
  <si>
    <t>Se entiende por solicitudes de Beneficios Penales en línea tramitadas, aquellas que han finalizado su proceso en el año t, independientemente del año en que fueron recibidas en las oficinas de las correspondientes regiones. El cálculo de lo realizado en el plazo contempla como fecha de inicio aquella en que la solicitud de Beneficios es creada en la oficina y finaliza con el término de la evaluación de dicha solicitud, es decir, cuando el usuario puede obtener su certificado de antecedentes, donde se omiten, eliminan o mantienen las causas registradas. Las solicitudes de beneficios penales se clasifican en: Omisiones de Antecedentes que es cuando las anotaciones se omiten del respectivo certificado, pero se mantienen en la base de datos, y las Eliminaciones de Antecedentes, que implica la eliminación de todo registro del prontuario penal. Se indica que es en línea porque este tipo de solicitudes se realiza presencialmente en oficinas conectadas a la red institucional. El usuario, realiza su solicitud de forma presencial en las oficinas del Servicio, el certificado de antecedentes sólo lo puede obtener el interesado o un tercero autorizado. La acción del Servicio se rige por el marco normativo establecido por: 1.- Decreto Supremo N° 64 del Ministerio de Justicia "Sobre prontuarios penales y Certificados de Antecedentes"; 2.- Ley 19.628 "Sobre Protección a la Vida Privada" y 3.- Resolución N° 1600 de la Contraloría General de la República. Los plazos en días hábiles comienzan a contabilizarse desde el siguiente día hábil a la fecha de solicitud, y hasta la fecha de término del proceso. Se entienden inhábiles los días sábados, los domingos y los festivos tanto nacionales como locales, en los casos que ello aplique. En el caso que una solicitud comience en día no hábil, la fecha de solicitud se entiende postergada para efectos de contabilización al día hábil siguiente, comenzando por tanto, a contabilizarse el plazo desde el subsiguiente día hábil.</t>
  </si>
  <si>
    <t>Porcentaje de solicitudes al Registro de Vehículos Motorizados aprobadas dentro del plazo de 8 días hábiles contados desde la solicitud del público hasta la aprobación en el sistema, respecto del total de solicitudes aprobadas en el año t</t>
  </si>
  <si>
    <t>(Total de solicitudes al Registro de Vehículos Motorizados aprobadas dentro del Plazo de 8 días hábiles contados desde la fecha de solicitud del público y hasta la fecha de aprobación de la solicitud en el sistema en el año t/Total de solicitudes al Registro de Vehículos Motorizados aprobadas en el año t)*100</t>
  </si>
  <si>
    <t>El indicador comprende las solicitudes de primera inscripción, que se reciben en el Servicio, y terminadas en el momento en que el trámite se encuentre disponible para el público, es decir, cuando éste pueda obtener un certificado. Los plazos en días hábiles comienzan a contabilizarse desde el siguiente día hábil a la fecha de solicitud, y hasta la fecha de término del proceso. Se entienden inhábiles los días sábados, los domingos y los festivos tanto nacionales como locales, en los casos que ello aplique. En el caso que una solicitud comience en día no hábil, la fecha de solicitud se entiende postergada para efectos de contabilización al día hábil siguiente, comenzando por tanto, a contabilizarse el plazo desde el subsiguiente día hábil. Se contabilizan todas las solicitudes que se aprobaron en el periodo, independiente del periodo en que fueron solicitadas.</t>
  </si>
  <si>
    <t>Porcentaje de Cédulas de Identidad tramitadas dentro de plazo, contado desde el momento de la solicitud del público y hasta que queda disponible para su entrega, respecto del total de Cédulas de Identidad tramitadas en el año t</t>
  </si>
  <si>
    <t>(Total de cédulas de identidad tramitadas dentro de plazo, contado desde el momento de la solicitud del público y hasta que queda disponible para su entrega en el año t/Total de cédulas de identidad tramitadas en el año t)*100</t>
  </si>
  <si>
    <t>El cálculo de lo realizado en el plazo, comprende las solicitudes de cédulas de identidad tramitadas a partir de las que se reciben en todas las regiones, excluyendo las solicitadas en Consulados y las solicitudes rechazadas por el Servicio, considerando por tales, aquellas que no terminan su proceso por casos como; faltar antecedentes aportados por el usuario, o estar duplicada la solicitud. Se consideran asimismo las atenciones realizadas en terreno. Para estos efectos, el estándar de tramitación de cédulas de identidad de chilenos es de 4 días hábiles, en tanto que para las cédulas de identidad de extranjeros se considera un plazo de 18 días hábiles. Se entiende por Cédulas de Identidad Tramitadas, aquellas que han finalizado su proceso, quedando disponibles en oficina para ser entregadas al público, ello ocurre en el momento en que los documentos físicos son recibidos en la oficina quedando un registro electrónico en el sistema. Si este registro faltara, se toma la fecha de activación del documento, la que se genera una vez que éste es entregado. Los plazos en días hábiles comienzan a contabilizarse desde el siguiente día hábil a la fecha de solicitud, y hasta la fecha de término del proceso. Se entienden inhábiles los días sábados, los domingos y los festivos tanto nacionales como locales, en los casos que ello aplique. En el caso que una solicitud comience en día no hábil, la fecha de solicitud se entiende postergada para efectos de contabilización al día hábil siguiente, comenzando por tanto, a contabilizarse el plazo desde el subsiguiente día hábil. Se contabilizan todas las solicitudes cuyo proceso terminó en el año t, independiente del año en que fueron solicitadas ya sea en las oficinas de regiones o en atenciones en terreno.</t>
  </si>
  <si>
    <t>Porcentaje de Cédulas de Identidad Extranjeros tramitadas dentro del plazo de 15 días hábiles respecto del total de Cédulas de Identidad Extranjeros tramitadas en el periodo</t>
  </si>
  <si>
    <t>Oportunidad en la tramitación de una solicitud</t>
  </si>
  <si>
    <t>(Total de cédulas de identidad de personas extranjeras tramitadas dentro de plazo de 15 días hábiles, contado desde el momento de la solicitud del público y hasta que queda disponible para su entrega en el año t/Total de cédulas de identidad de personas extranjeras tramitadas en el año t)*100</t>
  </si>
  <si>
    <t>1 El cálculo de lo realizado en el plazo, comprende las solicitudes de cédulas de identidad de personas extranjeras tramitadas a partir de las que se reciben en todas las regiones, excluyendo las solicitadas en Consulados y las solicitudes rechazadas por el Servicio, considerando por tales, aquellas que no terminan su proceso por casos como: faltan antecedentes que debe aportar el usuario o que la solicitud está duplicada. Se consideran asimismo las atenciones realizadas en terreno. Se entiende por Cédulas de Identidad Tramitadas, aquellas que han finalizado su proceso, quedando disponibles en oficina para ser entregadas al público, ello ocurre en el momento en que los documentos físicos son recibidos en la oficina quedando un registro electrónico en el sistema. Si este registro faltara, se toma la fecha de activación del documento, la que se genera una vez que éste es entregado. Los plazos en días hábiles comienzan a contabilizarse desde el siguiente día hábil a la fecha de solicitud, y hasta la fecha de término del proceso. Se entienden inhábiles los sábados, domingos y festivos tanto nacionales como locales, en los casos que ello aplique. En el caso que una solicitud comience en día no hábil, la fecha de solicitud se entiende postergada para efectos de contabilización al día hábil siguiente comenzando, por tanto, a contabilizarse el plazo desde el subsiguiente día hábil. Se contabilizan todas las solicitudes cuyo proceso terminó en el año t, independiente del año en que fueron solicitadas ya sea en las oficinas de regiones o en atenciones en terreno.</t>
  </si>
  <si>
    <t>Índice de satisfacción neta última experiencia</t>
  </si>
  <si>
    <t>2 - Mejorar los niveles de satisfacción de las personas usuarias en la entrega de productos y servicios, a través de los distintos canales de atención.</t>
  </si>
  <si>
    <t>Calidad del servicio otorgado</t>
  </si>
  <si>
    <t>Porcentaje de usuarios satisfechos con la última experiencia (nota 6 y 7) -Porcentaje de usuarios insatisfechos con la última experiencia (nota del 1 al 4)</t>
  </si>
  <si>
    <t>Corresponde a la medición del Índice de satisfacción neta última experiencia para el Servicio de Registro Civil e Identificación (%) ejecutada por el Ministerio de Hacienda. La satisfacción neta con la última experiencia con el SRCeI se obtiene del porcentaje que resulta de la resta del porcentaje de usuarios satisfechos con la última experiencia con el SRCeI (nota 6 y 7) menos el porcentaje de usuarios insatisfechos con la última experiencia con el SRCeI (nota del 1 al 4), conforme lo reportado por Ministerio de Hacienda para cada año de gestión como resultado de la aplicación del proceso de Medición de Satisfacción de los Usuarios (MSU). En caso de modificación de la escala de evaluación, se aplicarán los parámetros que informe el Ministerio de Hacienda para el respectivo proceso de medición y la estimación anual deberá ajustarse según corresponda. La desagregación por sexo se aplicará desde el año 2023.</t>
  </si>
  <si>
    <t>Porcentaje de actuaciones realizadas a través de canales virtuales en el periodo t respecto del total de actuaciones realizadas en los distintos canales en el periodo t</t>
  </si>
  <si>
    <t>3 - Facilitar el acceso de las personas usuarias a los productos o servicios que entrega el SRCeI, a través del fomento del uso de los canales virtuales disponibles.</t>
  </si>
  <si>
    <t>Productividad por canal de atención</t>
  </si>
  <si>
    <t>(Cantidad de actuaciones realizadas a través de canales virtuales en el periodo t /Total de actuaciones realizadas en los distintos canales en el periodo t)*100</t>
  </si>
  <si>
    <t>El nivel de actuaciones corresponde a la cantidad de solicitudes o trámites realizados a través de canales virtuales entendiendo por tales la página web, tótems de auto atención y Aplicaciones móviles. El total de actuaciones corresponde a la suma de las realizadas en canales virtuales y en oficinas de atención presencial. El término Actuaciones se agregará a la nota del indicador. Cabe señalar que éste deriva de lo establecido en la Ley N°19.477, Orgánica del Servicio, específicamente en su Artículo 3°.- El Servicio velará por la constitución legal de la familia y tendrá por objeto principal registrar los actos y hechos vitales que determinen el estado civil de las personas y la identificación de las mismas. Le corresponderá, también, llevar los registros y efectuar las actuaciones que la ley encomiende.</t>
  </si>
  <si>
    <t>Porcentaje de actividades de auditoría aplicadas al Sistema de Gestión de Seguridad de la Información ejecutadas en el periodo t</t>
  </si>
  <si>
    <t>4 - Implementar acciones de aseguramiento para que la seguridad de la información sea considerada en el diseño de procesos, sistemas de información y controles.</t>
  </si>
  <si>
    <t>Seguridad de la Información</t>
  </si>
  <si>
    <t>(Cantidad de actividades de auditoría aplicadas al Sistema de Gestión de Seguridad de la Información ejecutadas en el periodo t//Cantidad de actividades de auditoría aplicadas al Sistema de Gestión de Seguridad de la Información planificadas para el periodo t)*100</t>
  </si>
  <si>
    <t>Las actividades de auditoría aplicadas al Sistema de Gestión de Seguridad de la Información pueden ser: Revisiones, Seguimientos o Auditorías, cuyos informes de resultado sean emitidos durante el año t.</t>
  </si>
  <si>
    <t>SERVICIO MEDICO LEGAL</t>
  </si>
  <si>
    <t>Porcentaje de Informes periciales Tanatológicos despachados en un plazo igual o inferior a 12 días hábiles respecto del total de informes despachados en año t</t>
  </si>
  <si>
    <t>1 - Responder eficaz y eficientemente a los requerimientos de los órganos de la administración de justicia y de las personas, poniendo énfasis, en la modernización de la gestión institucional a nivel nacional, la disminución de los tiempos de respuesta, la calidad de los informes periciales, en el acceso equitativo y no discriminatorio de las personas.</t>
  </si>
  <si>
    <t>Porcentaje de Informes despachados</t>
  </si>
  <si>
    <t>(N° de Informes Periciales Tanatológicos despachados en un plazo igual o inferior a 12 días hábiles en año t/N° total de Informes Periciales Tanatológicos despachados en año t)*100</t>
  </si>
  <si>
    <t>El peritaje es practicado a persona fallecida ingresada al Servicio, este se efectúa una autopsia médico legal para establecer la causa de muerte, la identidad de la persona fallecida y la posible participación de terceras personas. Este indicador se mide a nivel nacional y mide desde la fecha de ingreso de la persona fallecida hasta la entrega final del producto, el que corresponde al despacho del informe pericial a Fiscalía y/o Tribunales.</t>
  </si>
  <si>
    <t>Porcentaje de Informes Periciales de ADN Filiación, despachados en un plazo igual o inferior 65 días hábiles respecto del total de informes despachados en año t</t>
  </si>
  <si>
    <t>Porcentaje de Informes Despachos</t>
  </si>
  <si>
    <t>(Nº de informes periciales de ADN Filiación despachados en un plazo igual o inferior a 65 días hábiles en año t/Nº total de informes periciales de ADN Filiación despachados en año t)*100</t>
  </si>
  <si>
    <t>El informe de ADN es un examen de laboratorio, realizado por el Servicio Médico Legal tras la solicitud del tribunal correspondiente, que permite verificar o descartar filiación (paternidad o maternidad). Para poder dar respuesta a la solicitud, el SML debe contar con al menos tres muestras para la realización del peritaje. (Presunto Padre-Madre, Hijo o Hija). Se excluyen de la medición pericias complejas como filiaciones póstumas con muestras óseas. El indicador comprende la producción de las Sedes Iquique, Valparaíso, Concepción y Santiago con esto se mide cobertura Nacional y mide desde la fecha de la realización de peritaje hasta la entrega final del producto que corresponde al despacho del informe pericial a Fiscalía y/o Tribunales.</t>
  </si>
  <si>
    <t>Tiempo promedio de respuesta (días hábiles) de Informes Periciales de Lesionología Forense</t>
  </si>
  <si>
    <t>(Sumatoria de días hábiles desde la fecha de solicitud de atención para la pericia de Lesionología Forense y la fecha de despacho del informe pericial de lesiones a Fiscalía y/o Tribunales/N° total de Informes Periciales de Lesionología Forense despachados a Fiscalía y/o Tribunales en año t)</t>
  </si>
  <si>
    <t>El plazo se contabilizará en días hábiles desde la solicitud de realización de la pericia hasta la fecha de despacho del informe pericial a Fiscalía y/o Tribunales.</t>
  </si>
  <si>
    <t>Tiempo promedio de respuesta (días hábiles) de Informes Periciales de Psiquiatría Adulto e Infantil</t>
  </si>
  <si>
    <t>(Sumatoria de días hábiles desde la fecha de solicitud de atención de la pericia de psiquiatría adulto e infantil y la fecha de despacho del informe pericial de psiquiatría adulto e infantil a Fiscalía y/o Tribunales/N° total de Informes Periciales de psiquiatría adulto e infantil despachados a Fiscalía y/o Tribunales en año t)</t>
  </si>
  <si>
    <t>Tiempo promedio de respuesta (días hábiles) de Informes Periciales de Psicología Infantil y Adulto</t>
  </si>
  <si>
    <t>(Sumatoria de días hábiles desde la fecha de solicitud de atención de la pericia de psicología adulto e infantil y la fecha de despacho del informe pericial de psicología adulto e infantil a Fiscalía y/o Tribunales/N° total de Informes Periciales de psicología adulto e infantil despachados a Fiscalía y/o Tribunales en año t)</t>
  </si>
  <si>
    <t>Porcentaje de actividades periciales realizadas relativas a las investigaciones de graves violaciones a los DDHH en dictadura, tendientes a la búsqueda de la verdad, justicia, reparación y garantías de no repetición</t>
  </si>
  <si>
    <t>2 - Implementar en ámbito de competencia institucional las políticas nacionales y sectoriales de derechos humanos, destinadas a contribuir a la búsqueda de verdad, justicia, reparación y garantías de no repetición mediante análisis de restos óseos de larga data, tanto en casos de Derechos Humanos como en situaciones criminales; además de fortalecer su quehacer implementando acciones vinculadas al resguardo, acceso, protección y promoción de estos.</t>
  </si>
  <si>
    <t>Porcentaje de actividades realizadas</t>
  </si>
  <si>
    <t>(Nº de actividades periciales realizadas en año t/N° Total de actividades periciales programadas a realizar en año t.)*100</t>
  </si>
  <si>
    <t>Actividades Programadas por la Unidad de Derechos Humanos de acuerdo a labor pericial, para el año 2023 son las siguientes: 1° Toma de muestra 2° Envíos de muestra 3° Actividades de Terreno 4° Actividades de laboratorio (incluyen, antropología, arqueología y odontología) 5° Informes Médicos 6° Informes a Tribunales de Justicia Se entenderá como actividad realizada que se desarrolle durante el año las actividades numeradas anteriormente.</t>
  </si>
  <si>
    <t>Número de Revistas de Investigación Forense publicadas en el año t</t>
  </si>
  <si>
    <t>3 - Colaborar al desarrollo estratégico de la medicina legal y ciencias forenses a través del Instituto Carlos Ybar, ampliando el trabajo en conjunto con organismos nacionales e internacionales en los ámbitos de la investigación, docencia y extensión.</t>
  </si>
  <si>
    <t>Número de Revista de Investigación Forense publicadas</t>
  </si>
  <si>
    <t>(N° total de Revistas publicadas en año t/N° total de Revistas programadas de publicar en año t)*100</t>
  </si>
  <si>
    <t>La Revista de Investigación Forense, publica trabajos científicos originales de interés médico legal y sobre materias forenses en sus distintas disciplinas como tanatología, laboratorio, genética, psicología, psiquiatría, arqueología, antropología forense, aspectos éticos forenses, odontología forense, entomología forense, criminología, entre otros. Su objetivo es generar un producto de calidad, con rigor científico y que resulte de utilidad en los procesos de investigación forense, nacionales e internacionales, y que pueda constituirse en una herramienta que aporte al conocimiento en Medicina Legal y Ciencias Forenses. La Revista cuenta con una hoja de ruta para indexarse en el mediano plazo. Para esto se debe cumplir con una diversidad de requisitos e hitos. Se publica el ?llamado a investigadores (call for papers)? para que quienes estén interesados envíen sus trabajos. Este llamado se difunde a distintas instituciones relacionadas al SML, entre las que se cuentan el Ministerio Público, las policías y sus academias, Instituciones de Educación Superior y organismos extranjeros, entre otros. Una vez finalizado el plazo de recepción, los revisa un Comité Editorial con representantes del SML y también de instituciones externas y profesionales del extranjero. Aquellos trabajos aceptados van a una etapa de arbitraje ciego (blind review), en el que destacados profesionales de las ciencias forenses revisan los trabajos sin saber quiénes son sus autores, contribuyendo así a una evaluación objetiva. Luego de la revisión, ajustes por parte de los autores, y visto bueno de los árbitros (referees) es el Comité Editorial el que define la publicación y acepta o rechaza los trabajos. Los artículos aceptados pasan a la diagramación y el proceso finaliza con la publicación de la Revista de forma digital en el sitio web del ICY, y se difunde a socios estratégicos externos. Además de los artículos recibidos de los investigadores, la revista recibe editoriales de destacados profesionales de la medicina legal y las ciencias forenses, lo que contribuye a potenciar la imagen del SML y fortalecer sus relaciones institucionales con los socios estratégicos</t>
  </si>
  <si>
    <t>SERVICIO NACIONAL DE MENORES</t>
  </si>
  <si>
    <t>Porcentaje de jóvenes de programas de sanciones que aprueban capacitación laboral en el año t</t>
  </si>
  <si>
    <t>2 - Mejorar el régimen de sanciones e internación de las personas adolescentes o jóvenes imputados por delitos y aquellas que cumplen sanciones de acuerdo a la Ley de Responsabilidad Penal Adolescente (LRPA), mediante el desarrollo de intervenciones con criterios de intersectorialidad e incorporación del enfoque de género.</t>
  </si>
  <si>
    <t>Personas Jóvenes sancionadas que aprueban capacitaciones laborales</t>
  </si>
  <si>
    <t>(Número de jóvenes de programas de sanciones (PLA, PLAE, CSC y CRC) que aprueban curso de capacitación laboral en el año t/Total de jóvenes de programa de sanciones (PLA, PLAE, CSC y CRC) inscritos en curso de capacitación laboral en año t)*100</t>
  </si>
  <si>
    <t>a) Sancionado corresponde a joven que por Orden de Tribunal se encuentra cumpliendo condena por Ley 20.084. Las alternativas de sanción son: CRC: privación de libertad en centro cerrado (reside día y noche). CSC: privación de libertad en centro semicerrado (reside sólo noche). PLE: Libertad Asistida Especial y PLA: Libertad Asistida; ambas en medio libre (reside en domicilio particular). b) "Aprueba curso de capacitación laboral" joven que se inscribe, participa y finaliza recibiendo Certificado de aprobación de OTEC, reconocido por SENCE. Se excluye de medición joven que "egresa de centro/proyecto cursando capacitación" pues SENAME desconoce resultado de participación o, cuando participación en curso se interrumpe por condición externa (p.e.: hospitalización, cancelación de curso). c) "No aprueba curso de capacitación laboral" si de estar inscrito en 1 o más cursos, no recibe certificado de aprobación de todos los cursos en que participó. d) "Curso de Capacitación Laboral" espacio formativo sistemático en oficio, es ejecutado por Organismo Técnico de Capacitación (OTEC) registrado en SENCE y acreditado en compras públicas de región.</t>
  </si>
  <si>
    <t>Porcentaje de jóvenes egresados de programas de sanciones en el año t, con Plan de Intervención Individual (PII) logrado</t>
  </si>
  <si>
    <t>1 - Contribuir al abandono de conductas delictivas de las personas jóvenes imputadas y de aquellas que cumplen sanciones, a través de una intervención especializada, oportuna y de calidad, de acuerdo con sus necesidades individuales garantizando el respeto irrestricto de sus derechos fundamentales.</t>
  </si>
  <si>
    <t>Personas Jóvenes sancionadas que son egresadas con Plan de Intervención Individual (PII) logrado</t>
  </si>
  <si>
    <t>(Número de jóvenes egresados de programas de sanciones (PLA, PLAE, CSC, CRC) en el año t con PII logrado/Número de jóvenes egresados de programas de sanciones (PLA, PLAE, CSC, CRC) en el año t)*100</t>
  </si>
  <si>
    <t>1. El indicador considera los programas que se ejecutan en medio libre PLAE (Programa de Libertad Asistida Especial) y PLA (Programa de Libertad Asistida) además de medio privativo de libertad (Centro Semicerrado (CSC) y Centro Régimen Cerrado (CRC)) 2. PII: Plan de Intervención Individual, que constituye el instrumento mediante el cual se da cuenta de los objetivos a cumplir durante la ejecución de la sanción, tiempos de ejecución y responsables. 3. Se considera que el PII se encuentra logrado, cuando su nivel de cumplimiento ha sido clasificado en la categoría "Logrado (Objetivos logrados entre 80% y 100%)". La evaluación de este nivel de logro, se realiza de acuerdo a los lineamientos y metodología definidas por el Servicio, los cuales incluyen: juicio profesional del delegado de libertad asistida y asistida especial (del Organismo Colaborador Acreditado, a cargo del proyecto) y el profesional encargado de caso de los centros privativos de libertad. Todos ellos se rigen criterios y ponderaciones uniformes y estándar. Las categorías de cumplimiento son; "Logrado" (Objetivos logrados entre 80% y 100%), "Parcialmente logrado" (Objetivos logrados entre 50% y 79%), "No logrado" (Objetivos logrados entre 49% o menos). 4. Joven egresado, es aquel que habiendo tenido la calidad jurídica de condenado, egresa de PLAE o PLA o CSC o CRC por alguna de las siguientes causales: Tribunal decreta quebrantamiento; sustitución de medida cautelar o sanción; cumplimiento de la sanción o salida alternativa; remisión de la sanción; traslado para cumplimiento parcial en sanción mixta; incumplimiento de sanción o medida (sin pronunciamiento o sanción del tribunal); revoca sanción; sustitución condicional de sanción privativa de libertad; pone término a medida cautelar sin aplicar sanción; pone término a medida cautelar y aplica sanción; ingresa a otra medida o sanción y no puede cumplir ambas simultáneamente; suspensión condicional del procedimiento; suspensión de la condena; sobreseimiento temporal; sobreseimiento definitivo; nunca establece contacto con el adolescente; traslado autorizado por el director nacional; intervención/análisis de caso realizado; Tribunal decreta quebrantamiento; decreta sustitución de medida cautelar o sanción; decreta cumplimiento de la sanción o salida alternativa; decreta remisión de la sanción; decreta traslado para continuar sanción o medida en otro centro o programa; decreta traslado a sección juvenil GENCHI; decreta traslado por cumplimiento parcial en sanción mixta; incumplimiento de sanción o medida (sin pronunciamiento o resolución del tribunal); Tribunal revoca la sanción; decreta sustitución condicional de sanción privativa de libertad; Fuga desde centro cerrado; ingresa a otra medida o sanción y no puede cumplir ambas simultáneamente; Tribunal decreta suspensión de la condena; sobreseimiento definitivo; nunca se establece contacto con el adolescente; traslado autorizado por el director nacional; no regresa de permiso de salida 133,134 o 134 bis. Se excluyen las causales de egreso: Otra institución se hace cargo del proyecto y el adolescente permanece en éste; fallecimiento y condenado sólo para elaborar PII (debido a que el tribunal deriva al joven en forma temporal al programa sólo para la elaboración del PII y no se realiza intervención por parte del proyecto).</t>
  </si>
  <si>
    <t>SUBSECRETARÍA DE DERECHOS HUMANOS</t>
  </si>
  <si>
    <t>Porcentaje de funcionarios/as públicos/as capacitados/as en Derechos Humanos mediante modalidad e-learning al año t, respecto al total de funcionarios de la Administración Central del Estado</t>
  </si>
  <si>
    <t>(Número de funcionarios/as públicos/as capacitados/as en Derechos Humanos en modalidad e-learning, al año t/Número total de funcionarios de la Administración Central del Estado, en el año t)*100</t>
  </si>
  <si>
    <t>Para efectos de este indicador, se entenderá por: a. Funcionarios Públicos: Personas que desempeñan funciones en la administración central del Estado "cargos efectivos" bajo calidad jurídica Planta, Contrata, Honorarios o Código del Trabajo. b. Funcionarios Públicos capacitados en Derechos Humanos mediante modalidad e-learning: Funcionarios Públicos que terminaron "al menos" un curso de Derechos Humanos a través del Portal de Capacitación en Derechos Humanos (https://formacionddhh.minjusticia.gob.cl/). Esta condición estará acreditada por un certificado de curso aprobado, documento extendido por la Subsecretaría de Derechos Humanos. El valor del numerador, corresponderá al resultado acumulado, desde el año 2019, de Funcionarios Públicos capacitados a través del Portal de Capacitación de Derechos Humanos de la Subsecretaría de Derechos Humanos, al año t. Estos se contabilizarán una sola vez, independiente del número total de cursos realizados a través de la citada plataforma. Así también, el Funcionario Público capacitado en Derechos Humanos contabilizará en el resultado acumulado independientemente si se encuentra activo en el año t. El valor del denominador estará determinado por el total del "personal disponible del Gobierno Central", cifra que publique la Dirección de Presupuestos, del Ministerio de Hacienda, en el último Informe Estadístico de Recursos Humanos del Sector Público disponible en el año t.</t>
  </si>
  <si>
    <t>Días hábiles promedio de cumplimiento de diligencias judiciales terminadas e informadas a Tribunales en el año t</t>
  </si>
  <si>
    <t>Sumatoria (Número de días hábiles transcurridos entre fecha de solicitud desde un Tribunal de diligencia judicial y fecha de envío de informe técnico por diligencia judicial terminada)/Número total de diligencias judiciales terminadas e informadas en el año t</t>
  </si>
  <si>
    <t>Para efectos del indicador, se entenderá por: a. Diligencia(s) Judicial(es): Todas aquellas resoluciones que, ajustadas al marco legal, un Juez competente ordena realizar, y donde participen familiares de víctimas calificadas. Las diligencias corresponderán al acompañamiento en servicios funerarios, traslados, alojamientos, trabajos de excavación, contratación de personal, u otros solicitados por un Tribunal, provistos por la Subsecretaría de Derechos Humanos. Una diligencia judicial podría requerir la realización de más de un evento y, temporalmente, se podría ejecutar en fechas distintas. b. Diligencia(s) Judicial(es) terminada(s): Cuando finaliza el último evento relacionado a una diligencia. c. Diligencia(s) Judicial(es) informada(s) al Tribunal: Cuando cuenta con informe técnico, esto es, documento elaborado por la Subsecretaría de Derechos Humanos, y remitido al Tribunal o Juez competente que ordenó la diligencia judicial, mediante el cual se informa acerca de las actividades desarrolladas conforme a lo ordenado, para cada caso particular, rindiendo cuentas de la gestión realizada sobre la materia. En la contabilización de los plazos se considerará la suma de los días hábiles transcurridos desde la fecha, en año t o años anteriores, del Oficio del Tribunal que ordena la realización de la(s) diligencia(s) judicial(es) (fecha de inicio), y la fecha, en el año t, del Oficio de la Subsecretaría de Derechos Humanos que remite al Tribunal respectivo el informe técnico sobre la(s) diligencia(s) judicial(es) terminada(s) (fecha de término).</t>
  </si>
  <si>
    <t>Porcentaje de proyectos de Cultura y Sitios de Memoria efectivamente realizados en el año t, según fiscalización en terreno por la Subsecretaría de Derechos Humanos, respecto a los proyectos adjudicados en el año t</t>
  </si>
  <si>
    <t>(Número de proyectos de Cultura y Sitios de Memoria efectivamente realizados en el año t según verificación de fiscalización en terreno en el año t por la Subsecretaría de Derechos Humanos/Número de proyectos de Cultura y Sitios de Memoria adjudicados en el año t)*100</t>
  </si>
  <si>
    <t>Para efectos del numerador, se entenderá por "proyecto efectivamente realizado", aquél que a través de una o más visitas en el lugar de su realización o localización en año t, es verificado o visualizado -dependiendo de las características propias de cada actividad de orden cultural y/o artístico- por el inspector en terreno. La fiscalización o inspección en terreno, se materializa en la aplicación de una pauta de verificación del producto visitado. Para efectos del denominador, se entenderá por "proyecto adjudicado" a todos aquellos aprobados por Resolución de la Subsecretaría de Derechos Humanos para ser financiados y realizados a través del Fondo de Cultura y Sitios de Memoria durante el año t.</t>
  </si>
  <si>
    <t>Porcentaje de informes técnicos de representación del Estado elaborados y enviados al Ministerio de Relaciones Exteriores en el año t</t>
  </si>
  <si>
    <t>(Número de informes técnicos de representación del Estado elaborados y enviados al Ministerio de Relaciones Exteriores en el año t/Número total de informes técnicos de representación del Estado solicitados por el Ministerio de Relaciones Exteriores, en el año t)*100</t>
  </si>
  <si>
    <t>Para efectos del numerador, se contabilizará el número de informes elaborados por la Subsecretaría de Derechos Humanos y remitidos al Ministerio de Relaciones Exteriores en el año t, a través de Oficio conductor desde la Subsecretaría de Derechos Humanos que identifique fecha e informe en cuestión. El denominador, estará determinado por el número de Oficios del Ministerio de Relaciones Exteriores dirigidos a la Subsecretaría de Derechos Humanos en el año t, a través del cual se le solicita a ésta una posición respecto a la admisibilidad, fondo o escritos para ser presentados ante la Comisión Interamericana de Derechos Humanos o Corte Interamericana de Derechos Humanos, según corresponda. Las comunicaciones escritas entre el Ministerio de Relaciones Exteriores y la Subsecretaría de Derechos Humanos podrán estar representadas por documentos electrónicos.</t>
  </si>
  <si>
    <t>Porcentaje de familiares de víctimas calificadas que acceden a asistencia jurídica en el año t</t>
  </si>
  <si>
    <t>1 - Contribuir al esclarecimiento de la verdad acerca de las circunstancias de muerte y desaparición forzada de las víctimas de la dictadura, y a la reparación moral y social de las víctimas y de sus familiares, de parte del Estado y ante la sociedad, entregando apoyo judicial, social y de reparación simbólica; y contribuir al cumplimiento de las obligaciones del Estado en materia de verdad, justicia, reparación, memoria y garantías de no repetición respecto de cualquier violación a los derechos humanos.</t>
  </si>
  <si>
    <t>Acceso a la verdad y la justicia</t>
  </si>
  <si>
    <t>(N° de familiares de víctimas calificadas que acceden a asistencia jurídica y legal en el año t /N° total de familiares de víctimas calificadas atendidos por el área jurídica del programa en el año t)*100</t>
  </si>
  <si>
    <t>Para efectos de este indicador, el denominador corresponde al total de atenciones realizadas por el área jurídica del programa en el año t, por parte de familiares de víctimas calificadas de violaciones a los DDHH de la dictadura cívico-militar, período (1973-1990). Por su parte, el numerador corresponde al número de familiares de víctimas calificadas que reciben asesoría legal por parte del área jurídica del programa de derechos humanos en el año t. Por asistencia jurídica y legal se entenderá toda acción de asistencia jurídica, realizada a familiares de víctimas calificadas de la dictadura cívico militar, tendiente a promover acciones judiciales para satisfacer el derecho a la verdad y la justicia de las víctimas, y determinar las circunstancias de desaparición o muerte de las personas detenidas desaparecidas y ejecutadas políticas. Asimismo, considera las atenciones en materias civiles, derivadas de la ausencia o desaparición de la persona, asesorando jurídicamente en asuntos de familia, patrimonio y herencia.</t>
  </si>
  <si>
    <t>Porcentaje de víctimas calificadas que acceden a asistencia psicosocial en el año t</t>
  </si>
  <si>
    <t>Reparación social y moral de las víctimas y de sus familiares</t>
  </si>
  <si>
    <t>(N° de víctimas calificadas que acceden a asistencia psicosocial en el año t /N° total de familiares de víctimas calificadas atendidos por el área social en el año t)*100</t>
  </si>
  <si>
    <t>El denominador corresponde al total de atenciones realizadas por el área social del programa en el año t. El numerador, corresponde al número de atenciones realizadas a víctimas calificadas y sus familiares, por parte del área social del programa de derechos humanos, en el año t. Por asistencia psicosocial se entenderá toda acción de entrega de asistencia psicológica y social a familiares de víctimas de la dictadura cívico-militar, período 1973-1990, tanto a nivel individual como colectivo, en todo lo concerniente a las medidas de reparación que establecen las leyes especiales, como también en lo relativo al cumplimiento de las diligencias solicitadas por los Tribunales de Justicia. Como "familiares de víctimas calificadas" se entiende a: el/la cónyuge sobreviviente, madre y padre del causante, madre o padre de hijos e hijas no matrimoniales, hijos e hijas, y hermanos o hermanas o parientes hasta tercer grado de consanguinidad, de aquellas víctimas calificadas, establecidas por las Comisiones de Verdad, Justicia y Reparación establecidas en democracia. Se excluyen de la medición de este indicador: la demanda espontánea y aquellas definidas por el área social como ?otras atenciones?.</t>
  </si>
  <si>
    <t>Porcentaje de acciones del Plan Nacional de Derechos Humanos que incorporan principios transversales del Enfoque Basado en Derechos Humanos en el marco de su implementación 2022-2025</t>
  </si>
  <si>
    <t>2 - Transversalizar el enfoque de derechos humanos en los Órganos de la Administración del Estado, incorporando el enfoque basado en derechos humanos a las políticas públicas, a la formación de funcionarias y funcionarios públicas(os); y promoviendo los derechos humanos en la sociedad en general.</t>
  </si>
  <si>
    <t>Instituciones incorporan el enfoque de derechos humanos en las acciones comprometidas en el Plan Nacional de Derechos Humanos</t>
  </si>
  <si>
    <t>(N° de acciones comprometidas en el Plan Nacional de Derechos Humanos que incorporan principios transversales del Enfoque Basado en Derechos Humanos en la implementación realizada en el año t /Total de acciones comprometidas en el Plan Nacional de Derechos Humanos que se encuentran en estado de implementación en el año t)*100</t>
  </si>
  <si>
    <t>Para efectos de este indicador, el valor del denominador para el año 2023 corresponde al total de acciones comprometidas en el Segundo Plan Nacional de Derechos Humanos (PNDH II) que están en estado de implementación (excluye aquellas ?no iniciadas? o ?sin reporte?). El valor del numerador, por su parte, corresponde al número de acciones comprometidas en el PNDH II que incorporan los principios transversales del Enfoque Basado en Derechos Humanos en el marco de su implementación. Por ?Incorporación de los principios transversales del Enfoque Basado en Derechos Humanos? se entenderá cuando las acciones, en el marco de su implementación, en cualquiera de los ciclos de reporte solicitados entre 2022-2025, declaran haber incorporado al menos uno (1) de los cuatro (4) principios transversales del Enfoque Basado en Derechos Humanos, los que corresponden a: a) Participación Ciudadana; b) Recepción de denuncias y Reclamos; d) Rendición de cuentas a la ciudadanía; e) Mecanismos Formales de Evaluación. Finalmente, señalar que se trata de un indicador acumulativo.</t>
  </si>
  <si>
    <t>Porcentaje de funcionarios/as públicos/as que aprueban satisfactoriamente las instancias de formación en Derechos Humanos en el año t</t>
  </si>
  <si>
    <t>Funcionarios/as Públicos/as con formación en Derechos Humanos</t>
  </si>
  <si>
    <t>(N° de funcionarios/as públicos/as que aprueban satisfactoriamente las instancias de formación en Derechos Humanos en año t /N° total de funcionarios/as públicos/as de la Administración Central del Estado del año t)*100</t>
  </si>
  <si>
    <t>Para efectos de este indicador, se entenderá: a. Funcionario/as Público/as: Personas que desempeñan funciones en la Administración Central del Estado en "cargos efectivos", esto es, bajo calidad jurídica Planta, Contrata, Honorarios o Código del Trabajo. b. Instancias de Formación en Derechos Humanos: Corresponde a los cursos en formato e-Learning disponibles en el Portal de Capacitación de la Subsecretaría de Derechos Humanos (https://formacionddhh.minjusticia.gob.cl/) y a los cursos, talleres, charlas o similares que se lleven a cabo en forma presencial o virtual por la División de Promoción y que conlleven un mecanismo de aprobación. c. Aprobación de Instancias de Formación: Respuesta satisfactoria, por parte de Funcionario/as Público/as, del mecanismo de evaluación establecido para cada instancia de formación en Derechos Humanos conducente a la aprobación de dicha instancia. Esta condición estará acreditada por un certificado de aprobación, documento extendido por la Subsecretaría de Derechos Humanos. El valor del numerador corresponderá al resultado acumulado, desde el año 2019, del número total de Funcionario/as Público/as que aprueban las distintas instancias de formación disponibles en el Portal de Capacitación de Derechos Humanos de la Subsecretaría de Derechos Humanos, al año t. El valor del denominador estará determinado por el total del "Personal disponible del Gobierno Central", cifra que publica la Dirección de Presupuestos, del Ministerio de Hacienda, en el último Informe Estadístico de Recursos Humanos del Sector Público disponible en el año t.</t>
  </si>
  <si>
    <t>Porcentaje de documentos de adecuación normativa elaborados en el año t</t>
  </si>
  <si>
    <t>3 - Analizar y proponer reformas y adecuaciones a la normativa interna que permitan al Estado avanzar en el cumplimiento de sus compromisos internacionales en materia de derechos humanos, derivados de la adopción de los tratados ratificados por Chile y que se encuentren vigentes, así como de los estándares internacionales sobre la materia.</t>
  </si>
  <si>
    <t>Documentos de adecuación normativa</t>
  </si>
  <si>
    <t>(N° de documentos de adecuación normativa elaborados en el año t /N° total de documentos de adecuación normativa solicitados en el año t)*100</t>
  </si>
  <si>
    <t>Para efectos de este indicador, se entenderá como Documento de Adecuación a: a) Proyectos de ley, comentarios, comparados o indicaciones a estos; b) Anteproyectos de ley, comentarios o comparados respecto de estos; c) Propuestas, modificación u observación de reglamentos, protocolos, estatutos y, en general, cualquier normativa que requiera revisión en relación con la adecuación normativa ya mencionada; d) Toda minuta, informe o documento elaborado con motivo de cualquier solicitud de asesoría técnica en materias de cumplimiento de obligaciones internacionales del Estado en derechos humanos. El plazo de elaboración y despacho de estos documentos será de 90 días hábiles contabilizados desde recibida la solicitud por parte de la autoridad de la cual emana el requerimiento, pudiendo esta ser la(el) Ministra(o) de Justicia y Derechos Humanos, la(el) Subsecretaria(o) de Derechos Humanos, Jefaturas de Gabinete, Jefatura de la División de Protección, Jefatura de la Unidad de Análisis Normativo, hasta su despacho respectivo. Tanto las solicitudes como el despacho de los documentos a la autoridad podrán realizarse por medios electrónicos.</t>
  </si>
  <si>
    <t>Reportes de seguimiento legislativo realizados en el año t</t>
  </si>
  <si>
    <t>Seguimiento de la agenda legislativa en materia de derechos humanos</t>
  </si>
  <si>
    <t>(Nº de reportes de seguimiento legislativo elaborados en el año t /Nº total de reportes de seguimiento legislativo solicitados en el año t)*100</t>
  </si>
  <si>
    <t>Para efectos de este indicador, se entenderá por seguimiento legislativo a las sesiones de comisión de la Cámara de Diputados o del Senado que sean efectivamente celebradas durante el período comprendido entre el 11 de marzo y el 31 de diciembre del año t. El plazo de elaboración y despacho será de 20 días hábiles, contados desde recibida la solicitud de seguimiento de un proyecto de ley en particular, en alguna comisión permanente, unida, mixta o especial de la Cámara de Diputados o del Senado, por parte de la(el) Subsecretaria(o) de Derechos Humanos, Jefatura de Gabinete de la Subsecretaría de Derechos Humanos, Jefatura de la División de Protección, Jefatura de la Unidad de Análisis Normativo. Los reportes de seguimiento legislativo, se emitirán siempre y cuando las sesiones de Comisión solicitada sean transmitidas por internet (streaming), desde las plataformas web oficiales www.cdtv.cl; www.senado.cl; y www.democraciaenvivo.cl. El volumen de los reportes, en cuanto productos asociados al indicador, dependerá, en cierta forma, de la agenda legislativa del Ejecutivo.</t>
  </si>
  <si>
    <t>Porcentaje de documentos de asesoría técnica elaborados y despachados a MINREL en el año t</t>
  </si>
  <si>
    <t>4 - Brindar asesoría altamente calificada en derecho al Ministerio de Relaciones Exteriores en relación a procedimientos ante el Sistema Interamericano y del Sistema Universal de Derechos Humanos, y respecto a solicitudes de información emanadas de órganos de ambos sistemas .</t>
  </si>
  <si>
    <t>Asesoría técnica especializada en Derechos Humanos</t>
  </si>
  <si>
    <t>(N° de documentos de asesoría técnica elaborados y despachados a MINREL en el año t/N° total de solicitudes de asesoría técnica recibidas desde MINREL en el año t)*100</t>
  </si>
  <si>
    <t>Para efectos de este indicador, se entenderá por Documentos de Asesoría Técnica a todo aquel documento elaborado por la División de Protección que, a solicitud del Ministerio de Relaciones Exteriores, tiene por objetivo: a) Prestar asesoría técnica y contribuir con el Ministerio de Relaciones Exteriores en la defensa internacional de Chile en casos, en cualquier etapa del proceso, ante los Sistemas Universal o Interamericano de Derechos Humanos. b) Dar cuenta, desde una perspectiva crítica, de las acciones realizadas por el Estado de Chile para la implementación tanto de las disposiciones contenidas en tratados internacionales de derechos humanos, como de las resoluciones y recomendaciones originadas en el Sistema Interamericano y en el Sistema Universal de Derechos Humanos. c) Responder las solicitudes de información requeridas por los órganos del Sistema Interamericano y Universal de Derechos Humanos derivadas desde el Ministerio de Relaciones Exteriores. Los plazos para la elaboración de los Documentos de Asesoría Técnica serán hasta los 150 días hábiles, contados desde recibida la solicitud por parte de la autoridad de la cual emana el requerimiento, pudiendo ésta provenir directamente del Ministerio de Relaciones Exteriores (MINREL), o internamente, desde la(el) Ministra(o) de Justicia y Derechos Humanos, la(el) Subsecretaria(o) de Derechos Humanos, Jefaturas de Gabinete, Jefatura de la División de Protección, Jefatura de la Unidad Sistemas Internacionales de Protección, hasta su despacho respectivo. Tanto las solicitudes como el despacho de los documentos a la autoridad podrán realizarse por medios electrónicos.</t>
  </si>
  <si>
    <t>Acciones de colaboración con MINREL en la ejecución de medidas, acuerdos, recomendaciones, resoluciones y sentencias internacionales en materia de Derechos Humanos</t>
  </si>
  <si>
    <t>Colaboración técnica ante procedimientos del Sistema Interamericano y del Sistema Universal de Derechos Humanos</t>
  </si>
  <si>
    <t>(N° de acciones de colaboración con MINREL para la ejecución de medidas, acuerdos, recomendaciones, resoluciones y sentencias internacionales en materia de Derechos Humanos realizadas en el año t /N° total de solicitudes de colaboración recibidas desde MINREL en el año t)*100</t>
  </si>
  <si>
    <t>Para efectos de este indicador se entenderá como ?Acción de Colaboración? a toda aquella gestión que la Subsecretaría de Derechos Humanos, preferentemente a través de la División de Protección, realice con el propósito de asistir al Estado en la implementación de medidas y recomendaciones originadas en el Sistema Interamericano y en el Sistema Universal de Derechos Humanos, las que pueden tener su fuente en medidas cautelares y provisionales y en soluciones amistosas en ambos sistemas, en informes de fondo de la Comisión Interamericana de Derechos Humanos, en dictámenes de los órganos de tratados de Naciones Unidas, en sentencias de la Corte Interamericana de Derechos Humanos, así como recomendaciones de cualquier órgano de derechos humanos establecido en el marco de la Organización de Estados Americanos o de la Organización de Naciones Unidas, las cuales deberán ser solicitadas por el Ministerio de Relaciones Exteriores. Tanto las solicitudes de colaboración como las acciones realizadas podrán informarse por medios electrónicos.</t>
  </si>
  <si>
    <t>MINISTERIO DE LA MUJER Y LA EQUIDAD DE GÉNERO</t>
  </si>
  <si>
    <t>SERVICIO NACIONAL DE LA MUJER</t>
  </si>
  <si>
    <t>Porcentaje de mujeres participantes del Programa Mujer y Participación Política en el año t, respecto del total de mujeres planificadas a participar en el Programa Mujer y Participación Política en el año t.</t>
  </si>
  <si>
    <t>4 - Avanzar en la autonomía política de la diversidad de mujeres y organizaciones de mujeres y su fortalecimiento Institucional con Enfoque Interseccional.</t>
  </si>
  <si>
    <t>(Número de mujeres participantes del Programa Mujer y Participación Política en el año t./Número total de mujeres planificadas a participar en el Programa Mujer y Participación Política en el año t)*100</t>
  </si>
  <si>
    <t>Este indicador tiene por objetivo medir el cumplimiento de la cobertura planificada del Programa Mujer y Participación Política en modalidad presencial y/o remota. Las mujeres participarán en 1. Escuelas de Líderes Políticas que son instancias de formación para transferir habilidades a mujeres interesadas en participar en espacios de toma de decisión, en cargos de representación política y se entenderá que una mujer es participante cuando haya asistido al menos a un 75% de las sesiones programadas, y haya respondido Test de Habilidades Inicial y Test de Habilidades Final de las Escuelas. 2. Sensibilización de Mujeres Líderes que consiste en: seminarios, paneles y otras acciones que releven experiencias de mujeres líderes (ámbito público y/o privado, a nivel nacional y/o regional), dirigidas a mujeres interesadas en asumir posiciones de liderazgo, considerando posibilidad de generar redes de contacto, captar talentos para las Escuelas e incentivar comunidades de mujeres líderes, las participantes de las actividades serán aquellas que registren asistencia en lista destinada para esos efectos.</t>
  </si>
  <si>
    <t>Porcentaje de mujeres que posterior al egreso de las Casas de Acogida, mantienen o mejoran las condiciones que presentaron al momento del egreso de las Casas de Acogida.</t>
  </si>
  <si>
    <t>3 - Promover el derecho de las mujeres a una vida libre de violencias, a través de Programas con Enfoque Intersectorial e Interseccional relacionados con la prevención, protección, atención y reparación.</t>
  </si>
  <si>
    <t>(Número de mujeres que posterior al egreso de las Casas de Agogida, mantienen o mejorar las condiciones que presentaron al momento del egreso /Número total de mujeres con seguimiento posterior al egreso de las Casas de Acogida)*100</t>
  </si>
  <si>
    <t>Por egreso se entenderá la salida de la mujer de la Casa de Acogida como consecuencia de la disminución o eliminación de la situación de riesgo presente a su ingreso, de tal modo que no represente una amenaza para su vida; para esto los equipos realizan una evaluación que considera el riesgo que presenta la mujer al ingreso en la Casa de Acogida. Por seguimiento se entenderá el proceso de evaluación de la situación de riesgo de la mujer, que será aplicada a todas las mujeres egresadas que son ubicadas y aceptan ser evaluadas en el año t, efectuando dicha evaluación de riesgo entre el 2° y el 4°mes a partir del egreso de la Casa de Acogida. La evaluación se realiza por medio del mismo instrumento que se aplica al ingreso y al egreso. Los resultados del seguimiento pueden ser (a) que la mujer mantiene la situación de riesgo que presentó al momento del egreso, (b) disminuye el riesgo o (c) aumenta el riesgo. Para efectos de la meta se consideran como logros sólo los casos a) y b).</t>
  </si>
  <si>
    <t>Porcentaje de mujeres que posterior al egreso de los Centros de la Mujer, mantienen o mejoran las condiciones que presentaron al momento del egreso.</t>
  </si>
  <si>
    <t>(Número de mujeres que posterior al egreso de los Centros de la Mujer, mantienen o mejoran las condiciones que presentaron al momento del egreso/Número total de mujeres con seguimiento posterior al egreso de los Centros de la Mujer)*100</t>
  </si>
  <si>
    <t>Por egreso se entenderá la salida de la mujer del Centro cuando ha finalizado el proceso de intervención, habiéndose aplicado la evaluación de violencia. Esta evaluación será aplicada a todas las mujeres que son ubicadas y aceptan ser evaluadas en el año t. Por seguimiento se entenderá el proceso de evaluación de la mujer en un periodo de 2 a 4 meses una vez egresada, donde se contrastará la evaluación de la violencia realizada al Egreso con la evaluación de violencia en el Seguimiento. Los resultados del seguimiento pueden ser: a) que la mujer mantiene los niveles de violencia que presentó al egreso, b) que disminuye la violencia y c) que aumenta la violencia. Para efectos de la meta se consideran como logros sólo los casos a) y b).</t>
  </si>
  <si>
    <t>Porcentaje de Mujeres que elaboran su proyecto laboral en el año t, respecto del total de mujeres que terminan talleres de formación en el año t.</t>
  </si>
  <si>
    <t>1 - Avanzar en la autonomía económica de la diversidad de mujeres mediante la implementación de Programas con enfoque interseccional y en el marco del trabajo decente.</t>
  </si>
  <si>
    <t>(N° Total de Mujeres que elaboran su proyecto laboral en el año t/N° Total Mujeres que terminan talleres de formación en el año t)*100</t>
  </si>
  <si>
    <t>Este indicador tiene por objetivo medir la razón entre aquellas mujeres que reciben el proceso formativo (talleres vía remoto o presencial) y aquellas que además logran elaborar un proyecto laboral. Los talleres otorgados a las participantes serán de apresto laboral y su objetivo es entregar formación para el trabajo dependiente e independiente (talleres de formación para el trabajo remunerado y la autonomía económica); desarrollar capacidades y habilidades para conseguir, mantener y/o mejorar un empleo o actividad independiente, a través del conocimiento y uso de redes, desarrollo de competencias de liderazgo y habilidades sociolaborales en las participantes, que les permita tener mejores herramientas para un buen desempeño en el ámbito del trabajo. Producto de los aprendizajes adquiridos por las mujeres y su itinerario formativo, éstas elaboran un Proyecto Laboral, entendiéndose por tal un instrumento formal en que aquellas que optan por la línea dependiente proyectan su inserción en un empleo y las que optan por la línea independiente, desarrollan una idea de negocio. El proyecto laboral(remoto o presencial) es validado por el Programa.</t>
  </si>
  <si>
    <t>Porcentaje de mujeres de 14 años en adelante que obtienen una nota superior a 5.0 en una escala de 1 a 7 al egresar de los talleres en el año t; respecto del total de mujeres de 14 años en adelante que egresan de los talleres en el año t.</t>
  </si>
  <si>
    <t>2 - Fomentar el ejercicio pleno de los derechos sexuales y reproductivos, de la diversidad de mujeres y jóvenes, mediante la implementación de Programas con Enfoque Interseccional</t>
  </si>
  <si>
    <t>(Número de mujeres de 14 años en adelante que obtienen una nota superior a 5.0 en una escala de 1 a 7 al egresar de los talleres de sexualidad, maternidad y derechos sexuales y reproductivos en el año t /Número total de mujeres de 14 años en adelante que egresan de los talleres en el año t)*100</t>
  </si>
  <si>
    <t>Este indicador tiene por objeto medir los conocimientos que las mujeres adquieren en los talleres de sexualidad y maternidad. Los talleres de modalidad presencial y/o remota buscan favorecer la autonomía física de las mujeres por medio de la entrega de herramientas para el fortalecimiento de la autoestima, el autocuidado, la toma de decisiones responsables e informadas en los ámbitos de la sexualidad y de la maternidad, la prevención de los embarazos en la adolescencia y de las infecciones de transmisión sexual. A las participantes de los talleres se les aplica una evaluación pre y post taller, la cual se mide con una nota en escala de 1 a 7. Se calcula el porcentaje de mujeres que obtienen una nota superior a 5 al egresar de los talleres. Dado que no se puede definir con anticipación cuántas mujeres participantes de los talleres egresarán, se estima que el 85% del total de participantes lo harán. El porcentaje fue calculado según resultados de años anteriores (2016 y 2017). Respecto de los jóvenes se proyecta que el 50% de los jóvenes egresados serán mujeres, para estimar el total de egresados. Se excluyen de esta medición las mujeres participantes del taller embarazadas y madres adolescentes de 14 a 19 años, debido a que se trata de un componente nuevo del Programa MSM a partir del 2019.</t>
  </si>
  <si>
    <t>Porcentaje de Mujeres participantes del Programa 4 a 7 en el año t, respecto del total de mujeres programadas a participar en el Programa en el año t.</t>
  </si>
  <si>
    <t>(Número de Mujeres participantes del Programa 4 a 7 en el año t/Número total de mujeres programadas a participar del Programa en el año t)*100</t>
  </si>
  <si>
    <t>Este indicador tiene por objetivo medir el cumplimiento de uno de los desafíos de gestión del Servicio, referido a duplicar la cobertura de mujeres responsables de niños y niñas de 6 a 13 años, que participan del Programa 4 a 7 y acceden al servicio de cuidado provisto por el programa en apoyo a su participación en el mercado laboral. El servicio de cuidado podrá ser presencial: con talleres en los establecimientos educacionales en horario post jornada escolar; o a distancia: a través de apoyo pedagógico y talleres lúdicos realizados por medio de plataformas digitales que disminuyan las horas que las mujeres cuidadoras dedican al cuidado de niños y niñas. Ello en coherencia con el mandato del Programa de Gobierno referido a este Programa de SernamEG. Específicamente se proyecta incrementar progresivamente la cobertura de mujeres participantes del Programa, es decir, aquellas inscritas, durante los períodos 2019, 2020, 2021 y 2022, para alcanzar hacia el 2022 una cobertura equivalente a 16.322 mujeres que acceden a los beneficios del Programa en apoyo de su participación laboral, respecto de las 8.161 mujeres proyectadas para 2018.</t>
  </si>
  <si>
    <t>Porcentaje de mujeres del Programa 4 a 7 que permanecen en el mercado laboral en el año t, respecto del total de mujeres que se encuentran trabajando remuneradamente al momento de ingresar al Programa 4 a 7 en el año t.</t>
  </si>
  <si>
    <t>Mujeres permanecen en el mercado laboral.</t>
  </si>
  <si>
    <t>(Número de mujeres del Programa 4 a 7 que permanecen en el mercado laboral en el año t/Número total de las mujeres que se encuentran trabajando remuneradamente al momento de ingresar al Programa 4 a 7 en el año t )*100</t>
  </si>
  <si>
    <t>Este indicador se medirá en dos periodos de la ejecución del Programa: primero al momento de la inscripción y segundo en el mes de noviembre. Se entenderá que las mujeres permanecen en el mercado laboral toda vez que cuando son consultadas en el mes de noviembre, mantienen el estado declarado al momento de ingresar al Programa. Para ello, se utilizará la ficha única y una pauta de seguimiento. Este instrumento es aplicado por la coordinadora o coordinador comunal, cuyo contenido es traspasado al Sistema de Gestión de Programas (SGP).</t>
  </si>
  <si>
    <t>Porcentaje de personas de 14 años y más que cuentan con los conocimientos en salud sexual y reproductiva con enfoque de género y derechos que egresan de los talleres y jornadas en el año t.</t>
  </si>
  <si>
    <t>Personas adquieren conocimientos en salud sexual y reproductiva con enfoque de género y derechos.</t>
  </si>
  <si>
    <t>(Número de personas de 14 años y más que cuentan con los conocimientos en salud sexual y reproductiva con enfoque de género y derechos en el año t ./Número total de personas de 14 años y más que egresan de los talleres y jornadas en el año t.)*100</t>
  </si>
  <si>
    <t>Para medir que las personas hayan adquirido los conocimientos en SSR (Salud Sexual y Reproductiva) con enfoque de género y derechos, se aplicará una evaluación al término de los talleres y jornadas. La evaluación se hace en una escala de 1 a 7, donde 1 es la nota mínima y 7 la máxima y se aplica a todas las personas que egresan de los talleres y las jornadas. Se considera que las personas han adquirido conocimientos cuando tienen una nota superior a 5. Los talleres y jornadas se pueden implementar de manera presencial y no presencial. La evaluación que se realiza en los talleres y jornadas, está en directa relación con las temáticas abordadas en cada uno. Se incluyen los talleres para jóvenes de 14 a 19 años, los talleres para mujeres de 20 años y más y las jornadas para personas de 14 años y más. Para egresar de los talleres presenciales, deben completar al menos el 80% de la asistencia del total de los módulos y en los talleres no presenciales deben completar el 100% de asistencia del total de los módulos y en ambos realizar una evaluación post taller. Para egresar de las jornadas presenciales y no presenciales, las personas deben asistir al 100% de la jornada y realizar una evaluación post jornada. Para calcular el numerador, se sumarán las personas egresadas de los talleres y jornadas con nota superior a 5 y para calcular el denominador, se sumarán todas las personas egresadas de los talleres y jornadas</t>
  </si>
  <si>
    <t>Porcentaje de mujeres que aumentan sus habilidades de liderazgo en las Escuelas de Líderes Políticas en el año t ; respecto del total de mujeres participantes en las Escuelas de Líderes Políticas en el año t.</t>
  </si>
  <si>
    <t>Mujeres que aumentan habilidades de liderazgo.</t>
  </si>
  <si>
    <t>(Número de mujeres que aumentan sus habilidades de liderazgo en las Escuelas de Líderes Políticas en el año t/Número total de mujeres participantes en las Escuelas de Líderes Políticas el año t)*100</t>
  </si>
  <si>
    <t>Al total de las mujeres que participan de la Escuela de Líderes Políticas se les aplica un test al inicio de la Escuela . Después de haber pasado por todos los módulos se vuelve a aplicar el test. Si el resultado de esa evaluación es un delta positivo, entonces se considera que aumentan sus herramientas. Si el resultado es igual o menor que al test de inicio, se considera que no aumentan sus habilidades.</t>
  </si>
  <si>
    <t>Porcentaje de mujeres que disminuyen el nivel de violencia de género al egreso del proceso de intervención en CDM y CDA en el año t; respecto del total de mujeres que egresan de los CDM y las CDA en el año t.</t>
  </si>
  <si>
    <t>Mujeres víctimas de violencia de género que disminuyen el daño psicosocial.</t>
  </si>
  <si>
    <t>(Número de mujeres que egresan de CDM y CDA con diferencial de índice de violencia negativo, en el año t./Número total de mujeres que egresan de CDM y CDA , en el año t .)*100</t>
  </si>
  <si>
    <t>El universo se construye en base al total de mujeres atendidas, lo que considera aquellas que ingresan a intervención psicosocioeducativa y jurídica durante el año t en los dispositivos Centros de la Mujer (CDM) y Casas de Acogida (CDA), y aquellas mujeres que habiendo ingresado años anteriores se encuentran vigentes durante el año t. Este indicador se refiere a mujeres con tipo de salida Egreso, pues implica el cumplimiento efectivo de los objetivos del Plan de Intervención Individual, siendo posible la aplicación de la evaluación de violencia y daño en la Ficha de Salida. El índice de violencia: Se calcula en base a la sumatoria de la ponderación de las evaluaciones de violencia física (30%), violencia psicológica (30%), violencia económica (10%) y violencia sexual (30%), las cuales toman valores que van desde 0 No existe hasta 4 Vital. El numerador considera la cantidad de mujeres que mejoran su Índice de Violencia desde el ingreso a la salida en el año t, por tanto, cuenta aquellos casos en que la resta entre el Índice de Violencia a la salida y el Índice de Violencia al ingreso tenga por resultado un número negativo. El denominador considera la totalidad de mujeres que tuvieron algún tipo de salida Egreso en el año t.</t>
  </si>
  <si>
    <t>SUBSECRETARIA DE LA MUJER</t>
  </si>
  <si>
    <t>Porcentaje de hitos de la Estrategia Comunicacional del Ministerio implementados en el año t, respecto del total de hitos de la Estrategia Comunicacional del Ministerio definidos para el año t.</t>
  </si>
  <si>
    <t>7 - Promover una cultura de respeto, no violencia y reconocimiento para la igualdad de género con perspectiva interseccional.</t>
  </si>
  <si>
    <t>(N° de hitos de la Estrategia Comunicacional implementados en el año t/N° total de hitos de la Estrategia Comunicacional del Ministerio definidos para el año t)*100</t>
  </si>
  <si>
    <t>(1) Se definen como hitos estratégicos las pautas previamente definidas por el Departamento de Comunicaciones, que tienen por objetivo difundir y posicionar los temas del Ministerio. Se consideran dentro de los hitos comunicacionales actividades como: lanzamiento de campañas, promulgaciones de proyectos de ley, días conmemorativos, entre otros. (2) Como línea base (denominador), se considerará la Estrategia Comunicacional anual definida por el Departamento de Comunicaciones, la cual se deberá informar en enero del año t.</t>
  </si>
  <si>
    <t>Porcentaje de Servicios Públicos que reciben asistencia técnica en materias de equidad de género en el año t, respecto del total de Servicios Públicos que tienen compromisos de equidad de género en el marco de los mecanismos de incentivo en el año t.</t>
  </si>
  <si>
    <t>1 - Asegurar que las políticas públicas y el marco normativo no produzcan ni reproduzcan discriminación basada en género con perspectiva interseccional</t>
  </si>
  <si>
    <t>Servicios públicos asistidos técnicamente para el diseño e implementación de medidas de género.</t>
  </si>
  <si>
    <t>(N° de Servicios Públicos que reciben asistencia técnica en materias de equidad de género en el año t /N° total de Servicios Públicos que tienen compromisos de equidad de género en el marco de los mecanismos de incentivos en el año t)*100</t>
  </si>
  <si>
    <t>(1) Se define como asistencia técnica aquellas acciones destinadas a apoyar los/las encargadas(os) en materias de equidad de género de los Servicios Públicos adscritos al compromiso de implementación del indicador transversal de género, para la correcta implementación de los compromisos establecidos por cada Servicio, propiciando que estos desarrollen acciones sustantivas para alcanzar la igualdad de género. (2) Dentro de las acciones señaladas, se consideran reuniones bilaterales de asesoría técnica, talleres y/o jornadas de transferencia metodológica. (3) Este indicador considera asistencia técnica para Servicios Públicos tanto a nivel central como regional, según registro de datos de DIPRES, sobre aquellos que inscriben compromisos de equidad de género en sus mecanismos de incentivos.</t>
  </si>
  <si>
    <t>Tasa de funcionarios públicos capacitados en materias de equidad de género en el año t, por cada diez mil funcionarios públicos del gobierno central.</t>
  </si>
  <si>
    <t>Funcionarios/as públicos del gobierno central capacitados en materias de género.</t>
  </si>
  <si>
    <t>(N° de funcionarios públicos capacitados en materias de equidad de género en el año t /N° total de funcionarios públicos del gobierno central)*10000</t>
  </si>
  <si>
    <t>(1) Funcionario(a) público: persona que desempeña funciones en la administración central del Estado, bajo la calidad jurídica de planta, contrata, honorarios o código del trabajo (2) Funcionario(a) público capacitado en materias de equidad de género mediante un curso de modalidad e-learning que dispone esta Subsecretaría para los funcionarios(as) públicos del Estado, con el objetivo de proporcionar la transferencia de conocimiento en temáticas de equidad de género. Esta condición estará acreditada por un certificado de aprobación, documento extendido por la Subsecretaría de la Mujer y la Equidad de Género (3) Total funcionarios públicos del gobierno central corresponde a la cifra que publica la Dirección de Presupuestos del Ministerio de Hacienda en el Informe Trimestral de los Recursos Humanos del Sector Público del Primer Trimestre del año t-1.</t>
  </si>
  <si>
    <t>Porcentaje de informes de análisis normativo y reglamentario en materia de autonomía sexual y reproductiva elaborados respecto de los planificados en el año t.</t>
  </si>
  <si>
    <t>4 - Garantizar la autonomía sexual y reproductiva.</t>
  </si>
  <si>
    <t>Análisis normativo y reglamentario s en materia de autonomía sexual y reproductiva</t>
  </si>
  <si>
    <t>(N° de informes de análisis normativo y reglamentario en materia de autonomía sexual y reproductiva elaborados en el año t./N° total de informes de análisis normativo y reglamentario en materia de autonomía sexual y reproductiva programados en el año t)*100</t>
  </si>
  <si>
    <t>(1) Los informes de análisis normativo y reglamentario incluirá la revisión de leyes y reglamentos en materia de autonomía sexual y reproductiva, pudiendo incluir proyectos legislativos en tramitación. (2) El denominador del indicador se encuentra establecido por un informe trimestral sobre el análisis normativo en materia de autonomía sexual y reproductiva.</t>
  </si>
  <si>
    <t>Porcentaje de hitos implementados de la estrategia para el diseño del Sistema Nacional de Cuidados, de responsabilidad del Ministerio de la Mujer y la Equidad de Género</t>
  </si>
  <si>
    <t>5 - Desfeminizar, desprivatizar y desfamiliarizar los cuidados, promoviendo su corresponsabilidad social.</t>
  </si>
  <si>
    <t>Diseño Sistema Nacional de Cuidados.</t>
  </si>
  <si>
    <t>(Nº de hitos de la estrategia para el diseño del Sistema Nacional de Cuidados, de responsabilidad del Ministerio de la Mujer y la Equidad de Género, implementados en el año t./Nº total de hitos de responsabilidad del Ministerio de la Mujer y la Equidad de Género definidos en la estrategia para el diseño del Sistema Nacional de Cuidados.)*100</t>
  </si>
  <si>
    <t>(1) El Sistema Nacional de Cuidados es una iniciativa que se trabaja conjuntamente con el Ministerio de Desarrollo Social y Familia. El indicador incluye únicamente aquellos hitos que sean de responsabilidad directa del Ministerio de la Mujer y la Equidad de Género. (2) Se definen como hitos las actividades, informes, iniciativas legislativas, entre otras acciones, que se comprometan de manera formal para el diseño del Sistema Nacional de Cuidados. (3) El denominador del indicador quedará establecido en la ?Estrategia del Ministerio de la Mujer para el diseño del Sistema Nacional de Cuidados?, la cual se deberá informar en enero del año t.</t>
  </si>
  <si>
    <t>Porcentaje de avance en el plan de generación de estudios, datos y estadísticas relativas al trabajo doméstico y de cuidados no remunerados, respecto de lo planificado para el año t.</t>
  </si>
  <si>
    <t>6 - Reconocer y visibilizar el trabajo doméstico y de cuidados no remunerados.</t>
  </si>
  <si>
    <t>Estudios, datos y estadísticas relativas al trabajo doméstico y de cuidados no remunerados</t>
  </si>
  <si>
    <t>(Estudios e informes de datos y estadísticas relativas al trabajo doméstico y de cuidados no remunerados realizados en el año t./Estudios e informes de datos y estadísticas relativas al trabajo doméstico y de cuidados no remunerados realizados planificados para el año t.)*100</t>
  </si>
  <si>
    <t>(1) Corresponde al avance para la generación de información (estudios, datos y estadísticas) que permitan sustentar técnicamente el diseño de políticas, planes y medidas en el ámbito del trabajo doméstico y de cuidados no remunerados. (2) La planificación será entregada en enero del año t.</t>
  </si>
  <si>
    <t>Porcentaje de nuevos/as seguidores en redes sociales ministeriales (Twitter, Facebook, Instagram), respecto del año t-1</t>
  </si>
  <si>
    <t>Actividades de difusión a través de redes sociales.</t>
  </si>
  <si>
    <t>(Número de nuevos/as seguidores en el año t/Número de nuevos/as seguidores en el año t-1)*100</t>
  </si>
  <si>
    <t>(1) Se entiende por redes sociales ministeriales las cuentas de Twitter, Facebook e Instagram.</t>
  </si>
  <si>
    <t>Porcentaje de avance del Plan para el diseño e implementación del Sistema Integrado de Información en violencia de género respecto de lo planificado para el año t.</t>
  </si>
  <si>
    <t>2 - Incidir en el actuar de las instituciones del Estado y privados frente al abordaje de la violencia hacia las mujeres, diversidades y disidencias sexogenéricas.</t>
  </si>
  <si>
    <t>Diseño e implementación del Sistema integrado de información en Violencia de Género.</t>
  </si>
  <si>
    <t>(Nº de acciones para el diseño e implementación del Sistema Integrado de Información en violencia de género, realizadas en el año t./Nº total de acciones definidas en el plan para el diseño e implementación del Sistema Integrado. de Información en violencia de género.)*100</t>
  </si>
  <si>
    <t>(1) El Sistema Integrado de Información es una iniciativa vinculada a los hallazgos del estudio ?Hoja de Ruta para el Diseño de una Plataforma Integrada de Gestión de Casos de Violencia contra las Mujeres para el Estado Chileno?. Este sistema considera un módulo de responsabilidad de Sernameg y uno de responsabilidad de la Subsecretaría. (2) El plan será entregado en enero del año t.</t>
  </si>
  <si>
    <t>Porcentaje de informes de seguimiento realizados a la implementación del Plan intersectorial para la disminución de restricciones y condicionantes en el ejercicio de la autonomía económica, respecto de lo planificado en el año t.</t>
  </si>
  <si>
    <t>3 - Promover la participación en el mercado laboral y la autonomía económica de las mujeres, diversidades y disidencias sexogenéricas.</t>
  </si>
  <si>
    <t>Plan intersectorial para la disminución de restricciones y condicionantes para el ejercicio de la autonomía económica de las mujeres, diversidades y disidencias sexo genéricas.</t>
  </si>
  <si>
    <t>(N° de informes de seguimiento al Plan intersectorial para la disminución de restricciones y condicionantes para el ejercicio de la autonomía económica de las mujeres, diversidades y disidencias sexo genéricas elaborados en el año t./Nº total de informes de seguimiento proyectados en el año t.)*100</t>
  </si>
  <si>
    <t>Los informes de seguimiento al Plan Intersectorial detallarán la realización de actividades de articulación desarrolladas con otros actores institucionales, conducentes a la implementación del Plan (reuniones, convenios de colaboración, elaboración de políticas, planes o estrategias, entre otros).</t>
  </si>
  <si>
    <t>MINISTERIO DE LAS CULTURAS, LAS ARTES Y EL PATRIMONIO</t>
  </si>
  <si>
    <t>SERVICIO NACIONAL DEL PATRIMONIO CULTURAL</t>
  </si>
  <si>
    <t>Porcentaje de Usuarios del Programa Biblioredes con respecto a la población con dificultades de acceso a TIC`s por factores socioeconómico o geográficos, que habitan en comunas en que el Programa está presente.</t>
  </si>
  <si>
    <t>4 - Mejorar el acceso a los servicios patrimoniales que genera y gestiona la institución, mediante iniciativas de difusión, transferencia de conocimientos y mediaciones patrimoniales, que incorporen el desarrollo de nuevas tecnologías y condiciones de seguridad pertinentes.</t>
  </si>
  <si>
    <t>Usuarios registrados en el Programa Biblioredes</t>
  </si>
  <si>
    <t>(Número total de usuarios de Biblioredes que habitan en todas las comunas en que está presente el Programa, con dificultades de conectividad por factores geográficos o socioeconómicos al año t/Total de la población de comunas con dificultades de conectividad por factores geográficos o socioeconómicos donde está presente el programa al año t)*100</t>
  </si>
  <si>
    <t>Por usuario del Programa Biblioredes, se considera a cada persona que utiliza los servicios del programa, no obstante, para acceder a dichos servicios cada interesado debe necesariamente registrarse, completando un formulario electrónico, en línea, que entre otros datos exige indicar el RUT, con lo cual es posible individualizar a la persona que ha ingresado. La población objetivo de BiblioRedes está definida como aquella población que presenta dificultades de acceso a las nuevas tecnologías de información y comunicación, ya sea por factores geográficos y/o económicos. Esta definición, se realiza sobre información secundaria del MDS (CASEN) y de la SUBDERE referente a población calificada como en situación de Aislamiento.</t>
  </si>
  <si>
    <t>Índice de satisfacción de usuarios con los cursos de capacitación realizados a través del Programa de Biblioredes.</t>
  </si>
  <si>
    <t>1 - Mejorar y ampliar los servicios y espacios patrimoniales a lo largo del país, mediante el fortalecimiento institucional y el fomento de la participación de comunidades y personas, para contribuir a la sustentabilidad de sus identidades, memorias y territorios.</t>
  </si>
  <si>
    <t>Usuarios satisfechos con cursos de capacitación</t>
  </si>
  <si>
    <t>Sumatoria ponderada de las dimensiones consideradas en la satisfacción de usuarios con los cursos de capacitación realizados a través del Programa de Biblioredes en el año t.</t>
  </si>
  <si>
    <t>(1) Porcentaje de satisfacción, resultado del analisis de 11 preguntas realizadas a través de instrumento aplicado al término de la capacitación presencial, en laboratorios de formación y bibliotecas en convenio y del servicio, con cobertura nacional. Sumatoria de las opciones de respuesta "Satisfecho" y "Muy Satisfecho". La evaluación de la capacitación por los usuarios se mide a través de un índice de satisfacción, de acuerdo con las siguientes características metodológicas: 1.-Escala de satisfacción: La escala se mide a través de un diferencial semántico, con 5 valores para la categoría de respuesta (Muy Satisfecho, Satisfecho, Ni Satisfecho/Ni insatisfecho, Insatisfecho y Muy Insatisfecho). 2.-El índice de satisfacción se establece a partir de 4 variables: i.- Satisfacción respecto al curso de capacitación. Con una ponderación de 40% ii.-Satisfacción con respecto al espacio físico. Con una ponderación de un 20%. iii.-Satisfacción con la relatoría, exposición del monitor. Con una ponderación de un 20%. iv.- Satisfacción con la calidad de la conexión. Con una ponderación de un 20% 3. Se consideran para el numerador del indicador aquellas respuestas asociadas a satisfechos y muy satisfechos con el servicio de capacitación. 4. La encuesta se aplica a través de un formulario Web una vez terminado el curso de capacitación y la construcción del Indice, es realizada por un ente externo al Servicio Nacional del Patrimonio Cultural.</t>
  </si>
  <si>
    <t>Porcentaje de certificados emitidos dentro de cinco días hábiles en relación al total de solicitudes de certificados recibidas en el Departamento de Derechos Intelectuales</t>
  </si>
  <si>
    <t>3 - Contribuir a los procesos de transparencia del Estado, catalogando y archivando la documentación que éste genera, para que sea entregada en forma oportuna y completa a las personas que la requieran.</t>
  </si>
  <si>
    <t>Certificados entregados en plazo establecido</t>
  </si>
  <si>
    <t>(Número de certificados emitidos dentro de cinco días hábiles año t/Número total de solicitudes de certificados año t)*100</t>
  </si>
  <si>
    <t>Este indicador mide la emisión de certificados, relacionados a: 1) Certificados de inscripción de obras protegidas por derechos de autor. 2) Certificados de producciones de fonogramas protegidos por derechos conexos. 3) Certificados de seudonimos Por otra parte, se inicia el proceso de emisión de certificados cuando se recepciona la solicitud de certificado enviada por el solicitante y se verifica pago de la tarifa correspondiente (fecha de ingreso de pago), para posteriormente emitir certificado (con firma y fecha), actividad que constituye el término del proceso. En el numerador se contabilizarán sólo los certificados emitidos en el año t, provenientes de solicitudes de certificados del año t. Se considerarán solicitudes de certificados del año t, las que serán incluidas en el denominador, aquellas que permitan generar efectivamente el certificado respectivo en el año t y que el cómputo de ese plazo no exceda el periodo entre 01 de enero y el 31 de diciembre del año t. Las solicitudes de certificados que no generen un certificado dentro de ese período, para efectos de esta medición, no serán consideradas en el denominador. El tiempo de respuesta comprometido para la emisión de certificados es dentro de cinco días hábiles (Lunes a viernes excepto festivos), para los certificados emitidos entre el 01 de enero y el 31 de diciembre del año t, provenientes de solicitudes de certificados recibidas en el mismo periodo. No se contabilizarán los días en que se decrete el cierre de la operación de las oficinas por causas administrativas o de fuerza mayor. Asimismo en el denominador se contabilizarán las solicitudes presenciales y remotas. La fecha considerada de ingreso o de solicitud corresponderá, si es un día sábado o feriado, al día hábil siguiente. No obstante, una solicitud de certificado, para que sea ingresada como tal, previamente, debe cumplir con el siguiente estándar de admisibilidad: - Contenga todos los datos descritos en el formulario. En el caso que el usuario deba completar o corregir información, la fecha a considerar será la última fecha que remita en forma correcta la información. - Se entregue copia de la obra o fonograma que se solicita inscribir - Se haga el pago del servicio solicitado Una vez revisada la solicitud de certificado, si existen datos incompletos en el formulario o falta de documentos de respaldo, se contactará al usuario solicitando la información faltante y/o documentación, si éste en un plazo de 15 días corridos, no envía la información o no responde al requerimiento, se entenderá como abandonada la solicitud y será clasificada como inadmisible para efectos de este indicador.</t>
  </si>
  <si>
    <t>Porcentaje de usuarios(as) en delegaciones a los que se les entrega servicio especializado, en relación al total de usuarios(as) en delegaciones en Museos Regionales y Especializados.</t>
  </si>
  <si>
    <t>Usuarios de museos en delegaciones con servicio especializado</t>
  </si>
  <si>
    <t>(N° de usuarios(as) en delegaciones a los que se les entrega servicio especializado en el año t/N° total de usuarios(as) en delegaciones en Museos Regionales y Especializados en el año t)*100</t>
  </si>
  <si>
    <t>Los museos incluidos para la medición, son los 24 museos regionales y/o especializados que son coordinados por la Subdirección Nacional de Museos del Servicio Nacional del Patrimonio Cultural. Las delegaciones que visitan estos museos, corresponden aproximadamente en un 90% a grupos de estudiantes. El servicio especializado que se entrega a las delegaciones, puede ser: una charla introductoria o motivación inicial, visita guiada, taller, clase en materia específica, atención del grupo en sala didáctica o de animación. Por lo tanto con ello, se busca entregar un servicio que permita fortalecer el rol educativo de los museos.</t>
  </si>
  <si>
    <t>Tasa de variación anual de consultas en línea a catalogos de patrimonio documental digitalizado respecto a año base (2021)</t>
  </si>
  <si>
    <t>6 - Fortalecer los procesos de reconocimiento patrimonial y de construcción de memorias, por medio del desarrollo de modelos de participación pertinentes a los contextos socioculturales, con la finalidad de visibilizar y resguardar la diversidad cultural del país.</t>
  </si>
  <si>
    <t>Consultas a Catálogos en Linea</t>
  </si>
  <si>
    <t>((N° de consultas en línea a catalogos de patrimonio documental digitalizado en el año t/N° de consultas en línea a catalogos de patrimonio documental digitalizado en el año t-1)-1)*100</t>
  </si>
  <si>
    <t>(1) Se entiende por "consulta en linea" a las visitas a catálogos (visualizar y descargar un documento) a través de las plataformas digitales en uso. (2) "Los fondos documentales" son un conjunto de documentos en cualquier formato o soporte, producidos organicamente, y /o reunidos y utilizados por una persona particular, familia u organismo."Los catalogos de patrimonio documental digitalizado" corresponden a fondos documentales tales como en catálogo, que considera esta medición son:Conservadores de Bienes Raíces, Comercio y Minas(documentos descritos y digitalizados correspondientes a inscripciones de propiedades) , Jesuitas de América (volúmenes descritos y digitalizados del Fondo de la Junta de Temporalidades de la Compañía de Jesús), Rapa Nui (Comprende memorias, decretos, oficios, registros fotográficos y planos territoriales), entre otros.</t>
  </si>
  <si>
    <t>Porcentaje de organizaciones que custodian bienes patrimoniales de uso público que evalúan los servicios de asistencia técnica en conservación-restauración entregados con satisfacción alta o muy alta.</t>
  </si>
  <si>
    <t>2 - Fomentar el reconocimiento, resguardo y salvaguardia del patrimonio material e inmaterial del país, fortaleciendo e incrementando su investigación, registro, inventario, documentación, conservación y restauración, con la finalidad de ponerlo al servicio de las personas.</t>
  </si>
  <si>
    <t>Servicios de asistencia técnica en conservación-restauración calificados con satisfacción alta o muy alta.</t>
  </si>
  <si>
    <t>(N° de organizaciones que custodian bienes patrimoniales de uso público que recibieron servicios de asistencia técnica en conservación-restauración el año t que evaluan con satisfacción alta o muy alta el servicio /N° de organizaciones que custodian bienes patrimoniales de uso público que recibieron servicio de asistencia técnica en conservación-restauración el año t encuestadas)*100</t>
  </si>
  <si>
    <t>(1) La Asistencia técnica comprende bienes y servicios en las siguientes materias a saber: a) Diagnósticos de conservación del patrimonio y su entorno; b) Intervenciones de conservación-restauración; y c) Evaluación y supervisión de proyectos. (2) La encuesta de satisfacción considera cuatro variables de medición: a) Comunicación; b) Información; c) Resultados; d) Recomendabilidad. La escala de medición es de 1 a 7, donde satisfacción alta o muy alta corresponden a un promedio no inferior a 5,8.</t>
  </si>
  <si>
    <t>Porcentaje de comunidades y asociaciones índigenas y/o afrodescendientes que participan en iniciativas de revitalización cultural indígena y/o afrodescendiente en el año t</t>
  </si>
  <si>
    <t>5 - Fomentar el reconocimiento, resguardo y salvaguardia del patrimonio y cultura de los pueblos indígenas, rescatando y promoviendo iniciativas vinculadas a las diversas prácticas y tradiciones</t>
  </si>
  <si>
    <t>Comunidades y asociaciones índigenas y/o afrodescendientes que participan en Iniciativas de revitalización cultural indígena y/o afrodescendiente</t>
  </si>
  <si>
    <t>(Número de comunidades y asociaciones índigenas y/o afrodescendientes que participan en iniciativas de revitalización cultural indígena y/o afrodescendiente en el año t/Número de comunidades y asociaciones índigenas registradas en la base de datos de participación histórica del programa)*100</t>
  </si>
  <si>
    <t>(1) Se entenderá como iniciativas de revitalización cultural indígena y/o afrodescendiente vinculadas al cumplimiento del objetivo estratégico, las ejecutadas y asociadas a los 3 componentes del programa de revitalización cultural indígena y/o afrodescendiente, a saber: 1)Diálogos Participativos para la elaboración, seguimiento y evaluación de Planes de Revitalización cultural indígena y afrodescendiente. Corresponden a reuniones donde se pone en ejercicio el derecho colectivo a la participación de las organizaciones indígenas y afrodescendientes, en las que se persigue impulsar, revisar y evaluar las distintas iniciativas de revitalización cultural en los territorios, de mutuo acuerdo con las organizaciones indígenas y afrodescendientes pertenecientes a los 10 pueblos originarios presentes en Chile, además del pueblo Tribal Afrodescendiente chileno, quienes trabajan con la Subdirección Nacional de Pueblos Originarios. 2) Ejecución de planes de revitalización cultural indígena / afrodescendiente. Los planes de revitalización corresponde a un conjunto de actividades, a saber: a) Talleres y Capacitaciones en temáticas como lengua, oficios, artes, otras. b) Investigaciones, de memoria, sitios de significación, otras. c) Internados lingüísticos. d) Inmersión Lingüística escolar y prescolar. e) Expresiones culturales indígenas tradicionales y contemporáneas. f) Muestras y extensión de artes indígenas tradicionales y contemporáneas. g) Seminarios temáticos. h) Otras. 3) Actividades de difusión y puesta en valor de las culturas de los pueblos originarios y Pueblo Tribal Afrodescendiente. Las actividades de difusión, en general corresponden a hitos conmemorativos y actividades masivas de difusión, a saber: a) Encuentros temáticos, música, teatro, danza, poesía, otras. b) Documentales. c) Intercambios interregionales de experiencias y conocimientos d) Hitos de Difusión como Solsticio de invierno, día internacional de la mujer indígena y Afrodescendiente, Sello Artesanía Indígena, Día Internacional de la Lengua Materna, Encuentro de las Culturas. (2) Se entenderá como comunidades y asociaciones indígenas y/o afrodescendientes que participan en iniciativas de revitalización cultural indígena y/o afrodescendiente , aquellas comunidades y asociaciones que al menos hayan participado en 1 de las actividades que contemplan los componentes de: Diálogos Participativos, Ejecución de planes de revitalización cultural indígena / afrodescendiente o Actividades de difusión y puesta en valor de las culturas de los pueblos originarios y Pueblo Tribal Afrodescendiente. (3) El Listado de comunidades y asociaciones indígenas registradas en la Subdirección Nacional de Pueblos Originarios, corresponde a una base de datos, que se elabora en base al listado de organizaciones indígenas y/o afrodescendientes que han participado en las iniciativas de revitalización cultural indígena y/o afrodescendiente a nivel histórico desde la ejecución del Programa (año 2016 en adelante), se actualiza cada año.</t>
  </si>
  <si>
    <t>SUBSECRETARIA DE LAS CULTURAS Y LAS ARTES</t>
  </si>
  <si>
    <t>Porcentaje de comunas del país que cuentan con Planes Municipales de Cultura diseñados participativamente en el año t.</t>
  </si>
  <si>
    <t>(N° de comunas que cuentan con Planes Municipales de Cultura diseñados participativamente en el año t/N° total de comunas del país)*100</t>
  </si>
  <si>
    <t>El Plan Municipal de Cultura corresponde a una herramienta de gestión local, cuyo propósito es guiar el desarrollo cultural de una comuna. Su diseño se caracteriza por una construcción participativa en términos de necesidades, demandas y estrategias de acción en materia artística cultural de cada comuna. Se debe atender que, para participar en la formulación de los planes, debe existir compromiso de la autoridad municipal, que se inicia con la firma de la Agenda Municipal. Se entenderá que el Plan Municipal de Cultura se ha diseñado participativamente a partir del cumplimiento de los siguientes aspectos: a) El Diagnóstico de necesidades culturales de la comuna ha considerado en su construcción consultas ciudadanas, entrevistas, diálogos, cabildos, u otras instancias participativas, abordadas en los encuentros de co-diseño, conforme con la Ley N° 20.500, b) El Plan Municipal de Cultura, luego de su elaboración, ha sido presentado a la comunidad a través de los Consejos de la Sociedad Civil (COSOC), y en caso de que el municipio no cuente con COSOC, a través de otras instancias participativas. Finalmente, para la contabilización de una comuna, se entenderá que hayan transitado por las tres etapas del proceso: formulación, aprobación y validación de los Planes Municipales de Cultura. El proceso descrito considera un ciclo bianual, que parte entre uno o dos años antes y que puede extenderse, debido a las características de cada municipio, desde el proceso participativo hasta el envío de la documentación que da cuenta del mismo, lo que podría generar comunas rezagadas que exceden el año calendario o el ciclo planificado, pero que requieren ser contabilizadas por la naturaleza acumulativa de la medición. De este modo, los Planes Municipales de Cultura en año t, corresponden a un acumulado desde el año 2013 a la fecha. Las instancias mencionadas en los puntos anteriores pueden tener una modalidad presencial y/o virtual.</t>
  </si>
  <si>
    <t>Porcentaje de Centros de Creación y Desarrollo Artístico para niños, niñas y jóvenes en funcionamiento en el año t.</t>
  </si>
  <si>
    <t>(N° de Centros de Creación y Desarrollo Artístico para niños, niñas y jóvenes en funcionamiento en el año t /N° Total de comunas establecidas para el funcionamiento de los Centros de Creación y Desarrollo Artístico para niñas, niños y jóvenes)*100</t>
  </si>
  <si>
    <t>Se entenderá que los Centros de Creación para niños, niñas y jóvenes se encuentran en funcionamiento cuando éste: a) Cuente con un espacio físico habilitado, b) Disponga de programación artística para ofrecer a la ciudadanía la cual puede ser presencial y/o semipresencial y/o virtual según condición sanitaria nivel país.</t>
  </si>
  <si>
    <t>Porcentaje de comunas que cuentan con oferta de bienes y servicios artísticos, culturales y/o de formación en el año t.</t>
  </si>
  <si>
    <t>(Nº de comunas que cuentan con oferta de bienes y servicios artísticos, culturales y/o de formación en el año t/Total de comunas del país)*100</t>
  </si>
  <si>
    <t>a) Se entenderá por comuna cubierta, aquella donde se ejecute a lo menos 2 actividades artístico-culturales y/o actividades de formación-capacitación. b) Se entiende por oferta de bienes y servicios artístico culturales y/o de formación-capacitación, a las acciones realizadas a través de iniciativas y/o programas de la Subsecretaría de las Culturas y las Artes y las Secretarías Regionales Ministeriales de Cultura, las cuales pueden tener una modalidad presencial y/o virtual.</t>
  </si>
  <si>
    <t>Porcentaje de agentes culturales beneficiarios(as) de las Becas Chile Crea de Fondos de Cultura en el año t.</t>
  </si>
  <si>
    <t>(N° de agentes culturales beneficiarios(as) de las Becas Chile Crea de Fondos de Cultura en el año t/Total de agentes culturales que postularon a alguna de las modalidades de las Becas Chile Crea para convocatoria(s) año t)*100</t>
  </si>
  <si>
    <t>Se entenderá por agentes culturales beneficiarios(as) a todas las personas que han recibido el pago en el año t, por parte de la Subsecretaría de las Culturas y las Artes. Los postulantes a las Modalidades de Becas Chile Crea que sumarán al denominador del indicador, corresponden a aquellos que: a) Agentes culturales que postularon en el año "t-1" a fondos de las convocatoria(s) del año "t", o b) Agentes culturales que postularon en el año "t" a fondos de las convocatoria(s) del año "t". Las convocatoria(s) del año "t" considera recursos presupuestarios del año "t". Como es decisión de los Consejos Sectoriales y del Consejo Nacional de la Cultura, las Artes y el Patrimonio el nombre de las modalidades de concurso, se entenderá por Becas Chile Crea al conjunto de acciones que desarrolle la Subsecretaría de las Culturas y las Artes para financiar becas y/o formación: cursos, seminarios, diplomados, magister, doctorados, pasantías y residencias, entre otros, de los Fondos: Fondo Nacional de Desarrollo Cultural y las Artes (FONDART), Fondo de Fomento del Libro y la Lectura, Fondo de Fomento de la Música Nacional, Fondo de Fomento Audiovisual y Fondo Nacional de Artes Escénicas. .</t>
  </si>
  <si>
    <t>Porcentaje de agentes culturales inscritos en el registro nacional de agentes culturales, artísticos y patrimoniales que sean beneficiarios(as) de Programas y/o Iniciativas vinculadas a la etapa de formación en el año t.</t>
  </si>
  <si>
    <t>3 - Impulsar y fomentar el desarrollo del ecosistema cultural de manera orgánica y sostenible a través de: un nuevo sistema de financiamiento que permita la reactivación, recuperación y asociatividad de agentes culturales; la promoción al trabajo cultural digno en colaboración con organizaciones sindicales y gremiales; y el fortalecimiento en todas las etapas del ciclo cultural a nivel local, regional, nacional e internacional; con perspectiva y enfoques de Derechos Humanos, respetando la libertad de creación, valoración social de artistas y sus obras, y el resguardo al derecho de autor(a).</t>
  </si>
  <si>
    <t>Agentes culturales inscritos en el registro nacional de agentes culturales, artísticos y patrimoniales que sean beneficiarios(as) de Programas y/o Iniciativas vinculadas a la etapa de formación que impulsen y fomenten el ecosistema cultural de manera orgánica y sostenible</t>
  </si>
  <si>
    <t>(N° agentes culturales inscritos en el registro nacional de agentes culturales, artísticos y patrimoniales beneficiarios(as) de Programas y/o Iniciativas vinculadas a la etapa de formación en el año t/N° Total de agentes culturales inscritos/as con Rut en el registro nacional de agentes culturales, artísticos y patrimoniales actualizado al año t)*100</t>
  </si>
  <si>
    <t>A) Este indicador permite medir el número de agentes culturales inscritos en el registro nacional de agentes culturales, artísticos y patrimoniales beneficiados y beneficiadas de programas y/o iniciativas que impulsan y fomentan el desarrollo del ecosistema cultural, particularmente a través de actividades de capacitación, fortalecimiento y/o asociatividad para la etapa de formación del ciclo cultural, respecto al total de agentes culturales inscritos/as con Rut en el Registro Nacional de Agentes Culturales, Artísticos y Patrimoniales actualizado al año t. B) El ecosistema cultural corresponde a toda interacción social y ambiental que permite que los individuos, las organizaciones y comunidades se relacionen entre sí y con su hábitat cultural, histórico y territorial. C) Para efectos de este indicador, los individuos, las organizaciones y comunidades se denominarán ?agentes culturales?. D) Se entenderá como ?etapa de formación? del ciclo cultural a todos los estudios y aprendizajes (formales o informales) dirigidos a capacitar a agentes culturales para el desempeño de una actividad cultural, tales como; cursos, talleres, asesorías técnicas, mentorías, relatorías, seminarios, entre otras. Lo anterior, con el propósito de entregar conocimientos y herramientas que contribuyan en el desarrollo de la gestión de su actividad como agentes culturales. E) Se considerarán todos aquellos Programas y/o Iniciativas que contribuyan a impulsar y fomentar el desarrollo del ecosistema cultural en la etapa de formación de agentes culturales, del Departamento de Fomento de las Culturas y las Artes o a su continuador del quehacer programático. F) Las actividades ejecutadas pueden tener una modalidad presencial, virtual y/o mixta, las cuales dependerán de la naturaleza de intervención de las iniciativas y/o programas.</t>
  </si>
  <si>
    <t>Porcentaje de comunas que cuentan con oferta de actividades artístico-culturales, de formación, mediación, capacitación y/o difusión que promueven la participación cultural de la ciudadanía en el año t</t>
  </si>
  <si>
    <t>2 - Promover la participación cultural sustantiva de la ciudadanía en iniciativas y proyectos, que visibilizan expresiones y manifestaciones artístico culturales de base comunitarias, sociales, populares, territoriales y funcionales, con perspectiva y enfoques de Derechos Humanos, resguardando la libertad de expresión, la memoria y la diversidad de identidades culturales a nivel local, regional y nacional; propendiendo a la cohesión social.</t>
  </si>
  <si>
    <t>Comunas cubiertas con Actividades ejecutadas que promueven la participación cultural de la ciudadanía</t>
  </si>
  <si>
    <t>(N° de comunas que cuentan con oferta de actividades artístico-culturales, de formación, mediación, capacitación y/o difusión que promueven la participación cultural de la ciudadanía en el año t/Total de comunas del país)*100</t>
  </si>
  <si>
    <t>A) Este indicador permite medir la cobertura territorial de la oferta artístico cultural ejecutada que promueva la participación de la ciudadanía, en el marco del diseño e implementación de programas, iniciativas y/o proyectos, que visibilizan expresiones y manifestaciones artístico-culturales de base comunitarias, sociales, populares, territoriales y funcionales, considerando perspectiva y enfoque de derechos. B) Se entenderá por comuna cubierta, aquella donde se ejecute a lo menos 1 actividad artístico cultural, de formación, mediación, capacitación y/o difusión. C) Se entiende por oferta de actividades artístico-culturales, de formación, mediación, capacitación y/o difusión, a las acciones realizadas a través de programas, iniciativas y/o proyectos de la Subsecretaría de las Culturas y las Artes y las Secretarías Regionales Ministeriales de Cultura, las cuales pueden tener una modalidad presencial y/o virtual. D) Las actividades a considerar en la ejecución del indicador, serán las diseñadas e implementadas por el Departamento de Ciudadanía Cultural o el continuador de su quehacer programático. E) El diseño, gestión y metodología de implementación de cada actividad se basa fundamentalmente en la estrategia de intervención de cada programa, iniciativa y/o proyecto y para ello, cada actividad tiene su propia modalidad, objetivos, duración y verificadores en función del lugar y/o plataforma digital según la naturaleza específica.</t>
  </si>
  <si>
    <t>Porcentaje de docentes, artistas, educadores, facilitadores y directivos que evalúan satisfactoriamente las instancias formativas en educación artística para contribuir al aprendizaje de las personas en el año t.</t>
  </si>
  <si>
    <t>4 - Promover el desarrollo de educación artística integral e intercultural, incorporando contenidos artísticos culturales en los planes y programas de estudios; en la labor pedagógica y formativa de docentes, artistas, educadores y facilitadores, tanto en establecimientos educacionales como en espacios didácticos de creación artística cultural, a través de instrumentos institucionales e interinstitucionales con perspectiva y enfoques de Derechos Humanos, contribuyendo al aprendizaje a lo largo de la vida de las personas en sus etapas formativas, considerando todos sus contextos de educación, tanto formal como no formal e informal.</t>
  </si>
  <si>
    <t>Docentes, artistas, educadores, facilitadores y directivos que evalúan satisfactoriamente las instancias formativas que promueven el desarrollo de educación artística integral e intercultural.</t>
  </si>
  <si>
    <t>(N° de docentes, artistas, educadores, facilitadores y directivos que evalúan satisfactoriamente las instancias formativas en educación artística realizadas en el año t/N° de docentes, artistas, educadores, facilitadores y directivos asistentes a las instancias formativas en educación artística realizadas en el año t)*100</t>
  </si>
  <si>
    <t>A) El objetivo del indicador es medir la valoración de las instancias formativas con contenidos artísticos culturales para la promoción del desarrollo de la educación artística, que experimentan artistas, educadores, facilitadores y directivos de establecimientos educacionales como de espacios didácticos, considerando que son un aporte para la promoción del desarrollo de la educación artística integral e intercultural, contribuyendo al aprendizaje a lo largo de la vida de las personas en sus etapas formativas, considerando todos sus contextos de educación, tanto formal como no formal e informal. B) Se entenderá por docentes, artistas, educadores, facilitadores y directivos que participan y/o evalúan las instancias formativas a todos aquellos que reciben capacitaciones y/o formaciones implementadas por los 3 programas de educación artística del Servicio. C) Se contabilizarán docentes, artistas, educadores, facilitadores y directivos en el numerador y en el denominador del indicador, según corresponda, en función de la cantidad de instancias de formación y/o capacitación donde participen. D) Durante y/o al finalizar las instancias formativas se aplicará una encuesta a los/las participantes de los procesos formativos, la cual, utiliza escala Likert y se consideran como evaluados satisfactoriamente a las respuestas categorizadas como "muy satisfecho y extremadamente satisfecho". E) El formato de una escala Likert típico de cinco niveles, será: (1) Extremadamente satisfecho, (2) Muy satisfecho, (3) Moderadamente satisfecho, (4) Poco satisfecho y (5) No satisfecho. F) Los contenidos específicos desarrollados en cada instancia formativa dependerán de la naturaleza de cada actividad de formación y/o capacitación, acorde a las necesidades de docentes, artistas, educadores, facilitadores y directivos. G) Las actividades ejecutadas pueden tener una modalidad presencial, virtual y/o mixta, las cuales dependerán de la naturaleza de intervención de las iniciativas y/o programas vinculados a la educación artística. H) El diseño, gestión, y metodología de implementación de cada actividad se basa fundamentalmente en la estrategia de intervención de cada programa y/o iniciativa y para ello, cada actividad tiene su propia modalidad, objetivos, duración y verificadores en función del lugar y/o plataforma digital según la naturaleza específica.</t>
  </si>
  <si>
    <t>SUBSECRETARIA DEL PATRIMONIO CULTURAL</t>
  </si>
  <si>
    <t>Porcentaje de propuestas normativas para la protección y salvaguardia del Patrimonio finalizadas al año t.</t>
  </si>
  <si>
    <t>Propuestas normativas publicadas en el Diario Oficial</t>
  </si>
  <si>
    <t>(N° de propuestas normativas para la protección y salvaguardia del Patrimonio finalizadas al año t/Total de Propuestas normativas para la protección y salvaguardia del Patrimonio definidas por la Autoridad del Servicio a finalizar al año 2022)*100</t>
  </si>
  <si>
    <t>Se entenderán por propuestas normativas aquellos instrumentos jurídicos que regulen materias de funcionamiento del Ministerio en materias Patrimoniales y los proyectos de Ley y reglamentos, sean estos nuevos o modificaciones. Todos ellos se entenderán como finalizados cuando se publiquen en el Diario Oficial. Las propuestas definidas a realizar por la Subsecretaría al año 2026 son 9.</t>
  </si>
  <si>
    <t>Porcentaje de estudios sobre patrimonio cultural finalizados al año t en relación al total planificado para el año 2022.</t>
  </si>
  <si>
    <t>Estudios finalizados</t>
  </si>
  <si>
    <t>(Nº de estudios sobre patrimonio cultural finalizados al año t/Total de estudios sobre patrimonio cultural definidos a desarrollar al 2022)*100</t>
  </si>
  <si>
    <t>Son Estudios para la formulación, implementación y/o evaluación de políticas, planes, programas e iniciativas en materia patrimonial, tales como el Plan Nacional de Patrimonio Cultural, el Plan Nacional de Infraestructura Patrimonial, la Política Nacional de Educación Patrimonial, Estadísticas patrimoniales, patrimonio y género. Se entenderá por finalizado un estudio una vez que la jefatura del departamento respectivo emita constancia de ello (estudios internos) o que la persona profesional a cargo de la licitación en el departamento respectivo, emita Acta de Recepción Conforme (estudios externos). Se entenderán por estudios finalizados, aquellos que puedan ser iniciados en el año t-1, pero la constancia o recepción conforme que indique su finalización, sea en el año t.</t>
  </si>
  <si>
    <t>Porcentaje de hitos ejecutados en el marco del diseño e implementación del Plan Nacional de Patrimonio Cultural en el año t.</t>
  </si>
  <si>
    <t>Hitos de implementación de la Política ejecutados</t>
  </si>
  <si>
    <t>(N° de hitos ejecutados para el diseño e implementación del Plan Nacional de Patrimonio Cultural en el año t/total de hitos programados para el diseño e implementación del Plan Nacional de Patrimonio Cultural en el año t)*100</t>
  </si>
  <si>
    <t>Los Hitos del año 2022: - Plenario (al menos 1 plenario con contrapartes de las distintas Subsecretarías involucradas en el Plan). - Mesas Técnicas SNPC (al menos 2 en el año con acta de asistencia) - Reporte Plataforma Seguimiento del Plan enviado al Subsecretaria/o. - Informe Anual Plan Nacional de Patrimonio Cultural, enviado al Subsecretaria/o y Ministra/o. Los Hitos del año 2023: - Realización de dos plenarios semestrales según calendario de reporte. - Realización de dos informes semestrales según calendario de reporte. - Realización de dos informes anuales de grupos de trabajo. - Un conversatorio sobre la aplicación del enfoque de derecho relacionado con patrimonio cultural.</t>
  </si>
  <si>
    <t>Porcentaje de hitos cumplidos para reducir la brecha de infraestructura patrimonial regional en el marco de la implementación del Plan Nacional de Infraestructura Patrimonial al año 2030.</t>
  </si>
  <si>
    <t>Hitos que reducen brecha en infraestructura patrimonial cumplidos</t>
  </si>
  <si>
    <t>(N° de hitos ejecutados para reducir la brecha de infraestructura patrimonial regional al año t /Total de hitos en el marco del cumplimiento del Plan Nacional de Infraestructura Patrimonial al año 2030)*100</t>
  </si>
  <si>
    <t>Se entiende como universo total 52 proyectos pendientes, levantados al inicio de 2020, que requieren 324 hitos para cumplir con solucionar la brecha existente. Se estima que se habrá superado el 50% de los hitos totales pendientes, lo que equivale a 162 hitos para dar cumplimiento al Plan Nacional de Infraestructura Patrimonial al 2030. Los hitos considerados para cada proyecto son: 1. RS de Diseño, se refiere a que la iniciativa, luego de recopilar los antecedentes y elaborar los documentos técnicos para el diseño (Términos de Referencia), obtiene Recomendación Favorable por parte de MDSF para su etapa de Diseño. 2. Inicio de Diseño, momento en que se firma el Contrato con el proveedor del Servicio, o bien, Acta de Inicio de Servicios, comenzando a correr los días establecidos en los términos de referencia. 3. Término de Diseño; se considera ?Término de Diseño? cuando la consultoría cuenta con el visto bueno de la Unidad Técnica y Unidad Asesora. 4. RS de Ejecución, al igual que para la etapa de Diseño, se requiere Recomendación Favorable por parte de MDSF para su etapa de Ejecución. 5. Inicio de Obras, el hito se refiere al momento en que se comienza con la ejecución del contrato de obras. 6. Término de Obras, momento en que se da término, de acuerdo a términos de referencia y contrato, a la ejecución de obras. Debe ser validado por Unidad Técnica y Unidad Asesora. 7. Término de Habilitación, luego de que las obras han finalizado, comienza una serie de licitaciones de menor alcance que permiten habilitar el edificio. Estas guardan relación con la compra de equipos y equipamiento mínimo para el correcto funcionamiento del edificio. El hito se refiere a el momento en que finaliza esta etapa cuyo medio de verificación es un Acta de Término de Habilitación emitido por la institución responsable de dicho proceso.</t>
  </si>
  <si>
    <t>Porcentaje de estudios sobre patrimonio cultural finalizados al año t en relación del total proyectado al año 2026.</t>
  </si>
  <si>
    <t>3 - Generar coordinaciones internas y externas al ministerio, para elaborar y ejecutar políticas, planes, programas, estudios e iniciativas para la protección del patrimonio cultural inmaterial y material, para la salvaguardia de la memoria y el patrimonio cultural artístico y la valoración ciudadana del patrimonio.</t>
  </si>
  <si>
    <t>Estudios finalizados al año t</t>
  </si>
  <si>
    <t>(Nº de estudios sobre patrimonio cultural finalizados al año t/Total de estudios sobre patrimonio cultural proyectados al 2026)*100</t>
  </si>
  <si>
    <t>Son Estudios para la formulación, implementación y/o evaluación de políticas, planes, programas e iniciativas en materia patrimonial, tales como el Plan Nacional de Patrimonio Cultural, el Plan Nacional de Infraestructura Patrimonial, la Política Nacional de Educación Patrimonial, Estadísticas patrimoniales, patrimonio y género. Se entenderá por finalizado un estudio una vez que la jefatura del departamento respectivo emita constancia de ello (estudios internos) o que la persona profesional a cargo de la licitación en el departamento respectivo, emita Acta de Recepción Conforme (estudios externos). Se entenderán por estudios finalizados, aquellos que puedan ser iniciados en el año t-1, pero la constancia o recepción conforme que indique su finalización, sea en el año t. Los estudios externos serán remitidos a más tardar 180 días posterior a la entrega final, a la Biblioteca del congreso para su copia.</t>
  </si>
  <si>
    <t>Porcentaje de hitos ejecutados en el marco del diseño e implementación del Plan Nacional de Patrimonio Cultural al año 2023.</t>
  </si>
  <si>
    <t>Hitos de implementación del Plan Nacional de Patrimonio Cultural ejecutados al año t</t>
  </si>
  <si>
    <t>(N° de hitos ejecutados para el diseño e implementación del Plan Nacional de Patrimonio Cultural al año t/total de hitos proyectados para el diseño e implementación del Plan Nacional de Patrimonio Cultural al año 2023)*100</t>
  </si>
  <si>
    <t>Los hitos en el año 2020 son 4, en el año 2021 son 3, los Hitos del año 2022: - Plenario (al menos 1 plenario con contrapartes de las distintas Subsecretarías involucradas en el Plan). - Mesas Técnicas SNPC (al menos 2 en el año con acta de asistencia) - Reporte Plataforma Seguimiento del Plan enviado al Subsecretaria/o. - Informe Anual Plan Nacional de Patrimonio Cultural, enviado al Subsecretaria/o y Ministra/o. Los Hitos del año 2023: - Realización de dos plenarios semestrales según calendario de reporte. - Realización de dos informes semestrales según calendario de reporte. - Realización de dos informes anuales de grupos de trabajo. - Un conversatorio sobre la aplicación del enfoque de derecho relacionado con patrimonio cultural.</t>
  </si>
  <si>
    <t>2 - Reducir la brecha existente en infraestructura patrimonial gestionando un Plan de infraestructura para la construcción, ampliación y habilitación y equipamiento para el desarrollo de las actividades patrimoniales del país, propendiendo a la equidad territorial, y promover la capacidad de gestión asociada a esa infraestructura, fomentando el desarrollo de la arquitectura y su inserción territorial; como asimismo, promover y contribuir a una gestión y administración eficaz y eficiente de los espacios de infraestructura cultural pública y su debida articulación a lo largo de todo el país.</t>
  </si>
  <si>
    <t>Hitos que reducen brecha en infraestructura patrimonial ejecutados al año 2030</t>
  </si>
  <si>
    <t>Se entiende como universo total 52 proyectos pendientes, levantados al inicio de 2020 en el Plan de Infraestructura Patrimonial, que requieren 324 hitos para cumplir con disminuir la brecha existente. Se estima que se habrá superado el 50% de los hitos totales pendientes, lo que equivale a 162 hitos para dar cumplimiento al Plan Nacional de Infraestructura Patrimonial al 2030. Los hitos considerados para cada proyecto son: 1. RS de Diseño, se refiere a que la iniciativa, luego de recopilar los antecedentes y elaborar los documentos técnicos para el diseño (Términos de Referencia), obtiene Recomendación Favorable por parte de MDSF para su etapa de Diseño. 2. Inicio de Diseño, momento en que se firma el Contrato con el proveedor del Servicio, o bien, Acta de Inicio de Servicios, comenzando a correr los días establecidos en los términos de referencia. 3. Término de Diseño; se considera ?Término de Diseño? cuando la consultoría cuenta con el visto bueno de la Unidad Técnica y Unidad Asesora. 4. RS de Ejecución, al igual que para la etapa de Diseño, se requiere Recomendación Favorable por parte de MDSF para su etapa de Ejecución. 5. Inicio de Obras, el hito se refiere al momento en que se comienza con la ejecución del contrato de obras. 6. Término de Obras, momento en que se da término, de acuerdo a términos de referencia y contrato, a la ejecución de obras. Debe ser validado por Unidad Técnica y Unidad Asesora. 7. Término de Habilitación, luego de que las obras han finalizado, comienza una serie de licitaciones de menor alcance que permiten habilitar el edificio. Estas guardan relación con la compra de equipos y equipamiento mínimo para el correcto funcionamiento del edificio. El hito se refiere a el momento en que finaliza esta etapa cuyo medio de verificación es un Acta de Término de Habilitación emitido por la institución responsable de dicho proceso.</t>
  </si>
  <si>
    <t>MINISTERIO DE MINERIA</t>
  </si>
  <si>
    <t>COMISION CHILENA DEL COBRE</t>
  </si>
  <si>
    <t>Porcentaje de empresas receptoras de inversión extranjera auditadas en el año t respecto del total de empresas de inversión extranjera susceptibles de ser auditadas en el año t</t>
  </si>
  <si>
    <t>(Nº de empresas receptoras de Inversión Extranjera auditadas en el año t/Nº de empresas de inversión extranjera susceptibles de ser auditadas en el año t)*100</t>
  </si>
  <si>
    <t>Durante el año 2022, esta Comisión detectó, por una parte, que un número importante de empresas informadas por la Agencia como receptoras de aportes D.L. N° 600 no existen en la actualidad y, por otra, que alguno de los aportes reportados por InvestChile como D.L. N°600 finalmente no lo eran producto que el inversionista extranjero nunca suscribió el contrato de inversión extranjera posteriormente a elevar la solicitud ante el ex Comité de Inversiones Extranjeras o ante la Agencia, en caso de aquellos contratos suscritos durante el período de extensión señalado en el artículo transitorio de la Ley N° 20.848. Dado lo anterior (derogación D.L: N° 600 y por consecuencia la disminución significativa de las empresas receptoras de este tipo de aportes) nos vemos en la obligación de eliminar el presente indicador a contar del año 2023. Sin perjuicio de ello, para el año 2023 esta Institución considerará efectuar un análisis de las empresas receptoras de inversión extranjera D.L. N° 600 con contratos vigentes, en coordinación con la Agencia de Promoción de la Inversión Extranjera, ex Comité de Inversiones Extranjeras, y el Servicio de Impuestos Internos, dentro de sus posibilidades.</t>
  </si>
  <si>
    <t>Porcentaje de informes de auditorías a Empresas Mineras Estatales planificados y cerrados en el año t respecto a los programados en el Plan de Trabajo anual vigente aprobado por el Consejo</t>
  </si>
  <si>
    <t>2 - Resguardar los intereses del Estado en sus empresas mineras, informando a las autoridades competentes, los resultados, observaciones y/o recomendaciones, según corresponda, de la fiscalización y evaluación que realiza, de la gestión e inversiones de las empresas, y asesorando a los Ministerios de Minería y Hacienda en la elaboración y seguimiento de los presupuestos de estas empresas.</t>
  </si>
  <si>
    <t>Auditorias a las Empresas Mineras del Estado realizadas.</t>
  </si>
  <si>
    <t>(N° de auditorías a Empresas Mineras Estatales Cerradas en el año t/N° de Auditorías a Empresas Mineras del Estado programas en el Plan de Trabajo anual vigente aprobado por el Consejo)*100</t>
  </si>
  <si>
    <t>La cantidad de auditorías a Empresas Mineras del Estado programadas para el año vigente, se establece en el proceso de planificación anual desarrollado el último trimestre del año anterior y formalizado a través del documento "Plan de Trabajo (Año) Comisión Chilena del Cobre" aprobado por el Honorable Consejo de Cochilco y modificable en casos excepcionales por la misma autoridad. Dado lo anterior, se podría modificar el número de auditorías a realizar durante el período 2023. Cabe señalar que dentro de las auditorías comprometidas para el año 2023, se consideran 7 seguimientos al cumplimiento de compromisos adquiridos por parte del auditado en auditorías efectuadas previamente por esta Comisión Chilena del Cobre.</t>
  </si>
  <si>
    <t>Porcentaje de proyectos principales en ejecución con seguimiento en el año t respecto al total de proyectos principales en ejecución en el año t</t>
  </si>
  <si>
    <t>Seguimiento de Proyectos principales en ejecución</t>
  </si>
  <si>
    <t>(N° de proyectos principales en ejecución con seguimiento en el año t/N° de proyectos principales en ejecución en el año t)*100</t>
  </si>
  <si>
    <t>Proyecto Principal es aquel proyecto de Codelco cuya inversión total es superior o igual a US$ 30 Millones. El seguimiento a este tipo de proyectos consiste en una recolección y sistematización de la información, enfocada en la verificación del cumplimiento de hitos principales, luego de ser recomendados por Cochilco y el Ministerio de Desarrollo Social y Familia, y puestos en ejecución por la Corporación. El seguimiento de estos proyectos por parte de Cochilco es muy relevante, como apoyo a la evaluación de proyectos que realiza la Comisión, ya que permite ir controlando y verificando el avance de proyectos que requieren recomendación para procesos inversionales siguientes; tener una mayor visión sobre las iniciativas de inversión en ejecución que contribuyen a la creación de valor de las Divisiones, y evaluar la implementación de planes de acción en caso de desviaciones que pudiesen afectar el cumplimiento de sus objetivos. Asimismo, permite asesorar e informar a las autoridades de la Comisión y del Ministerio de Minería, respecto del estado de ejecución de los proyectos más importantes de la Corporación. Se compromete para el año 2023, realizar el 87,5% del denominador "N° de proyectos principales en ejecución en el año t" el cual se establece sobre los proyectos recomendados al 30 de Junio del 2023, ya que los proyectos recomendados después de esa fecha, en la mayoría de los casos, no alcanzan a desarrollarse de manera significativa para ser objeto de seguimiento. Los valores ingresados para calcular "estimación 2023" son referenciales. Los hitos son una forma de conocer el avance del proyecto y representan un logro, un punto, o un momento en el proyecto asociado a una actividad y que marca su inicio o término. Un hito simboliza el haber conseguido un logro importante en el proyecto. Ejemplo de ello, es el término de la construcción de un túnel, la llegada de un equipo, la asignación de un contrato, el inicio de la producción, etc. En relación a lo anterior, la verificación del cumplimiento de los hitos principales implica además la evaluación del cumplimiento de los plazos y montos programados inicialmente para su ejecución y la evaluación del impacto de sus eventuales desviaciones en la ejecución del proyecto global, permitiéndonos inferir respecto de los resultados económicos asociados con su ejecución.</t>
  </si>
  <si>
    <t>Porcentaje de Informes Semanales del Mercado del Cobre difundidos a usuarios Newsletter en forma oportuna en el año t respecto al total de Informes Semanales del Mercado del Cobre emitidos por Cochilco en el año t</t>
  </si>
  <si>
    <t>1 - Contribuir al diseño, implementación y monitoreo de políticas públicas orientadas al desarrollo sustentable de la minería en Chile y a consolidar su aporte al país, mediante la elaboración de estudios, informes, generación de estadísticas y análisis de carácter público, oportuno y confiable y la participación en actividades nacionales e internacionales.</t>
  </si>
  <si>
    <t>Informes semanales de mercado del cobre difundidos.</t>
  </si>
  <si>
    <t>(N° de Informes Semanales del Mercado del Cobre difundidos a usuarios Newsletter en forma oportuna en el año t/N° total de Informes Semanales del Mercado del Cobre emitidos por Cochilco en el año t)*100</t>
  </si>
  <si>
    <t>El Informe Semanal del Cobre contiene los factores principales que afectaron el precio del cobre en la semana, resumidos de distintas fuentes relevantes y con la visión de experto en el tema que tiene la institución. Por ser útil, su oportuna difusión a través de la aplicación de consumo masivo como la Newsletter, es valorada. Se definió oportuna la difusión el último día hábil de la semana.</t>
  </si>
  <si>
    <t>Porcentaje de informes de fiscalización de las exportaciones de cobre y sus subproductos planificados y cerrados en el año t respecto a los programados en el Plan de Trabajo Anual vigente aprobado por el Consejo</t>
  </si>
  <si>
    <t>3 - Resguardar los intereses del Estado sobre el sector minero, a través de la fiscalización del valor de las exportaciones/importaciones de cobre y sus subproductos, entre otros, asesorando a los Ministerios y entidades públicas atingentes.</t>
  </si>
  <si>
    <t>Fiscalización de las condiciones de mercado de las exportaciones de las exportaciones de cobre y sus subproductos</t>
  </si>
  <si>
    <t>(N° de informes de fiscalización de las exportaciones de cobre y sus subproductos cerrados en el año t/N° de informes de fiscalización de las exportaciones de cobre y sus subproductos programados en el Plan de Trabajo Anual vigente aprobado por el Consejo)*100</t>
  </si>
  <si>
    <t>El objetivo del presente indicador, es medir el cumplimiento del compromiso de fortalecimiento de la función fiscalizadora de Cochilco respecto de las exportaciones de cobre y sus subproductos. Específicamente, esta función contempla fiscalizar las condiciones de comercialización que impactan en el valor comercial y el valor de mercado de las exportaciones de cobre y sus subproductos, tanto de las empresas mineras públicas como privadas, considerando la realización de distintas actividades cuyos resultados quedan plasmados en los respectivos informes de fiscalización. Adicionalmente, se fiscaliza el adecuado cumplimiento de la normativa asociada al registro de los contratos en el Sistema de Exportaciones Mineras (SEM 2.0). Valor Comercial: el objetivo es revisar que las exportaciones hayan sido efectuadas de acuerdo a los valores y condiciones contratados, contrastando dicha información con los antecedentes efectivos que sustentan a las mismas (facturas, seguros, cargos estiba/desestiba, documentos de embarque, certificados de análisis de peso, humedad, químicos, etc.). Valor de Mercado: el objetivo es revisar que las condiciones y valores de las exportaciones correspondan a los vigentes en el mercado internacional, con el fin de identificar eventuales sub o sobre valuación de los ingresos de los exportadores por concepto de estas exportaciones. La cantidad de informes de fiscalización de exportaciones de cobre y sus subproductos programados para el año vigente, se establece en el proceso de planificación anual desarrollado el último trimestre del año anterior y formalizado a través del documento "Plan de Trabajo (Año) Comisión Chilena del Cobre" aprobado por el Honorable Consejo de Cochilco y modificable en casos excepcionales por la misma autoridad. Dado lo anterior, se podría modificar el número de fiscalizaciones a realizar durante el período 2023. Cabe señalar que dentro de los informes de fiscalización comprometidos para el año 2023, se considera al menos 1 seguimiento al cumplimiento de compromisos adquiridos por los Exportadores de Cobre y sus Subproductos emanados de las debilidades observadas en las Fiscalizaciones del Ingreso al Sistema de Exportaciones Mineras (SEM 2.0) de los Contratos de Exportación de Cobre y sus Subproductos.</t>
  </si>
  <si>
    <t>Porcentaje de estudios estratégicos de sustentabilidad publicados en WEB institucional.</t>
  </si>
  <si>
    <t>Estudios estratégicos de sustentabilidad Publicados</t>
  </si>
  <si>
    <t>(N° de Estudios estratégicos de sustentabilidad publicados en WEB en año t/N° Estudios estratégicos de sustentabilidad programados para el año t)*100</t>
  </si>
  <si>
    <t>Los estudios estratégicos considerados para el cálculo del indicador y que abordan temas de sustentabilidad en la minería son: Informe de consumo de agua en la minería del cobre, Informe de consumo de energía en la minería del cobre, Informe de emisiones de GEI (directas e indirectas) e Informe de productividad en la minería. El informe de productividad en la minería fue publicado en la web Cochilco a partir del año 2020, ya que previamente constituía un insumo para el trabajo interno de la Dirección.</t>
  </si>
  <si>
    <t>SECRETARIA Y ADMINISTRACION GENERAL Ministerio de Mineria</t>
  </si>
  <si>
    <t>Variación porcentual del promedio de la producción de finos en proyectos nuevos de tipo individual apoyados por PAMMA en periodo t con respecto al promedio de la producción de finos de proyectos nuevos de tipo individual apoyados por PAMMA en periodo t-1</t>
  </si>
  <si>
    <t>((Promedio de la producción de finos en proyectos nuevos de tipo individual apoyados por PAMMA en el periodo t/Promedio de la producción de finos de proyectos nuevos de tipo individual apoyados por PAMMA en el periodo t-1)-1)*100</t>
  </si>
  <si>
    <t>Este es un indicador con medición ex-post, pues requiere del término efectivo del apoyo del Programa PAMMA para iniciar la medición correspondiente. El promedio de la producción de finos de proyectos nuevos de tipo individual apoyados por el Programa PAMMA en el periodo t-1, corresponde a la sumatoria de los promedios de producción de cada uno de los proyectos durante los tres meses anteriores al inicio del apoyo del Programa PAMMA. El promedio de la producción de finos en proyectos nuevos de tipo individual apoyados por el Programa PAMMA en el periodo t, corresponde a la sumatoria de los promedios de producción de cada uno de los proyectos nuevos de tipo individual apoyados por el Programa PAMMA durante los tres meses posteriores a la finalización de cada proyecto. Los proyectos a considerar en la medición del indicador corresponden a aquellos que finalicen su ejecución al 30 de septiembre, con el fin de contar con información de corte al 31 de diciembre del año. Se considerarán para la medición de este indicador, todos los proyectos que generen un impacto directo en la producción, esto se refiere a los proyectos de metros de labores y los proyectos de entrega y/o arrendamiento de maquinaria que incidan en la productividad de la faena.</t>
  </si>
  <si>
    <t>Porcentaje de metros de avance físico de labores mineras realizados por el Programa PAMMA en el año t respecto del total de metros de avance físico de labores mineras aprobados por el Programa PAMMA en el año t</t>
  </si>
  <si>
    <t>(Metros de avance físico de labores mineras realizados por el Programa PAMMA en el año t/Metros de avance físico de labores mineras aprobados por el Programa PAMMA en el año t)*100</t>
  </si>
  <si>
    <t>Se entiende por labor minera cualquier excavación con el fin de explotar un yacimiento, éstas pueden ser horizontales, verticales o inclinadas y tienen distintos objetivos ya sean de exploración, producción, traspaso de mineral, ventilación u otras operaciones propias de la minería. Este desarrollo de labores se planifica mediante una estimación de metros lineales de avance, lo que en la realidad no siempre se ejecuta en relación a lo proyectado, esto debido a distintos factores operacionales que influyen en la ejecución de éstas. En este sentido, se entenderá "metros de avance físico de labores mineras realizados por el Programa PAMMA" que se señala en el numerador del indicador, a los metros reales ejecutados. Mientras que los "metros de avance físico de labores mineras aprobados por el Programa PAMMA", que se indica en el denominador del indicador, corresponde al valor estimado para el cálculo de los metros de avance físico de labores mineras. Los valores de los operandos del indicador son referenciales puesto que están sujeto a la demanda de los usuarios en el año t y la correspondiente cartera de proyectos de desarrollo de metros de labores a desarrollar en el año t. El servicio considera pertinente señalar lo sensible del sector a los efectos de la crisis sanitaria cuyas características estructurales tienen mayor vulnerabilidad a las contingencias del entorno que las faenas de la mediana y gran minería.</t>
  </si>
  <si>
    <t>Porcentaje de instrumentos de Políticas Públicas Mineras elaboradas desde la Subsecretaria de Minería respecto de la cartera de instrumentos de política publica minera programada para el año t</t>
  </si>
  <si>
    <t>1 - Generar políticas públicas que permitan un desarrollo sostenible e institucional del sector, incorporando mecanismos participativos, con perspectiva de derechos humanos y de crisis climática, impulsando la actividad minera en toda su cadena de valor y potenciando su contribución al desarrollo nacional.</t>
  </si>
  <si>
    <t>Instrumentos de Políticas Públicas Mineras elaboradas</t>
  </si>
  <si>
    <t>(N° de instrumentos de Políticas Públicas Mineras elaboradas desde la Subsecretaria de Minería en el año t/N° de instrumentos de Políticas Públicas Mineras planificadas en el año t)*100</t>
  </si>
  <si>
    <t>Se consideran instrumentos de Políticas Públicas Mineras a Políticas, planes, normas, leyes y reglamentos aplicados al sector minero. Se debe considerar que la medición es sobre una cartera móvil, la cual responde a decisiones estratégicas del gobierno o de contingencias</t>
  </si>
  <si>
    <t>Porcentaje de instrumentos con directrices asociadas al fomento de la innovación en minería elaborados y puestos a disposición del ecosistema respecto a la cartera de instrumentos de fomento a la innovación minera programados en el año</t>
  </si>
  <si>
    <t>2 - Promover el desarrollo e innovación del sector minero, con énfasis en el encadenamiento productivo, generación de valor, diversificación de la matriz productiva y emprendimiento local.</t>
  </si>
  <si>
    <t>Instrumentos con directrices asociadas al fomento de la innovación en el sector minero puestos a disposición del ecosistema de innovación minero</t>
  </si>
  <si>
    <t>(N° total de instrumentos con directrices asociadas al fomento de la innovación en el sector minero elaborados y puestos a disposición del ecosistema minero en el año t/N° instrumentos con directrices asociadas al fomento de la innovación en el sector minero planificados en el año t)*100</t>
  </si>
  <si>
    <t>Se entenderá por instrumento con directrices asociadas al fomento de la innovación en el sector minero a: Planos Operativos, Hojas de Ruta técnica, guías Metodológica, Orientaciones Estratégicas, etc. Además, se entenderá que un instrumento es puesto a disposición cuando se publique en algún sitio web oficial o se difunda por medio de canales oficiales</t>
  </si>
  <si>
    <t>Porcentaje de documentos técnicos con estándares normativos y/o de gestión ambiental aplicados al sector minero creado y/o actualizado en el periodo t.</t>
  </si>
  <si>
    <t>3 - Mejorar el desempeño socioambiental de la industria minera, fortaleciendo los estándares normativos y de gestión ambiental aplicados al sector.</t>
  </si>
  <si>
    <t>Estándares normativos y de gestión ambiental</t>
  </si>
  <si>
    <t>(N° de documentos técnicos creados y/o actualizados aplicados al sector minero en el periodo 2023-2026 /Total de documentos técnicos proyectados en el periodo 2023-2026)*100</t>
  </si>
  <si>
    <t>Se entiende por documento técnico con estándares normativos y/o de gestión ambiental aplicados al sector minero al conjunto de instrumentos legales (Leyes, normas, resoluciones, guías metodológicas, instructivos, etc.) que señalan algún tipo de regulación y/ o recomendación para la gestión ambiental elaborado por la subsecretaria de minería o por un tercero con activa participación del servicio para el mejoramiento del desempeño socioambiental del sector minero a distinta escala en un periodo determinado.</t>
  </si>
  <si>
    <t>Porcentaje de acciones técnicas realizadas en participación ciudadana para el desarrollo sostenible del sector minero en el periodo t.</t>
  </si>
  <si>
    <t>Participación ciudadana en el sector minero</t>
  </si>
  <si>
    <t>(N° de acciones técnicas realizadas en participación ciudadana para el desarrollo sostenible del sector minero en el periodo t/Total de acciones técnicas realizadas en participación ciudadana para el desarrollo sostenible del sector minero programadas para el periodo t.)*100</t>
  </si>
  <si>
    <t>Se entiende por acciones técnicas de participación ciudadana al conjunto de medidas (resoluciones, guías metodológicas, instructivos, colaboraciones, etc.) desarrolladas por el departamento de participación y asuntos indígenas o con la colaboración directa de este, que fortalezcan la generación de confianza y espacios de diálogo, entre el sector minero y la ciudadanía durante el ciclo de gestión de proyectos mineros.</t>
  </si>
  <si>
    <t>Porcentaje de faenas beneficiarias por los concursos del Programa PAMMA, que reciben asistencia técnica e incrementan la productividad de las faenas beneficiadas.</t>
  </si>
  <si>
    <t>5 - Mejorar la productividad de la pequeña minería metálica, no metálica y actividades extractivas relevando su contribución al desarrollo sostenible del país.</t>
  </si>
  <si>
    <t>Faenas Beneficiarias por concursos PAMMA con Asistencia técnica e incremento de productividad</t>
  </si>
  <si>
    <t>(N° de faenas mineras beneficiadas en los concursos del programa PAMMA que reciben asistencia técnica y aumentan productividad año t respecto del t-1 /N° total de faenas mineras beneficiadas por el programa PAMMA que reciben asistencia técnica en año t)*100</t>
  </si>
  <si>
    <t>Se entiende por asistencia técnica al proceso de apoyo entregado por profesionales del área minera a las personas beneficiadas por el Programa PAMMA cuyo objetivo es el mejoramiento de la exploración y/o explotación de la faena minera. Por otra parte, y a efectos de complementar el entendimiento de la medición, cabe señalar que se consideran solamente aquellas faenas con producción minera metálica que hayan producido el año t-1, cuya extracción sea vendida a la Empresa Nacional de Minería - ENAMI, y sean beneficiadas del programa PAMMA en el año t.</t>
  </si>
  <si>
    <t>SERVICIO NACIONAL DE GEOLOGIA Y MINERIA</t>
  </si>
  <si>
    <t>Porcentaje de Mapas de Peligro Volcánico Regulares (MPVR) elaborados al año t respecto del total de Volcanes que se encuentran en la categoría I y II de peligrosidad vigente en el año t-1</t>
  </si>
  <si>
    <t>6 - Generar conocimiento geológico e información geocientífica de base y estratégica del territorio nacional, mediante la realización estudios de peligro, de geología ambiental (sistemas volcánicos, remociones en masa, fallas activas, entre otros), para contribuir a la generación de políticas públicas, su aplicación en la gestión sostenible del territorio y la reducción del riesgo de desastres.</t>
  </si>
  <si>
    <t>(Nº de Mapas de Peligro Volcánico Regulares (MPVR) elaborados al año t/Total de Volcanes que se encuentran en la categoría I y II de peligrosidad vigente en el año t-1)*100</t>
  </si>
  <si>
    <t>Este indicador de la Red Nacional de Vigilancia Volcánica (RNVV) mide, en el numerador, los mapas sobre cartografía regular de peligros volcánicos (MPVR) correspondientes a los volcanes Categorías I y II de peligrosidad de acuerdo al Informe de Ranking de Riesgos Específico de Volcanes Activos de Chile, realizados hasta el año anterior más los realizados el presente año. Por tanto, el nuevo ranking de volcanes elaborado en el año 2019 corresponderá al "ranking vigente". Para que un Mapa de Peligro Volcánico Regular sea contabilizado en el numerador, se debe cumplir con el hito denominado Aprobación para publicación por parte del Subdirector Nacional de Geología. En el denominador se considera el total de volcanes que conforman las categorías I y II de peligrosidad de acuerdo al Informe de Ranking de Riesgos Específico de Volcanes Activos de Chile (2019). Se publicará a razón de dos mapas anuales, siendo la meta para el año 2022 completar 28 de los 30 mapas considerados en el periodo.</t>
  </si>
  <si>
    <t>Porcentaje de Faenas mineras operativas fiscalizadas en año t, respecto del total de faenas mineras operativas catastradas en el año t-1.</t>
  </si>
  <si>
    <t>1 - Contribuir al mejoramiento de los estándares en la industria extractiva minera, para proteger la vida e integridad física de las personas que se desempeñan en dicha industria, como así mismo proteger las instalaciones e infraestructuras que hacen posible las operaciones mineras, por medio del fortalecimiento de la fiscalización, investigaciones de accidentes, control del cumplimiento de las acciones correctivas, potestad sancionatoria, gestión de los datos y la normativa legal vigente.</t>
  </si>
  <si>
    <t>Faenas operativas fiscalizadas</t>
  </si>
  <si>
    <t>(N° de faenas mineras operativas fiscalizadas en el año t/N° Total de faenas operativas catastradas en el año t-1))*100</t>
  </si>
  <si>
    <t>El Servicio esta mandatado por la ley orgánica 3525 y las entidades y/o sujetos a fiscalización se encuentra establecidas en el Decreto 132 Aprueba Reglamento de Seguridad Minera y sus modificaciones y el Decreto Supremo 248 que regula los depósitos de relaves. El Decreto 132 establece que el sujeto de fiscalización son las faenas mineras y comprende todas las labores que se realizan, desde las etapas de construcción, del conjunto de instalaciones y lugares de trabajo de la Industria Extractiva Minera, tales como minas, plantas de tratamiento, fundiciones, refinerías, maestranzas, talleres, casas de fuerza, muelles de embarque de productos mineros, campamentos, bodegas y, en general, la totalidad de las labores, instalaciones y servicios de apoyo e infraestructura necesaria para asegurar el funcionamiento de la Industria Extractiva Minera. La unidad fiscalizable es la faena minera operativa. Las faenas operativas a fiscalizar en el año t, corresponde a las catastradas en el año t-1, de acuerdo con el módulo Atlas o sistema de información que disponga el servicio (31-12-año t-1). Debido a que la meta para el año t, se elabora de acuerdo con la proyección de faenas mineras operativas existentes al 31-12-año t-1, el denominador debe actualizarse anualmente, función del estado de faenas mineras operativas al 31-12-año t-1. La cantidad de faenas mineras operativas que se planteó fiscalizar determinan la dotación y recursos solicitados en presupuesto en el año t, por lo que el porcentaje meta de cobertura se ajustará calculando la división entre la cantidad de faenas mineras operativas planteadas a fiscalizar con presupuesto otorgado en el numerador y la cantidad de faenas minera operativas a diciembre del año t-1 en el denominador. La definición de faena minera operativa y el estado de las instalaciones mineras se encuentran en el documento de calidad Definiciones y Términos vigente del Sernageomin. Debido a la dinámica del sector minero, al momento de la inspección de la faena minera se puede verificar un estado distinto al informado en el catastro de faenas mineras operativas del año t-1. Cabe mencionar que, si una faena minera operativa es fiscalizada varias veces en el año, en el numerador solamente contará como una (se mide cobertura).</t>
  </si>
  <si>
    <t>Porcentaje de faenas mineras, sometidas al procedimiento de aplicación general de la Ley 20.551 fiscalizadas en el año t, respecto del total de faenas mineras sometidas al procedimiento de aplicación general registradas en el año t-1</t>
  </si>
  <si>
    <t>Faenas fiscalizadas sometidas al procedimiento de aplicación general de la Ley 20.551</t>
  </si>
  <si>
    <t>(N° de faenas mineras sometidas al procedimiento de aplicación general de la ley 20.551 fiscalizadas en el año t/N° total de faenas mineras sometidas al procedimiento de aplicación general de la ley 20.551 registradas en el año t-1)*100</t>
  </si>
  <si>
    <t>Las entidades y/o sujetos a fiscalización se encuentran establecidas en la Ley N° 20.551, que Regula el Cierre de Faenas e Instalaciones Mineras y el Decreto Supremo 41, de 2012, del Ministerio de Minería Reglamento de la Ley de Cierre de Faenas e Instalaciones Mineras y de los planes de cierre aprobados por el Servicio conforme a dicha normativa. Debido a que la meta para el año t, se elabora de acuerdo con las faenas mineras registradas, sometidas al procedimiento de aplicación general de la Ley N°20.551 que Regula el Cierre de Faenas e Instalaciones Mineras, hasta el 31 de diciembre del año t-1, el denominador debe actualizarse anualmente. La cantidad de faenas mineras que se planteó fiscalizar determinan la dotación y recursos solicitados en presupuesto en el año t, por lo que el porcentaje meta de cobertura se ajustará calculando la división entre la cantidad de faenas mineras planteadas a fiscalizar con presupuesto otorgado en el numerador y la cantidad de faenas minera a diciembre del año t-1 en el denominador. El total de las faenas mineras consideradas para el cálculo de la cobertura proviene de la información establecida por la Subdirección Nacional de Minería, en base a sus propios registros. Se consideran todas las fiscalizaciones realizadas al 31 de diciembre del año t, ya sean programadas o no programadas, en virtud de las disposiciones establecidas en la Ley N° 20.551, a faenas mineras sometidas al procedimiento de aplicación general, las que podrán contar o no con un plan de cierre aprobado por el Servicio. Cabe mencionar que, si una faena minera es fiscalizada varias veces en el año, en el numerador solamente contará como una (se mide cobertura).</t>
  </si>
  <si>
    <t>Tasa de frecuencia de accidentes incapacitantes durante el periodo t, por mil, respecto del promedio de fiscalizaciones realizadas el periodo t-1, t-2 y t-3.</t>
  </si>
  <si>
    <t>Tasa de frecuencia de accidentes incapacitantes</t>
  </si>
  <si>
    <t> Tasa de Frecuencias de accidentes periodo t por 1000/Promedio de inspecciones periodo t-1, t-2, t-3</t>
  </si>
  <si>
    <t>El indicador considera como numerador la tasa de frecuencia de accidentes incapacitantes del periodo t multiplicada por mil (1.000) y en el denominador el promedio de las fiscalizaciones de seguridad minera de los últimos tres periodos anteriores al actual, abarcando el periodo móvil de medición, tanto para el numerador como el denominador, entre 01/11/t-1 al 31/10/t. Se considera este periodo dado que, para el cálculo del numerador es necesario contar con la información estadísticas que entregan las empresas mineras, y de acuerdo con lo establecido en los Artículos 71 y 625 letra c) del Decreto N°132, que aprueba el Reglamento de Seguridad Minera, se indica que las empresas tienen plazo para entregar sus estadísticas antes del día 15 del mes siguiente al que correspondan, por lo tanto, la información completa del año t se obtiene con posterioridad al día 15 de enero del año t+1.</t>
  </si>
  <si>
    <t>Porcentaje de publicaciones de Geología General y Aplicada elaboradas al año t respecto del total de las programadas al año t</t>
  </si>
  <si>
    <t>5 - Generar conocimiento geológico e información geocientífica de base y estratégica del territorio nacional, mediante estudios de geología básica y de recursos geológicos (mineralógicos, hidrogeológicos, geotérmicos) para contribuir a la exploración y gestión sostenible de los recursos y a la definición de políticas de Estado.</t>
  </si>
  <si>
    <t>Estudios de Geología general y Aplicada</t>
  </si>
  <si>
    <t>(N° publicaciones de Geología General y Aplicada elaboradas al año t/Total de publicaciones de Geología General y Aplicada programadas al año t)*100</t>
  </si>
  <si>
    <t>Este indicador considera como línea base las diversas publicaciones geológicas generadas por el Depto. de Geología General y por el Depto. de Geología Aplicada para el año 2022. Este indicador mide los resultados del Plan Nacional de Geología-PNG en cada una de sus líneas temáticas -geología básica, geoquímica, geofísica- y del Departamento de Geología Aplicada en cada una de sus líneas temáticas -Peligros Geológicos y Ordenamiento Territorial, Hidrogeología, Recursos Minerales y Geotérmicos- (indicador multitemático). De esta forma se considera en el numerador, el número de Publicaciones Geológicas: cartas geológicas a distintas escalas, informes técnicos (informes registrados, estudios, boletines, otros), bases de datos y artículos aceptados para publicación en revista Andean Geology (indicador multiproducto), acumuladas al año t y, en el denominador, el total de Publicaciones Geológicas (cartas de geología básica a distintas escalas, informes técnicos (informes registrados, boletines, otros), bases de datos y artículos aceptados para publicación en revista Andean Geology) programadas al año t. El número total de productos que se busca completar al año 2022, alcanza a 115 productos, que está sujeto a la disponibilidad presupuestaria para la ejecución de las actividades programadas en los respectivos Departamentos. Para que una de tales Publicaciones Geológicas sea contabilizado en el numerador, se debe cumplir con el hito denominado Aprobación para publicación por parte del Subdirector Nacional de Geología, según el proceso Producción de Publicaciones Geológicas que rige la generación de estos productos. El alcance y naturaleza de estas publicaciones se podrán revisar y modificar en función de los requerimientos de información geocientífica, de manera de poder mejorar la respuesta a las necesidades de sus usuarios, a nivel de todo el territorio nacional. Se comprometen 10 publicaciones geológicas para el año 2022.</t>
  </si>
  <si>
    <t>Porcentaje de proyectos mayores a 5.000 [tpm] con primer pronunciamiento menor o igual a 50 días del Servicio en el año t, respecto de los proyectos con pronunciamiento en el año t.</t>
  </si>
  <si>
    <t>2 - Contribuir a la actualización y regularización de la industria extractiva minera mediante la mejora de los procesos de revisión de proyectos de métodos de explotación y/o plantas de tratamiento de minerales, depósitos de relaves, evaluaciones de impacto ambiental, permisos sectoriales y de cierre de instalaciones y faenas mineras.</t>
  </si>
  <si>
    <t>Proyectos sobre 5.000 RPM con primer pronunciamiento menor o igual a 50 días</t>
  </si>
  <si>
    <t>(N° de proyectos con pronunciamiento en 50 días o menos en año t/Total de proyectos con Pronunciamiento en año t)*100</t>
  </si>
  <si>
    <t>Este indicador considera como numerador los proyectos de explotación sobre 5.000 tpm y de relaves, con primer pronunciamiento en año t, menor o igual a 50 días. En el denominador se considerará el total de primer pronunciamientos sobre proyectos que ejecuta el Servicio, independiente del tiempo del pronunciamiento, realizados durante el año t. Se utilizará base de datos RPM, obtenida del sistema BPMS, en el cual se determina la contabilización de proyectos de explotación y relaves, con las variables ?Lugar de revisión? (con categoría ?Depósitos de Relaves? y ?UEGP (ex Zonal) ?) y la variable ?Clasificación del Proyecto? (con categorías ?Proyecto Mayor a 5.000 Toneladas Mensuales? y ? Proyecto Complejo (Menor a 5.000 Toneladas Mensuales)?). Además considera para efectos de contabilización la variable ?Actividad?, en las que detalla firma de algún oficio o resolución (pronunciamiento), de las siguientes categorías : firma electrónica de documentos, firma electrónica oficio admisibilidad, firma oficio proyecto observado y firma resolución ampliación de plazo.</t>
  </si>
  <si>
    <t>Porcentaje de roles de explotación asignados respecto de los solicitados por sistema en año t</t>
  </si>
  <si>
    <t>3 - Mantener, actualizar y entregar información técnica, de manera correcta y oportuna para el proceso de constitución de concesiones mineras de exploración y explotación, y para fines del catastro minero.</t>
  </si>
  <si>
    <t>Roles de explotación asignados</t>
  </si>
  <si>
    <t>(Nº roles explotación asignados/Total roles explotación solicitados por sistema, en en año t)*100</t>
  </si>
  <si>
    <t>El denominador considera las solicitudes de asignación de roles de explotación que ingresan mediante el formulario Web indicado en la página de Sernageomin (www.sernageomin.cl). Se consideran las solicitudes ingresadas desde el 1 de enero al 31 de diciembre de cada año. En el numerador se considera la asignación de roles, de todos aquellos ingresados durante el año t.</t>
  </si>
  <si>
    <t>Porcentaje de personas capacitadas por el Centro de Capacitación SERNAGEOMIN, respecto del total a capacitar durante el año t</t>
  </si>
  <si>
    <t>4 - Realizar actividades de capacitación de entrega de conocimiento a los trabajadores/as de la industria minera, organismos del Estado y la comunidad asociada, preparándolos para ejecutar con mayor eficiencia y seguridad sus funciones en la industria.</t>
  </si>
  <si>
    <t>Personas capacitadas</t>
  </si>
  <si>
    <t>(Nº de personas capacitadas en el año t por el Centro de Capacitación SERNAGEOMIN/Total de personas a capacitar durante el año t)*100</t>
  </si>
  <si>
    <t>El total de personas capacitadas se refiere a aquello/as que participan del conjunto de actividades de capacitación desarrolladas durante el año t, pudiendo ser diferentes cursos/talleres que dicte el centro de capacitación (Prevención de Riesgo, Monitores de Seguridad Minera, Cursos con Mención PAMMA y otros).</t>
  </si>
  <si>
    <t>Porcentaje de estudios de Geología básica y recursos geológicos elaborados en el año t respecto del total de los programados en el año t</t>
  </si>
  <si>
    <t>Estudios de Geología básica y recursos geológicos</t>
  </si>
  <si>
    <t>(N° estudios de Geología básica y recursos geológicos elaborados en el año t/Total de estudios de Geología básica y recursos geológicos programados para año t)*100</t>
  </si>
  <si>
    <t>Este indicador considera los diversos estudios de geología básica y de recursos geológicos elaborados por la Subdirección Nacional de Geología para el año 2023. Este indicador mide los resultados en líneas temáticas de geología básica regional y de volcanes, geoquímica, geofísica, hidrogeología, recursos minerales y recursos geotérmicos (indicador multitemático). De esta forma se considera en el numerador, el número de estudios: cartas geológicas a distintas escalas, estudios técnicos (informes registrados, boletines, otros), bases de datos y artículos aceptados para publicación en revista Andean Geology (indicador multiproducto) y, en el denominador, el total programado durante el año t. El número total de estudios que se busca completar al año 2023, alcanza a 10 productos, que está sujeto a la disponibilidad presupuestaria para la ejecución de las actividades programadas en la Subdirección Nacional de Geología. Para que uno de tales estudios sea contabilizado en el numerador, se debe cumplir con el hito denominado ?Aprobación para publicación por parte del Subdirector Nacional de Geología?, según el proceso ?Producción de Publicaciones Geológicas? que rige la generación de estos productos. El alcance y naturaleza de estas publicaciones se podrán revisar y modificar en función de los requerimientos de información geocientífica, de manera de poder mejorar la respuesta a las necesidades de los usuarios, a nivel de todo el territorio nacional.</t>
  </si>
  <si>
    <t>Porcentaje de Estudios de Peligros geológicos elaborados al año t respecto del total de los programados en el año t</t>
  </si>
  <si>
    <t>Estudios de Peligros geológicos</t>
  </si>
  <si>
    <t>(Nº de Estudios de Peligro geológicos elaborados al año t/Total de estudios que se encuentran programados para año t)*100</t>
  </si>
  <si>
    <t>Este indicador considera en la medición de su numerador, los estudios de peligros geológicos elaborados en el año 2023 y mide los resultados en las líneas temáticas referidas a peligros geológicos, ordenamiento territorial, vulnerabilidad de acuíferos y geología ambiental (indicador multitemático). De esta forma se considera en el numerador, el número de estudios: cartas geológicas a distintas escalas, estudios técnicos (informes registrados, boletines, otros), bases de datos y artículos aceptados para publicación en revista Andean Geology, en el año t, y en el denominador, el total de estudios programados durante el año t. Se compromete 3 nuevos estudios de peligros geológicos para el año 2023. La cantidad de estudios que se plantean realizar durante el año t contempla la dotación y recursos solicitados en presupuesto de dicho año, por tanto, la implementación de la Ley N° 21.364 de SENAPRED puede afectar la estimación del resultado del año t, debiendo actualizarse dicha estimación. Para que uno de tales estudios sea contabilizado en el numerador, se debe cumplir con el hito denominado ?Aprobación para publicación por parte del Subdirector Nacional de Geología?, según el proceso ?Producción de Publicaciones Geológicas? que rige la generación de estos productos. El alcance y naturaleza de estas publicaciones se podrán revisar y modificar en función de los requerimientos de información geocientífica, de manera de poder mejorar la respuesta a las necesidades de los usuarios, a nivel de todo el territorio nacional.</t>
  </si>
  <si>
    <t>Porcentaje de productos y/o datos geológicos disponibles a público a través de sistemas SIG de difusión de la institución (PortalGeomin u otra plataforma web de difusión institucional) respecto del total de productos programados durante el año t</t>
  </si>
  <si>
    <t>7 - Mantener y divulgar conocimiento e información geológica, mediante la gestión de datos y la disponibilidad de productos para promover la Geociencias y su aplicación en desarrollo sostenible del país</t>
  </si>
  <si>
    <t>Productos y/o datos geológicos disponibles en formato SIG</t>
  </si>
  <si>
    <t>(Nº de productos y/o datos geológicos disponibles a público a través de sistemas SIG de difusión de la institución (PortalGeomin u otra plataforma web de difusión institucional)/Total de productos programados para el año t)*100</t>
  </si>
  <si>
    <t>El indicador considera como numerador los productos comprometidos para el año t, de productos y/o datos geológicos en formato SIG en el Portal Geomin u otra plataforma WEB y en el denominador, se medirá a razón de la cantidad de productos programados para el año t. Se entiende por productos y/o datos geológicos en formato SIG, la creación de servicios de mapas web de la cartografía geológica existente en la institución, previamente georreferenciada y estandarizada de acuerdo a las normas y estándares cartográficos institucionales, la divulgación de visores territoriales, páginas WEB institucionales de carácter científico que sirven para la entrega de información a la comunidad, los que además fomentan la difusión del conocimiento geológico como apoyo para la gestión de políticas públicas. Este indicador estará sujeto a la disponibilidad de productos que las unidades técnicas desarrollen, junto con la disponibilidad presupuestaria en materia de recursos de infraestructura computacional.</t>
  </si>
  <si>
    <t>Porcentaje de volcanes categoría 1 y 2 que cumplen con la disponibilidad de datos sísmicos establecidos para el año t respecto al Total de volcanes categoría 1 y 2 establecidos en el Ranking de Riesgo específico Vigente de Volcanes Activos de Chile</t>
  </si>
  <si>
    <t>8 - Fortalecer la vigilancia instrumental de los sistemas volcánicos activos del país e impulsar el monitoreo de otros procesos geológicos (remociones en masa, fallas activas, entre otros) para contribuir al sistema nacional para la prevención de desastres.</t>
  </si>
  <si>
    <t>Volcanes categoría 1 y 2, monitoreados</t>
  </si>
  <si>
    <t>(Nº de volcanes categoría 1 y 2 que cumplen con la disponibilidad de datos sísmicos establecidos para el año t/Total de volcanes categoría 1 y 2 establecidos en el Ranking de Riesgo específico de Volcanes Activos de Chile Vigente)*100</t>
  </si>
  <si>
    <t>El indicador considera en el numerador la cantidad de volcanes categoría 1 y 2 monitoreados de manera continua, que cumplen con el umbral de disponibilidad de datos de su red estaciones sísmicas establecido, cuyo compromiso para el año 2023 es alcanzar 23 volcanes por encima del umbral establecido. En el denominador se considera el total de volcanes que conforman las categorías 1 y 2 de peligrosidad de acuerdo con el Ranking de Riesgo específico de Volcanes Activos de Chile vigente. Este indicador persigue garantizar el monitoreo continuo de los volcanes categoría 1 y 2 que cumplan por sobre un umbral con una disponibilidad de datos establecido por la RNVV (74,52%). Este indicador tendrá un cumplimiento incremental de un volcán por año, con una proyección de 5 años. El indicador y umbral de disponibilidad de datos establecidos fueron calculados tomando en cuenta el ranking vigente a la fecha y en el caso de que existan actualizaciones o nuevas versiones del ranking de volcanes, estos indicadores y umbrales deben ser reevaluados. Se considera que el indicador puede sufrir variaciones negativas debido a factores o variables externas como robos sobre las redes de instrumentación, condiciones climáticas adversas, desperfectos eléctricos o fallos de nodos de comunicación ocasionados por incendios forestales, terremotos o actos vandálicos de gran escala, fallos en el origen o retransmisión del dato en sitios de difícil acceso en temporadas invernales y pérdidas ocasionadas por actividad volcánica en periodos de crisis.</t>
  </si>
  <si>
    <t>MINISTERIO DE OBRAS PUBLICAS</t>
  </si>
  <si>
    <t>DIRECCION DE AEROPUERTOS</t>
  </si>
  <si>
    <t>Porcentaje de obras de conservación terminadas el año t, respecto del total de obras de conservación programadas a terminar en el año t.</t>
  </si>
  <si>
    <t>2 - Mejorar los niveles de servicios y perfeccionar el sistema de gestión de mantenimiento, asegurando la funcionalidad de la red aeroportuaria del país (Primaria, Secundaria y PADs).</t>
  </si>
  <si>
    <t>Obras de Conservación Terminadas</t>
  </si>
  <si>
    <t>(N° de Obras de Conservación terminadas durante el año t/N° total de Obras de Conservación programadas a terminar en el año t)*100</t>
  </si>
  <si>
    <t>El Servicio emite un listado de obras de conservación a terminar en el periodo aprobado por la Jefatura Superior, fijando de este modo el universo de medición, el cual incluye aquellas obras destinadas a mantener la infraestructura existente en condiciones de operar normalmente (incluye infraestructura tanto vertical asociada a terminales y refugios de pasajeros, como horizontal asociada a pistas, rodajes y plataforma), las cuales podrán llevarse a cabo a través de Contratación (licitación o trato directo) o Administración Directa. El documento que determina el término de una obra es el Memo u Oficio del Inspector Fiscal o Administrador Directo al Director Nacional o Regional (procedimiento normado según Reglamento de Obras del MOP).</t>
  </si>
  <si>
    <t>Porcentaje de Aeródromos y Aeropuertos pertenecientes a la Red Primaria que mantienen funcional su infraestructura en el año t, respecto del total de Aeródromos y Aeropuertos pertenecientes a la Red Primaria.</t>
  </si>
  <si>
    <t>(N° de Aeródromos y Aeropuertos que mantienen funcional su infraestructura en el año t pertenecientes a la Red Primaria/Total de Aeródromos y Aeropuertos de la Red Primaria)*100</t>
  </si>
  <si>
    <t>Este indicador tiene por objetivo medir si la infraestructura provista por la DAP cumple los requerimientos técnicos para la función definida que permita la operatividad de la Red Aeroportuaria Nacional (RAN), a través de la gestión de proyectos de conservación, normalización, ampliación y mejoramiento de infraestructura aeroportuaria de competencia de la Dirección de Aeropuertos. Los requerimientos técnicos que permiten la operatividad de la Red y que son responsabilidad de la DAP son: pista de aterrizaje y cercos perimetrales. El estado de otros elementos de infraestructura aeroportuaria solo incide en el estándar de servicio que se ofrece, pero no en la operatividad del Aeropuerto o Aeródromo. La RAN contiene la clasificación de los Aeropuertos (Ap) y Aeródromos (Ad) que constituyen las Redes Primaria, Secundaria y de Pequeños Aeródromos (PADs). Esta actualización se realiza en base al análisis de 9 parámetros técnicos acordados con DGAC, entre los cuales están capacidad para recibir vuelos internacionales, resistencia de la pista, operaciones y pasajeros promedio en los últimos 5 años, entre otros. La Red Primaria es aquella que incluye los aeropuertos considerados internacionales y que constituyen el nexo entre Chile y el resto del mundo. Para efecto de este indicador, se entenderá que la infraestructura de un Ap o Ad está funcional, cuando ésta permite desarrollar operaciones de despegue o aterrizaje al menos un 95% de los días del año. Los días de ejecución de obras que no permitan operaciones y/o impliquen cierre del Ap o Ad, no se considerarán como días no funcionales, por cuanto inhibiría la ejecución de estas iniciativas necesarias para la conservación o desarrollo de la infraestructura. En forma trimestral se solicita información a las Direcciones Regionales DAP, así como también se consideran los NOTAM publicados por DGAC, respecto a si los Ap. o Ad. de cada región se encuentran en condiciones de recibir operaciones aéreas, y cuando no es así, se identifica si la causa es por defectos de infraestructura (responsabilidad DAP) o por otras causas. Con esta información se emite el informe trimestral con el resultado de la medición, pudiéndose definir acciones necesarias para restablecer la funcionalidad de un Ap. o Ad, si fuera el caso. Para efectos del indicador se considera los Aeropuertos y Aeródromos Fiscales de Uso Público, contenidos en la actualización de la RAN del mes de diciembre del año anterior. Quedarán fuera del universo de medición los Aeropuertos y Aeródromos cuyos cierres sean autorizados a través de NOTAM de la DGAC, por motivos ajenos a competencias DAP.</t>
  </si>
  <si>
    <t>Porcentaje de Aeródromos y Aeropuertos pertenecientes a la Red Secundaria que mantienen funcional su infraestructura en el año t, respecto del total de Aeródromos y Aeropuertos pertenecientes a la Red Secundaria.</t>
  </si>
  <si>
    <t>(N° de Aeródromos y Aeropuertos que mantienen funcional su infraestructura en el año t pertenecientes a la Red Secundaria/Total de Aeródromos y Aeropuertos de la Red Secundaria)*100</t>
  </si>
  <si>
    <t>Este indicador tiene por objetivo medir si la infraestructura provista por la DAP cumple los requerimientos técnicos para la función definida que permita la operatividad de la Red Aeroportuaria Nacional (RAN), a través de la gestión de proyectos de conservación, normalización, ampliación y mejoramiento de infraestructura aeroportuaria de competencia de la Dirección de Aeropuertos. Los requerimientos técnicos que permiten la operatividad de la Red y que son responsabilidad de la DAP son: pista de aterrizaje y cercos perimetrales. El estado de otros elementos de infraestructura aeroportuaria solo incide en el estándar de servicio que se ofrece, pero no en la operatividad del Aeropuerto o Aeródromo. La RAN contiene la clasificación de los Aeropuertos (Ap) y Aeródromos (Ad) que constituyen las Redes Primaria, Secundaria y de Pequeños Aeródromos (PADs). Esta actualización se realiza en base al análisis de 9 parámetros técnicos acordados con DGAC, entre los cuales están capacidad para recibir vuelos internacionales, resistencia de la pista, operaciones y pasajeros promedio en los últimos 5 años, entre otros. La Red Secundaria complementa a la red internacional y entre ambas permiten la comunicación aérea entre las principales ciudades del país, constituyéndose además en el eslabón que une los pequeños aeródromos dentro de una región. Para efecto de este indicador, se entenderá que la infraestructura de un Ap o Ad está funcional, cuando ésta permite desarrollar operaciones de despegue o aterrizaje al menos un 95% de los días del año. Los días de ejecución de obras que no permitan operaciones y/o impliquen cierre del Ap o Ad, no se considerarán como días no funcionales, por cuanto inhibiría la ejecución de estas iniciativas necesarias para la conservación o desarrollo de la infraestructura. En forma trimestral se solicita información a las Direcciones Regionales DAP, así como también se consideran los NOTAM publicados por DGAC, respecto a si los Ap. o Ad. de cada región se encuentran en condiciones de recibir operaciones aéreas, y cuando no es así, se identifica si la causa es por defectos de infraestructura (responsabilidad DAP) o por otras causas. Con esta información se emite el informe trimestral con el resultado de la medición, pudiéndose definir acciones necesarias para restablecer la funcionalidad de un Ap. o Ad, si fuera el caso. Para efectos del indicador se considera los Aeropuertos y Aeródromos Fiscales de Uso Público, contenidos en la actualización de la RAN del mes de diciembre del año anterior Quedarán fuera del universo de medición los Aeropuertos y Aeródromos cuyos cierres sean autorizados a través de NOTAM de la DGAC, por motivos ajenos a competencias DAP.</t>
  </si>
  <si>
    <t>Porcentaje de Aeródromos pertenecientes a la Red PADs que mantienen funcional su infraestructura en el año t, respecto del total de Aeródromos pertenecientes a la Red PADs.</t>
  </si>
  <si>
    <t>(N° de Aeródromos que mantienen funcional su infraestructura en el año t pertenecientes a la Red PADs /Total de Aeródromos de la Red PADs)*100</t>
  </si>
  <si>
    <t>Este indicador tiene por objetivo medir si la infraestructura provista por la DAP cumple los requerimientos técnicos para la función definida que permita la operatividad de la Red Aeroportuaria Nacional (RAN), a través de la gestión de proyectos de conservación, normalización, ampliación y mejoramiento de infraestructura aeroportuaria de competencia de la Dirección de Aeropuertos. Respecto a los requerimientos técnicos que permiten la operatividad de la Red y que son responsabilidad de la DAP, estos son: pista de aterrizaje y cercos perimetrales. El estado de otros elementos de infraestructura aeroportuaria solo incide en el estándar de servicio que se ofrece, pero no en la operatividad del Aeropuerto o Aeródromo. La RAN contiene la clasificación de los Aeropuertos (Ap) y Aeródromos (Ad) que constituyen las Redes Primaria, Secundaria y de Pequeños Aeródromos (PADs). Esta actualización se realiza en base al análisis de 9 parámetros técnicos acordados con DGAC, entre los cuales están capacidad para recibir vuelos internacionales, resistencia de la pista, operaciones y pasajeros promedio en los últimos 5 años, entre otros. La Red de Pequeños Aeródromos es de vital importancia para conectar a localidades aisladas y para permitir operaciones aéreas en caso de emergencia o catástrofe. Para efecto de este indicador, se entenderá que la infraestructura de un Ap o Ad está funcional, cuando ésta permite desarrollar operaciones de despegue o aterrizaje al menos un 95% de los días del año. Los días de ejecución de obras que no permitan operaciones y/o impliquen cierre del Ap o Ad, no se considerarán como días no funcionales, por cuanto inhibiría la ejecución de estas iniciativas necesarias para la conservación o desarrollo de la infraestructura. En forma trimestral se solicita información a las Direcciones Regionales DAP, así como también se consideran los NOTAM publicados por DGAC, respecto a si los Ap. o Ad. de cada región se encuentran en condiciones de recibir operaciones aéreas, y cuando no es así, se identifica si la causa es por defectos de infraestructura (responsabilidad DAP) o por otras causas. Con esta información se emite el informe trimestral con el resultado de la medición, pudiéndose definir acciones necesarias para restablecer la funcionalidad de un Ap. o Ad, si fuera el caso. Para efectos del indicador se considera los Aeródromos Fiscales de Uso Público, contenidos en la actualización de la RAN del mes de diciembre del año anterior. Quedarán fuera del universo de medición los Aeródromos cuyos cierres sean autorizados a través de NOTAM de la DGAC por motivos ajenos a competencias DAP.</t>
  </si>
  <si>
    <t>Porcentaje de Puntos de Posada terminados el año t, respecto del total de Puntos de Posada programados a terminar en el año t</t>
  </si>
  <si>
    <t>1 - Mejorar la conectividad nacional e internacional, y la integración territorial con énfasis en localidades aisladas, mediante la planificación, diseño y ejecución de proyectos de infraestructura aeroportuaria, con calidad y seguridad, facilitando la movilidad de las personas y de bienes, y la respuesta oportuna frente a emergencias, en armonía con el medio ambiente.</t>
  </si>
  <si>
    <t>Puntos de Posada Terminados</t>
  </si>
  <si>
    <t>(N° de Puntos de Posada terminados durante el año t/N° Total de Puntos de Posada programados a terminar en el año t)*100</t>
  </si>
  <si>
    <t>Este indicador tiene por objetivo medir la construcción, mejoramiento, ampliación y/o conservación de la Red de Puntos de Posada de Helicópteros a nivel nacional. Dicha red surge de la necesidad de responder oportunamente ante emergencias originadas por eventos climáticos, que afectan las rutas de conexión vial, en las cuales el modo aéreo cobra un rol fundamental para mantener la conexión en el territorio y llegar con las ayudas correspondientes, principalmente a localidades ubicadas en zonas de difícil acceso. Para la medición del indicador, el Servicio emite un listado que contiene los puntos de posada a terminar en el periodo y sus actualizaciones, aprobado por la Jefatura Superior del Servicio, fijando de este modo el universo de medición. La construcción, mejoramiento, ampliación y/o conservación de los Puntos de Posada podrá llevarse a cabo a través de la Contratación (licitación o trato directo) o Administración Directa. El documento que determina el término de un Punto de Posada es el Memo u Oficio del Inspector Fiscal o Administrador Directo al Director Nacional o Regional (procedimiento normado según Reglamento de Obras del MOP).</t>
  </si>
  <si>
    <t>Porcentaje de Aeródromos y Aeropuertos pertenecientes a la Red Aeroportuaria Nacional que mantienen funcional su infraestructura en el año t, respecto del total de Aeródromos y Aeropuertos pertenecientes a la Red Aeroportuaria Nacional.</t>
  </si>
  <si>
    <t>Redes Aeroportuarias Funcionales</t>
  </si>
  <si>
    <t>(N° de Aeródromos y Aeropuertos que mantienen funcional su infraestructura en el año t pertenecientes a la Red Aeroportuaria Nacional/Total de Aeródromos y Aeropuertos de la Red Aeroportuaria Nacional)*100</t>
  </si>
  <si>
    <t>La RAN contiene la clasificación de los Aeropuertos (Ap) y Aeródromos (Ad) que constituyen las Redes Primaria, Secundaria y de Pequeños Aeródromos (PADs). Para efectos de medición de este indicador, se considera que los requerimientos técnicos que permite la operatividad de la Red y cuya mantención es responsabilidad de la DAP son la pista de aterrizaje y los cercos perimetrales. El estado de otros elementos de infraestructura aeroportuaria solo incide en el estándar de servicio que se ofrece, pero no en la operatividad del Aeródromo. La Infraestructura Aeroportuaria de la Red primaria es aquella provista en Aeropuertos y/o Aeródromos presentes en las capitales regionales y de mayor interés para el país. La Infraestructura Aeroportuaria de la Red secundaria es aquella provista en aquellos aeródromos que complementan la red primaria, permitiendo la comunicación aérea entre las principales ciudades del país y uniendo los pequeños aeródromos dentro de una región. La Infraestructura Aeroportuaria de la Red de Pequeños Aeródromos es aquella provista en aquellos aeródromos de uso público que brindan conectividad y mejor respuesta ante emergencias, ubicados en localidades apartadas y que aportan a establecer soberanía en el territorio nacional. Para efecto de este indicador, se entenderá que la infraestructura de un Ap o Ad está funcional, cuando ésta permite desarrollar operaciones de despegue o aterrizaje al menos un 95% de los días del año. Los días de licitación (para la red secundaria y PADS) y ejecución de obras (para toda las redes) que no permitan operaciones y/o impliquen cierre del Ap o Ad, no se considerarán como días no funcionales, por cuanto inhibiría la ejecución de estas iniciativas necesarias para la conservación o desarrollo de la infraestructura. En forma trimestral se solicita información a las Direcciones Regionales DAP respecto de si los Aeródromos de cada región se encuentran con la pista de aterrizaje en condiciones de recibir operaciones aéreas, y cuando no es así, se identifica si la causa es por defectos de infraestructura (responsabilidad DAP) o por otras causas. Con esta información se emite una planilla compilada trimestral con el resultado de la medición. Quedarán fuera del universo de medición los Aeropuertos y Aeródromos cuyos cierres sean autorizados a través de NOTAM de la DGAC y por motivos ajenos a competencias DAP.</t>
  </si>
  <si>
    <t>DIRECCION DE ARQUITECTURA</t>
  </si>
  <si>
    <t>Porcentaje de obras nuevas de construcción y reposición terminadas el año t dentro del plazo establecido en los contratos, respecto del total de obras nuevas de construcción y reposición terminadas en el año t.</t>
  </si>
  <si>
    <t>2 - Realizar y promover la conservación de la edificación pública, obras de arte, y patrimonio arquitectónico y urbano, con visión de largo plazo y resguardo medioambiental, en beneficio de las personas, incorporando la participación ciudadana</t>
  </si>
  <si>
    <t>Obras de Edificación Pública, Patrimonio Arquitectónico y Urbano.</t>
  </si>
  <si>
    <t>(Número de obras nuevas de construcción y reposición terminadas dentro del plazo en el año t/Número de obras nuevas de construcción y reposición terminadas en el año t)*100</t>
  </si>
  <si>
    <t>Este indicador tiene como objetivo medir el porcentaje de las obras nuevas (construcción y reposición) que se terminarán el año T dentro del plazo contractual y sus modificaciones ajustadas a Reglamento para Contratos de Obras Públicas (RCOP DS MOP N°75 de 2004) o sus modificaciones vigentes, respecto del total de Obras nuevas que se terminen en el año. Corresponden a contratos de obras superiores a 3000 UTM +IVA. El Alcance de este indicador considera obras iniciadas en años anteriores al año t, el foco de la medición es el término en plazo de las obras.</t>
  </si>
  <si>
    <t>Porcentaje de obras de arte incorporadas a las obras de infraestructura pública en el año t, respecto del total de solicitudes de incorporación de obras de arte recibidas en el año t-1.</t>
  </si>
  <si>
    <t>(Nº de Obras de Arte incorporadas en el año t/Nº Total de solicitudes de incorporación de obras de arte recibidas en el año t-1)*100</t>
  </si>
  <si>
    <t>Este indicador tiene como finalidad la incorporación de obras de arte a la infraestructura pública, que cuenten con financiamiento para su materialización durante el periodo. a) La incorporación de Obras de Arte, considera todas las obras (trabajos plásticos de artes visuales) que se gestionan en este programa, a través de las convocatorias a concursos de arte o adjudicaciones directas, según modalidad que defina la Comisión. La adquisición de obras de arte es una modalidad de contratación (compra). La obra de arte se considera terminada cuando se cuenta con ella físicamente. La instalación de la obra de arte, es cuando se encuentra terminada e instalada en su emplazamiento definitivo. Excepcionalmente se consideraran para la medición las obras de arte cuya solicitud fueran realizadas en mismo año de la incorporación a la infraestructura pública.</t>
  </si>
  <si>
    <t>Porcentaje de Proyectos de Patrimonio Terminados el año t, respecto del total de Proyectos de Patrimonio iniciados en los periodos t y t-1.</t>
  </si>
  <si>
    <t>1 - Proveer servicios de edificación pública , arte y puesta en valor del Patrimonio Arquitectónico y Urbano de calidad, conservando la identidad de las distintas zonas geográficas del país aportando al desarrollo humano, social y cultural en comunidades y ciudades</t>
  </si>
  <si>
    <t>Proyectos de Patrimonio Arquitectónico</t>
  </si>
  <si>
    <t>(Nº de Proyectos de Patrimonio terminados el año t/Nº total de Proyectos de Patrimonio iniciados en los periodos t y t-1)*100</t>
  </si>
  <si>
    <t>Este indicador tiene como objetivo medir la cantidad de Obras en Patrimonio Arquitectónico terminadas. Las Obras de Patrimonio para el año 2023 son las siguientes: CONSERVACION RESIDENCIA PRESIDENCIAL, CERRO CASTILLO, VIÑA DEL MAR CONSERVACION PALACIO DE LA MONEDA, SANTIAGO</t>
  </si>
  <si>
    <t>Porcentaje de obras terminadas en el año t, para las cuales el servicio de edificación pública entregado por la Dirección de Arquitectura fue evaluado como bueno, muy bueno y/o excelente por los mandantes.</t>
  </si>
  <si>
    <t>Evaluación de la Calidad en la Edificación Pública.</t>
  </si>
  <si>
    <t>(N° de obras terminadas en el año t, para las cuales el servicio de edificación pública entregado por la DA fue evaluado como bueno, muy bueno y/o excelente por los mandantes/N° total Obras terminadas y evaluadas por los mandantes en el año t)*100</t>
  </si>
  <si>
    <t>El indicador, tiene como objeto conocer la percepción de los mandantes, por medio de una encuesta de satisfacción del servicio recibido, así como las necesidades y expectativas de mandantes de la Dirección de Arquitectura MOP en donde la DA actuó como unidad técnica en la ejecución de obras. A. Recopilación de la información: Se consolidaran las encuestas recibidas por la División de Planificación, enviadas por las Direcciones Regionales de Arquitectura considerando las obras terminadas en el año t, (como fecha máxima de termino será el 31 octubre de cada año). B. Metodología de cálculo: Se efectúa por medio de dos procesos. b.1: Análisis Univariado: Promedio aritmético simple de cada variable incluida en la encuesta. b.2: Índices de Satisfacción: que considera el análisis por dimensiones (gestión, plazos, comunicación, calidad, expectativas, etc). C. Exclusiones: Se excluirán de la muestra las encuestas no recibidas dentro del año calendario y se eliminaran los casos sin respuestas o encuestas incompletas. D. Fuentes de los datos: Se considera la información entregada por el instrumento (encuesta), contextualizados en las siguientes dimensiones (gestión, plazos, comunicación, calidad, expectativas, etc) E. Las encuestas deben ser completadas por la contraparte técnica (por parte del mandante) de la Dirección de Arquitectura. F. Los siguientes son los aspectos metodológicos contenidos en la Encuesta de Satisfacción de Mandantes DA: f.1: Las dimensiones que cubre el estudio son (gestión, plazos, comunicación, calidad, expectativas, etc); f.2: Escala de evaluación aplicada, varia en un rango de 1.0 a 7.0 donde (1.0 muy mala; 2.0 mala;3.0 deficiente;4.0 regular;5.0 buena;6.0 muy buena y 7.0 excelente); f.3: Tipo de instrumento aplicado: Encuesta de Satisfacción validada por la autoridad de la Dirección General de Obras Públicas Ministerio de Obras Públicas.</t>
  </si>
  <si>
    <t>Porcentaje de obras de arte incorporadas a la infraestructura pública dentro del plazo en el año t</t>
  </si>
  <si>
    <t>Obras de Artes Incorporadas</t>
  </si>
  <si>
    <t>(Número de obras de Arte incorporadas a la infraestructura pública dentro del plazo vigente en el año t/Total de Obras de Arte incorporadas a la infraestructura pública en el año t)*100</t>
  </si>
  <si>
    <t>El Objetivo de este indicador es monitorear el termino e incorporación de las Obras de Arte a la infraestructura pública, que cuenten con financiamiento para su materialización durante el periodo. a) La incorporación de Obras de Arte, considera todas las obras que se gestionan en este programa, a través de las convocatorias a concursos públicos, por invitación o adjudicaciones directas, según modalidad que defina la Comisión. b) La adquisición de obras de arte también es una modalidad de contratación (compra) por lo que se considera como un producto medible en este indicador. c) La incorporación de la obra de arte, es cuando se encuentra terminada e instalada en su emplazamiento definitivo El Plazo se verifica con lo establecido en el contrato vigente.</t>
  </si>
  <si>
    <t>DIRECCION DE CONTABILIDAD Y FINANZAS</t>
  </si>
  <si>
    <t>Porcentaje de pagos efectuados por el MOP a Contratistas y Proveedores, a nivel nacional, en un plazo máximo de 30 días corridos</t>
  </si>
  <si>
    <t>1 - Mejorar el proceso presupuestario MOP, mediante la ejecución eficaz y oportuna del proceso de pagos.</t>
  </si>
  <si>
    <t>Pagos efectuados.</t>
  </si>
  <si>
    <t>(Nº de pagos efectuados a contratistas y proveedores del MOP en plazo máximo de 30 días corridos en el año t/Nº total de pagos efectuados a contratistas y proveedores del MOP en el año t)*100</t>
  </si>
  <si>
    <t>El plazo se mide desde el ingreso de la documentación al MOP, fecha registrada en el Sistema de Información Contable Financiero (SICOF) hasta que el cheque o depósito en cuenta corriente quede a disposición del contratista o proveedor. Se consideran en la medición sólo los documentos a pago de contratistas y proveedores a nivel nacional, cuya fecha de ingreso sea entre el 01 enero al 30 de noviembre del año. Para el cálculo se utilizará el reporte Resumen Tiempos de Pago MOP del SICOF. Se excluyen de la medición los documentos en proceso de Cesión de Crédito; los documentos de pagos de IVA efectuados por la Dirección General de Concesiones de Obras Públicas, y aquellos con una tramitación MOP superior a 30 días sólo cuando la tramitación en DCyF sea igual o inferior a 10 días. No incluye INH ni SISS, ambos Servicios con sistemas independientes al MOP.</t>
  </si>
  <si>
    <t>Porcentaje de pagos efectuados por la Dirección de Contabilidad y Finanzas a Contratistas y Proveedores, a nivel nacional, en un plazo máximo de 10 días corridos.</t>
  </si>
  <si>
    <t>(Nº de pagos efectuados por DCyF a contratistas y proveedores en plazo máximo de 10 días corridos en el año t/Nº total de pagos efectuados por DCyF a contratistas y proveedores en el año t)*100</t>
  </si>
  <si>
    <t>El plazo se mide desde el ingreso o recepción de las órdenes de pago en el Departamento de Contabilidad DCyF y/o las Direcciones Regionales DCyF, según se trate del Nivel Central o de Regiones, respectivamente, fecha registrada en el Sistema de Información Contable Financiero (SICOF), hasta que el cheque o depósito en cuenta corriente quede a disposición del contratista o proveedor. Se consideran en la medición sólo los documentos a pago de contratistas y proveedores cuya fecha de ingreso sea entre el 01 enero al 30 de noviembre del año. Para el cálculo se utilizará el reporte Tiempos de Pago DCyF del SICOF. Se excluyen de la medición los documentos en proceso de Cesión de Crédito, los documentos de pagos de IVA efectuados por la Dirección General de Concesiones de Obras Públicas, pagos devengados en un mes y pagados efectivamente en períodos posteriores. No incluye los pagos del INH ni SISS, por ser Servicios con sistemas independientes al MOP.</t>
  </si>
  <si>
    <t>Porcentaje de consultas respondidas por Mesa de Ayuda y Asesoría Experta DCyF en el plazo de 5 días hábiles respecto al total de consultas recibidas en el periodo</t>
  </si>
  <si>
    <t>2 - Mejorar los procesos de provisión de servicios en los ámbitos financiero, presupuestario, contable y de remuneraciones, a través de entrega de asesoría oportuna a los clientes institucionales.</t>
  </si>
  <si>
    <t>Asesoría oportuna entregada</t>
  </si>
  <si>
    <t>(Nº de consultas respondidas por la Mesa de Ayuda y Asesoría Experta DCyF en el plazo de 5 días hábiles /N° total de consultas recibidas en el período)*100</t>
  </si>
  <si>
    <t>Las consultas que aplican para la medición, son aquellas recibidas en la cuenta de correo Mesa de Ayuda-DCyF o el sistema que la reemplace, relativas a materias financieras, contables, presupuestarias y de remuneraciones, en las que tenga injerencia el Servicio, y pueden ser formuladas por todos/as los/as funcionarios/as del Ministerio de Obras Públicas. La medición se efectúa desde que la consulta es recibida en la cuenta de correo, hasta que se emite la respuesta final. Consulta respondida es aquella remitida al consultante a través de la cuenta de correo electrónico señalada o el sistema que la reemplace, con la respuesta a la interrogante planteada. La contabilización del plazo se interrumpe por el período que medie entre la solicitud de antecedentes complementarios al consultante hasta que éstos sean recibidos conforme por la mesa de ayuda. Se excluyen de la medición del indicador, aquellas consultas que por su naturaleza y/o complejidad sea necesario requerir el pronunciamiento de un Servicio externo tales como: Fiscalía MOP, Contraloría General de la República o DIPRES.</t>
  </si>
  <si>
    <t>Porcentaje de informes de gestión de cuentas ministeriales relevantes en los ámbitos financieros, contables, presupuestarios, de remuneraciones y otras materias afines, emitidos en un plazo máximo de 10 días hábiles desde el cierre contable.</t>
  </si>
  <si>
    <t>3 - Apoyar a los Servicios MOP a salvaguardar el interés fiscal en los ámbitos financieros, presupuestarios, contables y de remuneraciones, mediante el control, registro y difusión de información asociadas a cuentas ministeriales relevantes.</t>
  </si>
  <si>
    <t>Informes asociados a cuentas ministeriales relevantes</t>
  </si>
  <si>
    <t>(Nº de informes de gestión de cuentas ministeriales relevantes, emitidos en un plazo máximo de 10 días hábiles desde el cierre contable, en el año t /Nº de Informes de gestión de cuentas ministeriales relevantes, emitidos en el año t)*100</t>
  </si>
  <si>
    <t>El propósito del indicador es proporcionar periódicamente información de gestión de cuentas ministeriales relevantes, en forma oportuna, en los ámbitos financiero, presupuestario, contable y de otras materias afines, a las autoridades ministeriales y a los Servicios MOP para la toma de decisiones y apoyar a los servicios MOP a salvaguardar el interés fiscal. La forma de entrega de los informes puede ser mediante oficio, considerando las condiciones tecnológicas disponibles y las definiciones establecidas en el indicador. Del mismo modo, los contenidos del informa podrán variar sin alterar los ámbitos contemplados, dependiendo de las definiciones que se establezcan, las necesidades de los usuarios y la relevancia de las materias presentadas. Por tratarse de informes para la gestión, la cantidad definida anualmente corresponderá a un informe mensual por cada uno de los 12 servicios, correspondientes a los meses de enero a noviembre del año t y el plazo para su emisión, es de 10 días hábiles del mes siguiente al del mes informado, contados desde la fecha del cierre contable del período. Este indicador no incluye INH ni SISS, ambos Servicios con sistemas independientes al MOP.</t>
  </si>
  <si>
    <t>DIRECCION DE OBRAS HIDRAULICAS</t>
  </si>
  <si>
    <t>Porcentaje de desviación en los Plazos definidos para la Ejecución de contratos de Construcción de Obras de Riego; Obras de Evacuación y Obras Drenaje de Aguas Lluvias; Obras de Control Aluvional y de Manejo de Cauces.</t>
  </si>
  <si>
    <t>3 - Proporcionar servicios de infraestructura hidráulica para el manejo de cauces, control aluvional y drenaje urbano, de manera eficiente, que protejan a las personas, velando además por una respuesta oportuna ante emergencias.</t>
  </si>
  <si>
    <t>Servicios de infraestructura hidráulica de Riego y para la Evacuación, Drenaje de Aguas Lluvias, el manejo de cauces, control aluvional y drenaje urbano.</t>
  </si>
  <si>
    <t>((Sumatoria Plazos Finales en el año t - Sumatoria Plazos Originales en el año t)/Sumatoria de los plazos Originales en el año t)*100</t>
  </si>
  <si>
    <t>El Universo de contratos que se consideran son todos aquellos que terminan en el año de evaluación. Se consideran contratos de: conservación, mejoramiento, construcción y reparación de Obras de Riego, Cauce y Control Aluvional a Nivel Nacional. El universo considerado no incluye los estudios ni las obras de emergencia. La fecha de Inicio considerada es la indicada en la Resolución de Adjudicación del Contrato. La fecha de término considerada será aquella que informa el Sistema de Información Financiera (SAFI) la primera semana del año t+1. En el caso de que un contrato dure menos del tiempo planificado, la diferencia entre el tiempo final y el original será considerada igual a cero.</t>
  </si>
  <si>
    <t>Población protegida en el año t por obras fluviales y de control aluvional entregadas para su uso en el año t</t>
  </si>
  <si>
    <t>Servicios de Infraestructura Hidráulica de Control Aluvional y de Manejo de Cauces</t>
  </si>
  <si>
    <t>(N° de habitantes protegidos en el año t por obras fluviales y de control aluvional entregadas para su uso en el año t/N° total de habitantes estimados a proteger en el año t por obras fluviales y de control aluvional entregadas para su uso en el año t)*100</t>
  </si>
  <si>
    <t>Considera obras destinadas a proteger a la población e infraestructura, de las inundaciones o aluviones producidos en cauces naturales. Corresponde principalmente a defensas fluviales, parques inundables, obras de control aluvional. Se considera que el proyecto o contrato cumple con lo comprometido en el indicador cuando las obras hidráulicas del proyecto o contrato se encuentran operativas para cumplir la función de protección a la población para la cual fueron concebidas, aun cuando las obras complementarias o anexas no hayan sido finalizadas en el periodo. - Alcance: a Nivel Nacional. - Documento de Inicio: Resolución de Adjudicación. - Documento de Término: Informe del IF que señale que las obras hidráulicas del proyecto o contrato, se encuentran operativas para cumplir la función de protección a la población para la cual fueron concebidas, aun cuando las obras complementarias o anexas al proyecto no hayan sido finalizadas en el periodo. - El valor de cantidad de población protegida, se podrá extraer de 3 fuentes que son excluyentes; 1. Que se encuentre considerado en la Ficha IDI del Proyecto 2. Que se encuentre considerado en el Diseño del Proyecto 3. Se calcula considerando el área de influencia del proyecto, la cantidad de viviendas obtenidas a través del conteo en Google Earth, y este valor multiplicado por el factor 3,1 habitantes por viviendas obtenidos del Censo INE 2017; 4. Datos de la población censada en el Censo INE 2017.</t>
  </si>
  <si>
    <t>Porcentaje acumulado de localidades semiconcentradas con APR instalados, pertenecientes al universo de localidades catastrada para el periodo 2021-2025</t>
  </si>
  <si>
    <t>2 - Avanzar en la cobertura de infraestructura hidráulica para el abastecimiento y saneamiento de agua potable en localidades rurales, con énfasis en la mejora de las condiciones sociales de las comunidades beneficiadas.</t>
  </si>
  <si>
    <t>Servicio de Infraestructura Hidráulica para Servicios Sanitario Rurales.</t>
  </si>
  <si>
    <t>(Número de localidades con APR instalados al año t y pertenecientes al universo de localidades para el periodo 2021-2025/Número total de localidades semiconcentradas pertenecientes al universo de localidades para el periodo 2021-2025)*100</t>
  </si>
  <si>
    <t>-El Universo de medición de localidades para el periodo 2021-2025, definido según catastro de la Subdirección de Subdirección de Servicios Sanitarios Rurales -SSR-, tiene una vigencia de 5 años. Este podrá ser actualizado de forma anual, conforme a que algunas localidades semiconcentradas hayan sido beneficiadas por otro programa público dentro del periodo del catastro. Esto implica una sustitución de la localidad en el catastro, pero no del número del universo. Las localidades semiconcentradas catastradas para el 2021-2025, corresponden a 665.</t>
  </si>
  <si>
    <t>Porcentaje acumulado de hitos del Plan de infraestructura hidráulica de riego 2014-2025 cumplidos al año t</t>
  </si>
  <si>
    <t>1 - Proveer de servicio de infraestructura hidráulica para riego que potencie el desarrollo de distintos sectores productivos, como también responda a las necesidades de las personas y comunidades, de manera inclusiva.</t>
  </si>
  <si>
    <t>(N° de hitos del Plan infraestructura hidráulica de riego cumplidos al año t/N° de hitos del Plan de infraestructura hidráulica de riego 2014-2025)*100</t>
  </si>
  <si>
    <t>El Plan de hitos de infraestructura hidráulica de riego, considera proyectos de los Planes de Grandes Embalses, Pequeños Embalses y Grandes Obras de Riego planificados para el periodo 2014-2025. Este Plan fue actualizado hasta el año 2025 y considera un aumento de 18 hitos, por lo que el universo a considerar para la medición es de 57 Hitos de Riego. Los hitos corresponden a inicio de procesos de licitación, expropiación de terrenos, inicio de obras, término de obras y término de rehabilitaciones.- 3 Inicios de obras de rehabilitación de un embalse o canal.</t>
  </si>
  <si>
    <t>Porcentaje de Metros lineales de colectores de aguas lluvias construidos al año t, respecto al total de metros lineales de colectores de aguas lluvias proyectados a construir para el periodo 2023 - 2025.</t>
  </si>
  <si>
    <t>Servicios de infraestructura hidráulica para el manejo de cauces, control aluvional y drenaje urbano</t>
  </si>
  <si>
    <t>(Metros lineales de colectores de aguas lluvias construidos al año t/Metros lineales de colectores de aguas lluvias proyectados a construir para el periodo 2023 - 2025)*100</t>
  </si>
  <si>
    <t>Considera obras destinadas a recolectar, conducir y depositar en cauces naturales las aguas lluvias urbanas, de modo que se eviten inundaciones y se proteja a la población y la infraestructura. La tipología de obras corresponde, a colectores de aguas lluvias y mejoramientos de la red primaria de aguas lluvias, que en ocasiones involucran mejoramientos de cauces. Se considera que el contrato cumple con lo comprometido en el indicador, cuando los metros lineales construidos de las respectivas obras hidráulicas se encuentran validados por la Inspección Fiscal.</t>
  </si>
  <si>
    <t>Porcentaje acumulado de hitos del Plan de infraestructura hidráulica de riego 2023-2025 cumplidos al año t</t>
  </si>
  <si>
    <t>Hitos dentro de la Infraestructura hidráulica de las Obras de Riego.</t>
  </si>
  <si>
    <t>(N° de hitos del Plan infraestructura hidráulica de riego cumplidos al año t/N° de hitos del Plan de infraestructura hidráulica de riego 2023-2025)*100</t>
  </si>
  <si>
    <t>El Plan de hitos de infraestructura hidráulica de riego, considera proyectos de los Planes de Grandes Embalses, Pequeños Embalses y Grandes Obras de Riego planificados para el periodo 2023-2025. Este Plan fue actualizado hasta el año 2025 y considera 13 hitos, siendo el universo a considerar para la medición: - 4 Terminos de obras de rehabilitación de un embalse o canal. - 1 Inicio de las obras conservación de un canal (Plan Impulso Araucanía) - 2 Terminos de las obras conservación de un canal (Plan Impulso Araucanía) - 1 Termino de la Obra Segunda Etapa (Embalse Chironta) - 1 Termino de la Obra Tercera Etapa (Embalse Chironta) - Termino de las Obras del Embalse (Embalse Ancoa)</t>
  </si>
  <si>
    <t>DIRECCION DE OBRAS PORTUARIAS</t>
  </si>
  <si>
    <t>Cobertura de localidades del Plan de Conectividad Austral de las regiones Los Lagos, Los Ríos, Aysén y Magallanes, con obras de Infraestructura Portuaria terminadas al año t.</t>
  </si>
  <si>
    <t>(N° total acumulado de localidades del Plan de Conectividad Austral con obras de Infrastructura Portuaria terminadas al año t/N° total de localidades con obras de Infraestructura Portuaria contempladas dentro del Plan de Conectividad Austral de las regiones de Los Rios, Los Lagos, Aysén y Magallanes)*100</t>
  </si>
  <si>
    <t>El Plan de Conectividad Austral contempla intervención en 35 obras / localidades aisladas en la Regiones de Los Lagos, Los Ríos, Aysén y Magallanes: 1. Machil, 2. Lago Tagua Tagua sector Maldonado; 3. Lago Tagua Tagua sector El Canelo; 4. Pichanco, 5. Leptepu; 6. Fiordo Largo; 7. Caleta Gonzalo; 8. La Arena; 9. Puelche; 10. Maullin; 11. La Pasada; 12. Calbuco, 13.Chaitén; 14.Yungay; 15.Puerto Aguirre; 16. Melinka; 17.Puerto Cisnes; 18.Puerto Edén; 19.Puerto Navarino; 20.Bahía Catalina; 21.Bahía Chilota; 22.Punta Delgada; 23.Bahía Azul; 24.Puerto Williams; 25.Futrono; 26.Huapi; 27.Puerto Fuy; 28 .Pirehueico. 29. Raul Marín Balmaceda 30. Chile Chico 31. Puerto Ibañez 32. Rio Lingue, Mehuin; 33. Bahiá Bahamondes 34. Aulén 35. Pichicolo.</t>
  </si>
  <si>
    <t>Porcentaje de Caletas Pesqueras del Plan de caletas 2019-2022 con obras terminadas al año t.</t>
  </si>
  <si>
    <t>(N° total acumulado de Caletas del Plan de Caletas Pesqueras con obras de Infraestructura terminadas al año t /N° total de caletas contempladas dentro del Plan de Caletas Pesqueras 2019-2022)*100</t>
  </si>
  <si>
    <t>Plan de Caletas Pesqueras contempla la intervención en 14 Caletas. 1. Caleta Guayacán 2. Caleta Maitencillo 3. Caleta Cascabeles 4. Caleta Apolillado 5. Caleta Ventanas 6. Caleta El Quisco 7. Caleta Lota Bajo 8. Caleta Punta Lavapíe 9. Caleta Chaihuin 10. Caleta Bonifacio 11. Caleta Mehuin 12. Puerto Pesquero Quellón 13. Caleta Melinka 14. Caleta Barranco Amarillo. Dentro del Informe que explica cumplimiento del indicador año t, se informa el termino de obras de los años anteriores. Se deben considerar las Actas de recepción única para aquellos casos donde se aplicare el Art. 151 del RCOP (Reglamento para contratos de Obras Públicas del MOP) asociado a términos anticipado de contratos, cuyas causales se especifican en dicho artículo.</t>
  </si>
  <si>
    <t>Porcentaje de Obras de Mejoramiento del Borde Costero del Plan de Borde Costero 2019-2022, con obras de Infraestructura iniciadas al año t.</t>
  </si>
  <si>
    <t>(N° total acumulado de Bordes Costeros del Plan de Borde Costero con obras de Infraestructura iniciadas al año t /N° total de Bordes Costeros contempladas dentro del Plan de Borde Costero 2019-2022)*100</t>
  </si>
  <si>
    <t>Plan de Borde Costero contempla la intervención en 11 localidades. 1. Borde Costero Los Verdes, Iquique 2. Balneario Juan López 3. Borde Costero Sector Playa El Salitre 4.Borde Costero El Morro Lota 5. Borde Costero Socos 6.Costanera Valdivia 7.Borde Costero Ten Ten 8.Borde Costero de Quellón 9.Borde Costero Quemchi 10. Construcción Borde Costero Puerto Cisnes 11.Borde Costero Puyuhuapi Dentro del Informe que explica cumplimiento del indicador año t, se informa el inicio de obra de los años anteriores a través de la resolución de adjudicación de cada contrato. La Resolución de Adjudicación de Contrato de la obra corresponde a la fuente de información que da cuenta del inicio de la Obra de infraestructura asociada a la localidad perteneciente al Plan de Borde Costero.</t>
  </si>
  <si>
    <t>Cobertura de obras del Plan de Conservaciones bianual con Infraestructura Portuaria Conservadas</t>
  </si>
  <si>
    <t>2 - Realizar la conservación de la infraestructura portuaria y costera, marítima, fluvial, lacustre y terrestre que construye la Dirección de Obras Portuarias, siendo eficientes y con una visión sostenible</t>
  </si>
  <si>
    <t>Obras de conservación a la infraestructura portuaria y costera, marítima, fluvial, lacustre y terrestre</t>
  </si>
  <si>
    <t>(N° total de obras del Plan Bianual de Conservación con Infraestrcutura terminada al año t/N° total de Obras contempladas dentro del Plan Bianual de Conservaciones )*100</t>
  </si>
  <si>
    <t>El Plan Bianual de Conservaciones (2023-2024) considera realizar la conservación de 14 obras de infraestructura portuaria y costera, marítima, fluvial, lacustre y terrestre, siendo eficientes y con una visión sostenible. Los contratos de conservación por lo general consideran grupos de obras, por lo que puede haber una o más obras de conservación por contrato. Se deben considerar las Actas de recepción única para aquellos casos donde se aplicare el Art. 151 del RCOP (Reglamento para contratos de Obras Públicas del MOP) asociado a términos anticipado de contratos, cuyas causales se especifican en dicho artículo. Con el propósito de levantar información adicional y relevante respecto a la incorporación del enfoque de derecho y otros atributos en nuestra gestión, el medio de verificación contendrá, en los casos que aplique, una lista de chequeo con al menos los siguientes atributos: a) Perspectiva de género b) Accesibilidad universal c) Participación ciudadana d) Cuidado del Medioambiente y territorio La información de esta lista de chequeo no formará parte de la evidencia del cumplimiento del indicador, sino que es de uso interno del Ministerio de Obras Públicas y no será exigible en ningún caso para verificar los resultados del indicador.</t>
  </si>
  <si>
    <t>Porcentaje de Caletas Pesqueras del Plan de caletas 2023-2026 con obras terminadas al año t.</t>
  </si>
  <si>
    <t>1 - Entregar servicios de infraestructura portuaria y costera, marítima, fluvial y lacustre de calidad, de forma participativa velando por el equilibrio entre el bienestar social, el cuidado del medioambiente y el crecimiento económico, considerando los efectos del cambio climático y la reducción del riesgo de desastres, aportando al desarrollo del territorio.</t>
  </si>
  <si>
    <t>Obras de infraestructura portuaria y costera, marítima, fluvial y lacustre</t>
  </si>
  <si>
    <t>(N° total acumulado de Caletas del Plan de Caletas Pesqueras con obras de Infraestructura terminadas al año /N° total de caletas contempladas dentro del Plan de Caletas Pesqueras 2023-2026)*100</t>
  </si>
  <si>
    <t>Plan de Caletas Pesqueras contempla la intervención en 14 caletas pesqueras artesanales, con obras de infraestructura marítima, terrestre y/o equipamientos para la pesca artesanal.</t>
  </si>
  <si>
    <t>Porcentaje de Obras de Mejoramiento del Borde Costero del Plan de Borde Costero 2023-2026, con obras de Infraestructura iniciadas al año t.</t>
  </si>
  <si>
    <t>Obras de infraestructura en el borde costero, marítimo, fluvial y lacustre</t>
  </si>
  <si>
    <t>(N° total acumulado de Bordes Costeros del Plan de Borde Costero con obras de Infraestructura iniciadas al año t /N° total de Bordes Costeros contempladas dentro del Plan de Borde Costero 2023-2026)*100</t>
  </si>
  <si>
    <t>Plan de Borde Costero contempla la intervención en 13 localidades, donde se construirán obras de espacios públicos en el borde costero, marítimo, fluvial y lacustre para la recreación y/o el turismo o playas artificiales.</t>
  </si>
  <si>
    <t>Porcentaje de obras del Plan de infraestuctura portuaria pesquera artesanal para uso de mujeres de la pesca, iniciadas al año t</t>
  </si>
  <si>
    <t>(N° de obras del Plan de Infraestructura portuaria pesquera artesanal para uso de mujeres de la pesca , iniciadas en el año t/N° total de obras del Plan de Infraestructura portuaria pesquera artesanal para uso de mujeres de la pesca)*100</t>
  </si>
  <si>
    <t>El Plan consiste en Inversión pública sectorial y/o FNDR en el marco de infraestructura portuaria pesquera artesanal que ejecuta la Dirección de Obras Portuarias en 12 caletas de Chile, con el objetivo de mejorar la calidad de vida de las personas que ejercen la actividad pesquera artesanal primaria y conexa. Especialmente de las mujeres, entregando así obras que faciliten su actividad y les proteja de las condiciones climáticas cuando ejerzan sus labores al interior de las caletas, logrando su visibilización, empoderamiento y autonomía económica, generando una cultura social y productiva en torno a la pesca. Entregando condiciones espaciales, higiénicas y sanitarias adecuadas para potenciar el desarrollo de variedad de actividades.</t>
  </si>
  <si>
    <t>DIRECCION DE PLANEAMIENTO</t>
  </si>
  <si>
    <t>Tiempo promedio de análisis, elaboración y envío de las solicitudes de decretos de asignación y modificación presupuestaria de iniciativas de Inversión.</t>
  </si>
  <si>
    <t>2 - Apoyar y alinear la planificación, el proceso de ejecución presupuestaria y la priorización de las inversiones del Ministerio, permitiendo a los servicios sostener, incorporar y articular las condicionantes del territorio (público - privadas).</t>
  </si>
  <si>
    <t>Priorización de las inversiones del Ministerio.</t>
  </si>
  <si>
    <t>Suma(días hábiles de análisis, elaboración y envío de las solicitudes de decretos de asignación y modificación presupuestaria de iniciativas de Inversión)/N° Total de solicitudes de decretos de asignación y modificación presupuestaria de iniciativas de Inversión</t>
  </si>
  <si>
    <t>Se mide el tiempo desde que se ingresa una propuesta de asignación o modificación presupuestaria de cualquier servicio MOP o el último complemento enviado por correo electrónico/ oficio/ memo al Departamento de Gestión Presupuestaria de la Dirección de Planeamiento, hasta la fecha del oficio conductor que acompaña la propuesta de decreto que se envía a Dipres. Se excluyen del cálculo el ajuste Saldo Inicial de Caja, las solicitudes relacionadas con emergencias, los decretos iniciales, los decretos que incluyan subtítulos distintos al 31, los que incluyen más de un Servicio.</t>
  </si>
  <si>
    <t>Porcentaje de Estudios de Infraestructura ingresados a sitio Web Institucional (Dirección de Planeamiento).</t>
  </si>
  <si>
    <t>1 - Coordinar y proponer políticas, planes y estudios para el desarrollo y recuperación de los servicios de infraestructura y gestión de los recursos hídricos, con una visión integradora que contribuya al desarrollo económico, social, cultural equitativo y sostenible del país.</t>
  </si>
  <si>
    <t>Estudios para el desarrollo y recuperación de los servicios de infraestructura y gestión de los recursos hídricos.</t>
  </si>
  <si>
    <t>(N° Estudios de infraestructura ingresados a WEB institucional/Número de Estudios Infraestructura terminados)*100</t>
  </si>
  <si>
    <t>Este indicador es acumulativo y su periodicidad es anual. El númerador refleja el número de Estudios publicados en el sitio Web de la Dirección de Planeamiento que han sido terminados y el denominador refleja el número total de estudios Infraestructura disponibles (52 Estudios).</t>
  </si>
  <si>
    <t>Porcentaje del Proyecto de Presupuesto de Inversiones MOP que proviene del Inventario de Planes MOP.</t>
  </si>
  <si>
    <t>Planificación Presupuestaria y Priorización de Inversiones del Ministerio.</t>
  </si>
  <si>
    <t>(Inversión anual en Proyecto de Presupuesto de Inversiones Anual MOP proveniente de planes incluidos en el Inventario de Planes MOP/Monto del Proyecto de Presupuesto de Inversiones Anual MOP )*100</t>
  </si>
  <si>
    <t>Los planes de inversión a considerar serán los identificados en el Inventario de Planes MOP vigente. a. Comprende el Plan Director de Infraestructura y los Planes Especiales MOP que se proyectan vigentes a 2023 (Plan Impulso Araucanía, Plan Ñuble, Plan Interlagos, Planes Especiales de Obras Portuarias, Plan Antártico, Plan de Juan Fernández, Planes de Zonas Extremas, Plan Maestro de Infraestructura para el Turismo y Planes de Zonas Rezagadas). b. El universo de proyectos a considerar serán aquellos contenidos en dichos planes de inversión, considerando las actualizaciones que se hayan realizado de ellos. c. El indicador sólo considera a los servicios ejecutores de Arquitectura, Aeropuertos, Obras Hidráulicas, Obras Portuarias y Vialidad y las Direcciones Generales de Aguas y Concesiones de Obras Públicas. d. En su numerador considera las iniciativas de inversión presentadas en el Proyecto de Presupuesto MOP, específicamente en el Formulario B1, provenientes de planes según se señala en puntos precedentes; y su denominador comprende el total de la inversión presentadas en el Proyecto de Presupuesto MOP, específicamente en el Formulario B1 para los servicios señalados en punto c. e. El Año t corresponde al año vigente para el indicador de desempeño (2023).</t>
  </si>
  <si>
    <t>Porcentaje de Cartografías publicadas con el seguimiento del avance financiero de los proyectos regionales al año t.</t>
  </si>
  <si>
    <t>3 - Realizar análisis territorial confiable y pertinente para la toma de decisiones en el ámbito de la programación, ejecución y seguimiento de inversiones del MOP.</t>
  </si>
  <si>
    <t>Análisis territorial confiable y pertinente.</t>
  </si>
  <si>
    <t>(Cartografías publicadas con el seguimiento del avance financiero de los proyectos regionales al año t/16 cartografías regionales)*100</t>
  </si>
  <si>
    <t>El objetivo del indicador es mantener actualizada la información del avance financiero de las iniciativas de inversión del MOP, mediante cartografías (mapeos) regionales y su publicación en la web del Observatorio MOP (http://sit.mop.gov.cl/observatorio/). En dichas cartografías se visualizarán todos los proyectos del PROPIR que estén en ejecución a nivel regional. Se sumará al numerador del indicador, aquella cartografía regional que cuente al 30 de noviembre con todos los registros de actualización y publicación de los proyectos PROPIR.</t>
  </si>
  <si>
    <t>DIRECCION DE VIALIDAD</t>
  </si>
  <si>
    <t>Porcentaje de Avance de pavimentación en la Red Vial de Pasos Fronterizos. Periodo : años 2019 al 2022</t>
  </si>
  <si>
    <t>2 - Proveer obras y servicios de infraestructura vial, para mejorar la conectividad en el territorio nacional y con los países limítrofes, consolidando una red vial sostenible para asegurar la movilidad y seguridad de las personas y contribuir a la productividad del país.</t>
  </si>
  <si>
    <t>Obras y servicios de infraestructura vial para mejorar la conectividad.</t>
  </si>
  <si>
    <t>(Km de Red Vial de Pasos Fronterizos Pavimentados Año t /Km programados de Pavimentación en Pasos Fronterizos periodo 2015-2022)*100</t>
  </si>
  <si>
    <t>El indicador considera actividades de: -Pavimentaciones nuevas, pavimentos básicos, cambio de estándar de ripio a pavimento (hormigón o asfalto) y también los denominados mejoramientos. -Rehabilitación de caminos pavimentados (pavimento sobre pavimentos en mal estado y recapados). -Ampliaciones y terceras pistas. Los kilómetros totales a considerar para el periodo 2015-2022 corresponden a 418 km. Al 2019 el plan tiene un avance de 300 km. Sobre los restantes 140 kilómetros programados se espera avanzar 15,1 km el 2020, 74,9 km el 2021 y 28 km el 2022.</t>
  </si>
  <si>
    <t>Obras Viales Urbanas terminadas. Porcentaje de Obras viales urbanas terminadas en el año t, respecto del total de obras viales urbanas programadas en el período 2015-2022</t>
  </si>
  <si>
    <t>(Nº de Obras viales urbanas terminadas en el año t/Nº Total de obras viales urbanas programadas en el período 2015-2022)*100</t>
  </si>
  <si>
    <t>Las obras viales urbanas corresponden a proyectos viales en áreas urbanas (vías en las ciudades) acordes con el crecimiento y desarrollo del país. El universo de obras urbanas corresponde a los contratos administrados por la División de Infraestructura Vial Urbana de la DV. El Nº Total de obras viales urbanas programadas en el período 2015-2022 es 17.</t>
  </si>
  <si>
    <t>Plan de Caminos Básicos 2018-2022. Porcentaje de Km de Caminos Básicos acumulados al año t, respecto del total de km de Caminos Básicos comprometidos en el período 2018-2022</t>
  </si>
  <si>
    <t>3 - Mejorar y conservar obras y servicios de infraestructura vial, para asegurar la movilidad y seguridad de las personas y contribuir a la productividad del país.</t>
  </si>
  <si>
    <t>obras y servicios de infraestructura vial para la movilidad.</t>
  </si>
  <si>
    <t>(kilómetros de Caminos Básicos acumulados al año t/total de kilómetros de Caminos Básicos comprometidos en el período 2018-2022)*100</t>
  </si>
  <si>
    <t>El indicador considera los kilómetros ejecutados de Caminos Básicos por Conservación y Caminos Básicos Intermedios, con inversión sectorial. Este tipo de obra se ejecuta sobre la red vial no pavimentada, a través de las tipologías Camino Básico por Conservación (CBC), Camino Básico Intermedio (CBI) y Caminos Básicos ejecutados en caminos comunales. Cuando un camino básico cumpla su vida útil y deba rehabilitarse, esa intervención será contabilizada, para ofrecer un servicio permanente en el tiempo. Dado el alto número de Contratos, para el caso de aquellos en ejecución, la medición del avance en km, será una proporción del avance financiero, lo que se puede verificar objetivamente. El total de kilómetros que conforman el denominador del periodo 2018-2022, corresponde a 8.950. Lo anterior en el marco del compromiso presidencial de ampliar en 10.000 km los caminos básicos de todo el país, con el aporte de 1.050 km extra sectoriales y 8.950 por parte de la Dirección de Vialidad.</t>
  </si>
  <si>
    <t>Plan de Caminos Indígenas 2018-2022. Porcentaje de Km de Caminos Indígenas acumulados al año t, respecto del total de km de Caminos Indígenas comprometidos en el período 2018-2022</t>
  </si>
  <si>
    <t>La variable es obras y servicios de infraestructura vial para la movilidad.</t>
  </si>
  <si>
    <t>(kilómetros de Caminos Indígenas acumulados al año t/total de kilómetros de Caminos Indígenas comprometidos en el período 2018-2022.)*100</t>
  </si>
  <si>
    <t>El indicador considera los kilómetros ejecutados de Caminos Indígenas con inversión sectorial. Este tipo de obra se ejecuta sobre caminos no pavimentados pertenecientes a las comunidades indígenas de las regiones del Biobío, Araucanía, Los Ríos y Los Lagos, a través de la tipología Caminos en Comunidades Indígenas (CCI). Cuando un camino en comunidad indígena cumpla su vida útil y deba rehabilitarse, esa intervención será contabilizada, para ofrecer un servicio permanente en el tiempo. Dado el alto número de Contratos que incluyen tramos pequeños de caminos, para el caso de aquellos en ejecución, la medición del avance en km, será una proporción del avance financiero, lo que se puede verificar objetivamente. El total de kilómetros que conforman el denominador del periodo 2018-2022, corresponde a 3.340. Lo anterior en el marco del compromiso presidencial de ampliar en 4.000 km los caminos indígenas del sur el país, con el aporte de 660 km extra sectoriales y 3.340 por parte de la Dirección de Vialidad.</t>
  </si>
  <si>
    <t>Plan de Conectividad Austral Porcentaje de Kms de Plan de Conectividad Austral pavimentados al año t, respecto del total de Kms contemplados en el Plan de Conectividad Austral</t>
  </si>
  <si>
    <t>(N° de Kms de Plan de Conectividad Austral pavimentados al año t/N° total de Kms contemplados en el Plan de Conectividad Austral)*100</t>
  </si>
  <si>
    <t>Este indicador tiene como objetivo medir el avance de los Km pavimentados que conforman el Plan de Conectividad Austral, es decir continuar avanzando durante los años 2023 al 2026 con el propósito de lograr hasta el año 2030 un total de 947 km entre Puerto Montt, Coyhaique y Cochrane.</t>
  </si>
  <si>
    <t>Cobertura de pavimentación y soluciones básicas de la Red Vial Nacional al año t</t>
  </si>
  <si>
    <t>(Kilómetros de la Red Vial Nacional que se encuentran pavimentados o con soluciones básicas al año t/Total de kilómetros que componen la Red Vial Nacional a diciembre del año t-1)*100</t>
  </si>
  <si>
    <t>La Red Vial Nacional se compone del total de kilómetros de Caminos Nacionales, Caminos Regionales Principales, Caminos Regionales Provinciales, Caminos Regionales Comunales y Caminos Regionales de acceso. Su configuración en términos normativos se encuentra fijada en el Numeral 2.1 y 2.2 del Decreto MOP 301/2011 y en los puntos 2 y 3 del Decreto MOP 436/2014. 2. La longitud en kilómetros de la Red Vial Nacional es definida anualmente por el Departamento de Gestión Vial y publicada en el apartado de Informes y Estudios del sitio web de Vialidad. El documento entrega información detallada sobre la magnitud de los caminos de la Red Vial Nacional de tuición del MOP, considerando el total de kilómetros catastrados al mes de diciembre del año t-1. 3. La cobertura se establecerá calculando el total de kilómetros acumulados de la Red Vial Nacional que cuentan con obras en pavimento (asfalto, hormigón, combinado asfalto hormigón y caminos básicos intermedios) y soluciones básicas (capa de proyección o granular estabilizado) al 31 de diciembre del año t.</t>
  </si>
  <si>
    <t>Porcentaje de avance de km pavimentados en la Red Vial de Pasos Fronterizos al año t, respecto del total comprometido 2023-2026</t>
  </si>
  <si>
    <t>(Km de Red Vial de Pasos Fronterizos Pavimentado al año t /Km programados de Pavimentación en Pasos Fronterizos 2023-2026)*100</t>
  </si>
  <si>
    <t>El indicador considera actividades de: -Pavimentaciones nuevas, pavimentos básicos, cambio de estándar de ripio a pavimento (hormigón o asfalto) y también los denominados mejoramientos. -Rehabilitación de caminos pavimentados (pavimento sobre pavimentos en mal estado y recapados). -Ampliaciones y terceras pistas. Los kilómetros totales a considerar para el periodo 2023-2026 corresponden a 250 km.</t>
  </si>
  <si>
    <t>Porcentaje de Obras viales urbanas terminadas al año t, respecto del total de obras viales urbanas programadas para el periodo 2023-2026</t>
  </si>
  <si>
    <t>(Nº de Obras viales urbanas terminadas en el año t/Nº Total de obras viales urbanas programadas para el periodo 2023-2026 )*100</t>
  </si>
  <si>
    <t>El Nº Total de obras viales urbanas estimativas en el período 2023-2026 es 11.</t>
  </si>
  <si>
    <t>Porcentaje de Km de Caminos Básicos acumulados al año t, respecto del total de km de Caminos Básicos comprometidos para el periodo 2023-2026</t>
  </si>
  <si>
    <t>(kilómetros de Caminos Básicos acumulados al año t/total de kilómetros de Caminos Básicos comprometidos para el periodo 2023-2026 )*100</t>
  </si>
  <si>
    <t>El indicador considera la ejecución de 6520 kilómetros de Caminos Básicos por Conservación y Caminos Básicos Intermedios, con inversión sectorial para el periodo 2023-2026. Este tipo de obra se ejecuta sobre la red vial no pavimentada, a través de las tipologías Camino Básico por Conservación (CBC) y Camino Básico Intermedio (CBI), según acuerdos con la DIPRES. Cuando para un Camino Básico, ejecutado a través del Programa de Caminos Básicos, sea necesario reponer su carpeta de rodadura producto de las solicitaciones de tránsito y clima, esta nueva solución básica será contabilizada. Para los Contratos en ejecución, la medición del avance en km, será una proporción del avance financiero, lo que se puede verificar objetivamente.</t>
  </si>
  <si>
    <t>Porcentaje de Km de Caminos Indígenas acumulados al año t, respecto del total de km de Caminos Indígenas comprometidos para el periodo 2023-2026</t>
  </si>
  <si>
    <t>(kilómetros de Caminos Indígenas acumulados al año t/total de kilómetros de Caminos Indígenas comprometidos para el periodo 2023-2026 )*100</t>
  </si>
  <si>
    <t>El indicador considera la ejecución de 1870 kilómetros de Caminos en Comunidades Indígenas con inversión sectorial para el periodo 2023-2026. Este tipo de obra, se ejecuta actualmente sobre caminos no pavimentados pertenecientes a las comunidades indígenas de las regiones del Biobío, Araucanía, Los Ríos y Los Lagos. Cuando un camino de carpeta granular, en comunidad indígena, sea necesario rehabilitar su carpeta de rodadura, producto de las solicitaciones de tránsito y clima, esta nueva intervención será contabilizada. Para los Contratos en ejecución, que incluyen tramos pequeños de caminos, la medición del avance en km, será una proporción del avance financiero, lo que se puede verificar objetivamente.</t>
  </si>
  <si>
    <t>DIRECCION GENERAL DE AGUAS</t>
  </si>
  <si>
    <t>Porcentaje de Recursos de Reconsideración relativos al pago de patentes por el no uso de los Derechos de Aprovechamiento de Agua resueltos en el plazo en el año t, respecto del total de Recursos de Reconsideración interpuestos en el plazo en el año t.</t>
  </si>
  <si>
    <t>4 - Mejorar y modernizar las labores de administración, seguimiento, control, policía y vigilancia para protección de las fuentes de aguas.</t>
  </si>
  <si>
    <t>Acciones de policía y vigilancia para protección de las fuentes de agua</t>
  </si>
  <si>
    <t>(N° de Recursos de Reconsideración resueltos en el plazo en el año t/N° total de Recursos de Reconsideración interpuestos en el plazo en el año t)*100</t>
  </si>
  <si>
    <t>1.- La Dirección General de Aguas publicará la resolución que contenga el listado de los derechos de aprovechamiento de aguas sujetos al pago de patente, en las proporciones que correspondan. Esta publicación se efectuará el 15 de enero de cada año o el primer día hábil inmediato si aquél fuere feriado. 2.- Los titulares de derechos incluidos en el listado pueden presentar Recursos de Reconsideración en un plazo de 30 días contados desde la fecha de la publicación de la Resolución que fija el listado de derechos afectos a pago de patente. 3.- El art. 129 bis 12 del Código de Aguas establece que antes del 01 de junio de cada año, el Tesorero General de la República enviará a los juzgados competentes la nómina de los derechos de aprovechamiento de aguas, cuyas patentes no hayan sido pagadas. La Dirección General de Aguas colabora con la Tesorería remitiéndole la nómina de cobranza a mediados de mayo. De acuerdo a lo anterior, el plazo para resolver los Recursos de Reconsideración presentados en plazo, es hasta el último día hábil de abril. 4.- Debido a la capacidad instalada que posee el Servicio, el número máximo de Recursos de Reconsideración que se considerarán ingresados dentro del plazo estipulado por la ley es de 250 Recursos.</t>
  </si>
  <si>
    <t>Porcentaje de estaciones de la red Hidrometeorológica, que se mantienen operativas durante el año t, respecto del total de Estaciones que componen la red Hidrometeorológica.</t>
  </si>
  <si>
    <t>3 - Implementar procesos para la gestión y difusión de la información del agua, de manera transparente y oportuna, promoviendo su intercambio con la ciudadanía.</t>
  </si>
  <si>
    <t>Gestión y difusión de información del agua</t>
  </si>
  <si>
    <t>(N° de estaciones de la red Hidrometeorológica que se mantienen operativas durante el año t/N° total de estaciones que componen la red Hidrometeorológica)*100</t>
  </si>
  <si>
    <t>1.- La red hidrometeorológica está compuesta por estaciones fluviométricas y pluviométricas (meteorológicas). Las estaciones fluviométricas son aquellas que registran alturas de escurrimiento, lo cual se ingresa a una curva de altura v/s caudal que determina el volumen de escurrimiento. Las estaciones pluviométricas son las que registran precipitación y temperatura y existen de diversos tipos: a) Tradicionales: requieren de un observador que visite las estaciones periódicamente para realizar el retiro de formularios con los datos hasta el último día del mes anterior. Luego, la información es revisada por la Dirección Regional e ingresada al Banco Nacional de Aguas (BNA). b) Con datalogger (dispositivo electrónico con memoria interna que permite el almacenamiento de datos): funcionarios de la DGA visitan la estación periódicamente para extraer la información acumulada hasta la fecha de la visita, la que posteriormente es ingresada directamente al BNA. c) Transmisión GPRS o satelital: permite disponer de la información en tiempo real. 2.- Estación en funcionamiento se considera como tal cuando tiene 75% o más días con datos/registros del período a informar. 3.- El BNA es la plataforma donde se registra la información obtenida de las estaciones, por lo que se debe considerar, al menos, tres meses de desfase entre la generación del dato en la estación hasta que pueda ser medido en nuestra base de datos. 4.- El número de estaciones a controlar es de 1.283, desglosadas en Fluviométricas y Pluviométricas (meteorológicas).</t>
  </si>
  <si>
    <t>Porcentaje de fiscalizaciones Ambientales realizadas, respecto del total de fiscalizaciones ambientales solicitadas por la Superintendencia de Medio Ambiente</t>
  </si>
  <si>
    <t>(N° de fiscalizaciones ambientales realizadas por el Servicio en año t /N° total de fiscalizaciones ambientales solicitadas por la Superintendencia del Medioambiente en el año t)*100</t>
  </si>
  <si>
    <t>1.-La Superintendencia de Medio Ambiente(SMA) solicita mediante oficios a la Dirección General de Aguas(DGA) la realización de actividades de fiscalización ambiental asociadas a resoluciones de calificación ambiental (RCA). Las actividades de fiscalización ambiental incluyen solicitudes de visita a terreno(inspección ambiental), exámenes de información (trabajo de gabinete), mediciones ambientales a normas secundarias de calidad ambiental, participación en reuniones relevantes, entre otros. Estas actividades de fiscalización son ejecutadas desde el punto de vista de las competencias ambientales de la DGA, las que dicen relación con los aspectos de conservación y protección de recursos hídricos, especialmente en los componentes de calidad y cantidad de aguas. 2.-Los oficios de la SMA pueden contener uno o más requerimientos de actividades de fiscalización ambiental. 3.-La respuesta a las solicitudes de actividades de fiscalización ambiental puede ser realizada a través de: -Oficio dirigido a la SMA . -Acta de inspección ambiental enviada a la SMA. -Visación de acta de reunión de la SMA en las que se solicita presencia de la DGA. 4.-Se define el año t el período comprendido entre el 01 de diciembre del año t-1 y el 30 de noviembre del año t.</t>
  </si>
  <si>
    <t>Porcentaje de solicitudes de Derechos de Aprovechamiento de Aguas totalmente tramitadas en el año t, en relación a las solicitudes que componen el stock inicial más las solicitudes ingresadas en el año t</t>
  </si>
  <si>
    <t>1 - Mejorar el acceso al agua, priorizando y resguardando el uso para el consumo humano, el uso doméstico de subsistencia y saneamiento, velando por el equilibrio entre el bienestar social, la preservación ecosistémica y la función productiva.</t>
  </si>
  <si>
    <t>Mejorar el acceso al agua, priorizando y resguardando el uso para el consumo humano, el uso doméstico de subsistencia y saneamiento</t>
  </si>
  <si>
    <t>(Suma N° de solicitudes de Derechos de Aprovechamiento de Aguas totalmente tramitadas en el año t/Suma N° de solicitudes de Derechos de Aprovechamiento de Aguas que componen el stock inicial más las solicitudes ingresadas en el año t)*100</t>
  </si>
  <si>
    <t>1.- Se considera en esta meta la resolución de expedientes normales o tradicionales de Derechos de Aprovechamiento (solicitudes presentadas bajo artículos permanentes del Código de Aguas), a nivel nacional, excluyéndose los relacionados con la regularización de los artículos 4º y 6º transitorios del Código de Aguas, que se refieren a solicitudes de regularización para pozos noria con caudales de hasta 4 l/s en el caso del artículo 4° y pozos para el abastecimiento de servicios de agua potable rural en el caso del artículo 6° Transitorio. 2.- Las solicitudes completamente tramitadas corresponden a los siguientes tipos: Denegación (D); Desistimiento del solicitante (DES); aprobación de lo solicitado (A) y Rechazo de un recurso de reconsideración (RECHAZA RECURSO). Las solicitudes totalmente tramitadas corresponderán a aquellas que se encuentren en las condiciones antes señaladas y pueden corresponder a expedientes no contabilizados en la tramitación de años anteriores porque estaban a la espera del cumplimiento de los plazos del artículo 136 del Código de Aguas (Recursos de Reconsideración, cuyo plazo es de 30 días hábiles, computados de acuerdo al artículo 25 de la Ley N° 19.880). Es decir, en el número de solicitudes completamente tramitadas se pueden informar todos los expedientes de años anteriores con recurso de reconsideración pendiente, que terminan su trámite durante el año t y adquieren algunos de los tipos arriba señalados. 3.- El Nº de solicitudes de Derechos de Aprovechamiento de Aguas que componen el stock inicial de solicitudes a enero del año t se define como: Nº de solicitudes pendientes de tramitación al año t-1.</t>
  </si>
  <si>
    <t>Porcentaje de Proyectos de Obras Mayores resueltos</t>
  </si>
  <si>
    <t> Mejorar el acceso al agua, priorizando y resguardando el uso para el consumo humano, el uso doméstico de subsistencia y saneamiento.</t>
  </si>
  <si>
    <t>(N° total de proyectos resueltos de obras mayores en el año t/Nºtotal de proyectos en stock + nuevos comprometidos en el año)*100</t>
  </si>
  <si>
    <t>1.- Los proyectos de obras mayores contemplan las siguientes etapas: construcción, recepción de obras y autorización de operación y recursos de reconsideración. 2.- La resolución de un proyecto de obra mayor puede ser aprobada o rechazado en virtud de los antecedentes presentados por el peticionario. 3.- Lo proyectos en stock corresponden a los proyectos pendientes al 01 de enero de cada año, más el ingreso de nuevos expedientes en el año. 4.- Por proyecto de obras mayores se entiende por cada expediente revisado por la Unidad de Obras Mayores. 5.- Se considera un stock máximo de 200 expedientes de obras mayores por resolver para el año t.</t>
  </si>
  <si>
    <t>Porcentaje de glaciares relevantes monitoreados en el año t</t>
  </si>
  <si>
    <t>(Número de glaciares relevantes monitoreados en el año t /Número de glaciares en Catastro de Glaciares relevantes)*100</t>
  </si>
  <si>
    <t>1.- Se entenderá por monitoreado un glaciar cuando el Servicio evalúe en el año t. Se entiende por monitoreo areal de glaciares, el cambio en la superficie (Km2 de aumento o disminución) del área del glaciar, incluyendo su frente y sus márgenes, correspondiente al año t con respecto al año anterior (t-1) 2.- Para evaluar los cambios reales de los glaciares se utilizarán imágenes satelitales ópticas libres de nieve, de nubes y de sombras, de una resolución espacial adecuada relativa a las variaciones que se desea medir, disponibles en plataformas de dominio público, o en su defecto adquiribles a agencias espaciales o proveedores del rubro. 3.- El Catastro de Glaciares relevantes, corresponde al listado de los 25 glaciares más representativos dentro de las macrozonas del país, definidos por el Director General de Aguas. Éstos corresponden a los de mayor tamaño, mayor importancia y de mayor interés para su seguimiento. 4.- Los glaciares del catastro serán monitoreados año a año, y los Informes correspondientes será incluidos en las glosas a informar al Congreso Nacional, de manera que sirvan de apoyo en la toma de decisiones de las autoridades.</t>
  </si>
  <si>
    <t>Porcentaje de hitos ejecutados del Programa de Diseño para la implementación de los Planes Estratégicos de Recursos Hídricos por Cuenca en el año t</t>
  </si>
  <si>
    <t>2 - Elaborar e implementar planes y estudios para la gestión integral y participativa del agua a nivel de cuencas, propiciando su preservación y disponibilidad.</t>
  </si>
  <si>
    <t>Implementación planes estratégicos de Recursos Hídricos por Cuenca.</t>
  </si>
  <si>
    <t>(N° de hitos ejecutados del Programa de Diseño para la implementación de los Planes Estratégicos de Recursos Hídricos por Cuenca en el año t/Total hitos planificados del Programa de Diseño para la implementación de los Planes Estratégicos de Recursos Hídricos por Cuenca para el año t)*100</t>
  </si>
  <si>
    <t>1.-El Programa del Diseño para la implementación de los Planes Estratégicos de Recursos Hídricos por Cuenca, consiste en la transición de los Planes Estratégicos de Gestión Hídrica (PEGH) a los Planes Estratégicos de Recursos Hídricos y debe contener hitos asociados a elaboración de reglamento, manual, procedimientos, informes de medidas PEGH, presentación de iniciativa a MIDESO, obtención de recomendación favorable, licitaciones, ejecución, entre otros.- 2.- Se define el año t como el período comprendido entre el 01 de enero al 31 de diciembre de cada año.</t>
  </si>
  <si>
    <t>DIRECCION GENERAL DE CONCESIONES DE OBRAS PUBLICAS</t>
  </si>
  <si>
    <t>Porcentaje de solicitudes ciudadanas (Ley 19.880: consultas, reclamos, sugerencias y felicitaciones) respondidas dentro del plazo de 10 días hábiles.</t>
  </si>
  <si>
    <t>(N° de respuestas a solicitudes generales respondidas dentro del plazo de 10 días hábiles, en el año t/N° total de solicitudes generales recibidas en el año t)*100</t>
  </si>
  <si>
    <t>Las solicitudes se reciben a través del SIAC de la Dirección General de Concesiones (DGC) a nivel nacional, mediante la web, de modo presencial y telefónicamente, para luego ser registradas en el sistema informático SIAC. Para este indicador, las solicitudes se derivan a los expertos del tema de cada una de las Divisiones de la DGC, por tanto es transversal de la Institución. Es importante tener en consideración lo siguiente: De las solicitudes que se han registrado el 50 % corresponde a solicitudes referidas a reclamos por Sistema de Cobro Electrónico en las Autopistas Urbanas, o reclamos de patentes duplicadas, que requieren en su mayoría informes de las Sociedades Concesionarias o de un tercero. Año t: comprende desde 01 de enero al 20 de diciembre.</t>
  </si>
  <si>
    <t>Porcentaje de días de asesoría de inspección fiscal en contratos de concesión en el año t.</t>
  </si>
  <si>
    <t>1 - Desarrollar y operar infraestructura pública concesionada con altos estándares de calidad, para la conexión de los distintos territorios, el desarrollo del país, la movilidad de las personas y la productividad.</t>
  </si>
  <si>
    <t>Construcción y operación de infraestructura pública concesionada</t>
  </si>
  <si>
    <t>(N° de días de contratos de concesión que cuentan con una asesoría a la inspección fiscal contratada en el año t/N° total de días de contratos de concesión vigentes en el año t)*100</t>
  </si>
  <si>
    <t>Las Asesorías a la Inspección Fiscal (AIF) corresponden a la contratación de empresas consultoras que proveen un conjunto de recursos humanos, físicos y tecnológicos, que apoyan la labor de control y supervisión del Inspector Fiscal, respecto del cumplimiento de las obligaciones contractuales de la Sociedad Concesionaria (administrativas, técnicas, ambientales, de servicio, entre otras). El indicador mide la cobertura general, en número de días, que tuvieron todos los contratos de concesión vigentes, en etapa de construcción y/u operación, con Asesoría a la Inspección Fiscal (AIF) contratada en el año t. Como fecha de inicio de la etapa de construcción de un contrato de concesión se considera la fecha de publicación del Decreto Supremo de Adjudicación en el Diario Oficial, o la fecha indicada en este acto administrativo, si fuera diferente a la fecha de publicación. Como fecha de inicio de la etapa de operación de un contrato de concesión se considera la fecha del día siguiente a la tramitación de la resolución que autoriza la puesta en servicio provisoria (PSP) de las obras de un contrato de concesión. Como fecha de inicio y término de la Asesoría a la Inspección Fiscal se considerarán los plazos establecidos en la resolución tramitada que adjudica la Asesoría a la Inspección Fiscal. Asimismo, en caso que correspondiera, se considerarán los nuevos plazos establecidos en la resolución que apruebe la modificación de contrato de Asesoría y los convenios que sustenten dicha modificación.</t>
  </si>
  <si>
    <t>Porcentaje de inversión materializada en contratos de concesión en fase de construcción en el año t.</t>
  </si>
  <si>
    <t>Obras de infraestructura pública concesionada</t>
  </si>
  <si>
    <t>(Inversión efectivamente materializada en contratos de concesión en fase de construcción en el año t/Proyección de inversión a materializar en contratos de concesión en fase de construcción para el año t)*100</t>
  </si>
  <si>
    <t>Se entiende como inversión materializada a aquellas obras efectivamente ejecutadas por las sociedades concesionarias. Para la verificación de la inversión materializada, se utilizarán los reportes del avance físico valorizado que los Inspectores Fiscales entregan a la jefatura de la División de Construcción. La proyección de inversión a materializar en contratos de concesión en fase de construcción para el año t considerará solo aquellos contratos que cuenten con los permisos ambientales aprobados al 31 de diciembre del año t-1 y que cuenten con las condiciones adecuadas para el normal desarrollo de las obras. La inversión, efectiva y proyectada, se mide en U.F. (Unidades de Fomento). El año t abarca desde el 1 de diciembre del año t-1 hasta el 30 de noviembre del año t.</t>
  </si>
  <si>
    <t>Porcentaje acumulado de proyectos de concesión comprometidos para 2023-2026 con llamado a licitación al año t</t>
  </si>
  <si>
    <t>Proyectos de infraestructura pública concesionada</t>
  </si>
  <si>
    <t>(Número acumulado de proyectos de concesión con llamado a licitación al año t/Número de proyectos de concesión comprometidos para 2023-2026)*100</t>
  </si>
  <si>
    <t>Se considerará que un proyecto ha sido llamado a licitación cuando dicho llamado haya sido publicado en el Diario Oficial. El número de proyectos de concesión comprometidos para 2023-2026 se encuentra determinado por el listado de proyectos de concesión que es aprobado por el Jefe Superior del Servicio, hasta el último día hábil de enero de cada año t, y podrá ser actualizado por razones debidamente justificadas. Cada año t comprende desde el 01 de enero al 31 de diciembre.</t>
  </si>
  <si>
    <t>Porcentaje de cobertura de los atributos para la sostenibilidad en los proyectos de concesión licitados en el año t</t>
  </si>
  <si>
    <t>2 - Mejorar progresivamente la sostenibilidad de la infraestructura pública concesionada en el país, incorporando criterios de resiliencia en las obras, estándares medioambientales, la respuesta oportuna ante emergencias, la incidencia de la participación ciudadana y la incorporación de las perspectivas de género y de inclusión.</t>
  </si>
  <si>
    <t>Infraestructura pública vial concesionada</t>
  </si>
  <si>
    <t>(Suma de los índices de cobertura de los atributos para la sostenibilidad en los proyectos de concesión licitados en el año t/N° total de proyectos de concesión licitados en el año t)*100</t>
  </si>
  <si>
    <t>Para el cálculo del indicador, los proyectos de concesión licitados corresponden a los proyectos de concesión de obras viales con llamado a licitación en el año t (publicados en el Diario Oficial). El año t abarca desde el 01 de enero al 31 de diciembre. En las Bases de Licitación de cada proyecto de concesión se identifican los atributos para la sostenibilidad. Las referidas Bases de Licitación podrán ser visualizadas en la página web del Servicio, a través del enlace o ruta que se indique en el medio de verificación. El índice de cobertura de los atributos para la sostenibilidad del proyecto de concesión i es: (A*a_i)+(B*b_i)+(C*c_i)+(X*x_i)+(Y*y_i)+(Z*z_i) Donde: A: Ponderación del atributo de resiliencia, cuyo valor es 0,2. B: Ponderación del atributo de estándares medioambientales, cuyo valor es 0,2. C: Ponderación del atributo de respuesta oportuna ante emergencias, cuyo valor es 0,2. X: Ponderación del atributo de participación ciudadana, cuyo valor es 0,2. Y: Ponderación del atributo de perspectiva de género, cuyo valor es 0,1. Z: Ponderación del atributo de perspectiva de inclusión, cuyo valor es 0,1. a_i : Cumplimiento del atributo de resiliencia, cuyo valor puede ser 0 o 1. b_i : Cumplimiento del atributo de estándares medioambientales, cuyo valor puede ser 0 o 1. c_i : Cumplimiento del atributo de respuesta oportuna ante emergencias, cuyo valor puede ser 0 o 1. x_i : Cumplimiento del atributo de participación ciudadana, cuyo valor puede ser 0 o 1. y_i : Cumplimiento del atributo de perspectiva de género, cuyo valor puede ser 0 o 1. z_i : Cumplimiento del atributo de perspectiva de inclusión, cuyo valor puede ser 0 o 1. El valor 1 se otorgará si en las Bases de Licitación del proyecto de concesión i se incorporan elementos del atributo. El valor 0 se otorgará si en las Bases de Licitación del proyecto de concesión i no se incorporan elementos del atributo.</t>
  </si>
  <si>
    <t>DIRECCION GENERAL DE OBRAS PUBLICAS</t>
  </si>
  <si>
    <t>Tasa de Accidentabilidad por accidentes con tiempo perdido de trabajadores de los contratos en ejecución del MOP.</t>
  </si>
  <si>
    <t>2 - Entregar lineamientos técnicos y administrativos a los Servicios dependientes y verificar la implementación de éstos, a través de la optimización de la gestión interna y generación de información, en materias de contratación de obras y consultorías, prevención de riesgos, medioambiente, gestión territorial e innovación, con perspectiva de género e inclusión.</t>
  </si>
  <si>
    <t>lineamientos técnicos y administrativos en materias de Prevención de Riesgos</t>
  </si>
  <si>
    <t>(Nº de accidentes del trabajo con tiempo perdido, ocurridos en contratos con obras en ejecución durante el año t/N° Promedio de trabajadores en obras en ejecución durante el año t)*100</t>
  </si>
  <si>
    <t>El número de accidentes del trabajo con tiempo perdido y el promedio de trabajadores que participan en los contratos, se obtiene de la información aportada por los inspectores fiscales a través de una planilla Excel y el libro de Obras Digital (LOD), la que mensualmente es enviada al Depto. de Prevención de Riesgos, teniendo como plazo hasta el quinto día hábil de mes siguiente para la carga de datos.</t>
  </si>
  <si>
    <t>Porcentaje de Solicitudes de Inscripción en el Registro de Contratistas de Obras Mayores y Consultores tramitadas dentro del plazo de 20 días hábiles</t>
  </si>
  <si>
    <t>lineamientos técnicos entregados por la DGOP en materias de contratación de obras y consultorías, específicamente en el proceso de inscripción de Contratistas y Consultores.</t>
  </si>
  <si>
    <t>(N° de Solicitudes de Inscripción en el Registro de Contratistas de Obras Mayores y Consultores tramitadas en un tiempo máximo de 20 días hábiles en el año t/N° Total de Solicitudes de Inscripción en el Registro de Contratistas de Obras Mayores y Consultores iniciadas y tramitadas en el año t)*100</t>
  </si>
  <si>
    <t>Los Contratistas y Consultores deben generar su proceso de Inscripción según lo estipula el marco normativo (D.S MOP N°75/2004 y D.S MOP N°48/94), entregando la información y documentación pertinente a través de solicitudes generadas en forma digital en la plataforma www.mercadopublico.cl, vínculo "Gestionar Registro MOP". Una vez recibidas conformes las solicitudes, se da inicio al proceso de tramitación de la solicitud, procediéndose a realizar los análisis técnicos, legales y contables en las áreas de la Dirección General de Obras Públicas, Fiscalía y Dirección de Contabilidad y Finanzas respectivamente. Lo que constituye un estándar de exigencia mínima del MOP, para inscribirse en el Registro de Contratistas y Consultores MOP. Así, dicho estándar se define de la siguiente manera según la categoría que corresponda: - Consultores 3era categoría persona natural: ámbito técnico - Consultores categoría superiores (personas jurídicas): ámbito técnico y legal (condicionado a la respuesta satisfactoria de por parte de fiscalía) - Contratista persona natural: ámbito técnico y contable (condicionado a la respuesta satisfactoria de por parte DCyF respectivamente). - Contratistas todas las categoría (personas jurídicas): : ámbito técnico, legal y contable (condicionado a la respuesta satisfactoria de por parte de fiscalía y DCyF respectivamente).</t>
  </si>
  <si>
    <t>Porcentaje de contratos de obra del año t publicados en el visor de contratos en GEOMOP.</t>
  </si>
  <si>
    <t>entrega de información territorial de la infraestructura pública.</t>
  </si>
  <si>
    <t>(Número de contratos de obra al año t, publicados en el visor de contratos de Geomop/Número Total de contratos de obra publicables en el visor de contratos Geomop en el año t)*100</t>
  </si>
  <si>
    <t>La georreferenciación de contratos de obra se refiere a; expresar y/o almacenar la ubicación espacial de un contrato en la base de datos geográfica de la Infraestructura de Datos Espaciales del MOP (IDE MOP) y su publicación en la sección visor de contratos de obra del Geomop (http://www.geomop.cl/VisorObras/), pertenecientes a las cinco direcciones ejecutoras del MOP (Dirección de Arquitectura, Dirección de Aeropuertos, Dirección de Obras Portuarias, Dirección de Obras Hidráulicas y la Dirección de Vialidad) Se entenderá por contrato de obra publicable, el listado entregado por el Sistema de Administración Financiera MOP(SAFI) con los contratos del Ítem presupuestario 31-02-004 correspondiente al reporte de Hacienda, y éstos deben tener georreferencia a efectos de su disponibilidad en el visor. Por otro lado y para la medición del indicador, el número de contrato de obra definido en la fórmula de calculo es equivalente al numero del total de obras definidos en el visor. Se accede al numerador y denominador a través de botón de ayuda del Visor de Contratos de Obras en GEOMOP (Medio de Verificación).</t>
  </si>
  <si>
    <t>Porcentaje de fiscalizaciones realizadas en el año t para verificar implementación de medidas correctivas derivadas de las investigaciones de accidentes en contratos con accidentabilidad &gt;=2.5%</t>
  </si>
  <si>
    <t>1 - Fiscalizar de manera oportuna las condiciones que permitan obtener resultados de calidad y resiliencia en las obras de infraestructura, mejorando los procesos de manera continua, procurando la sostenibilidad, a través del cuidado del medioambiente, las personas y crecimiento económico.</t>
  </si>
  <si>
    <t>fiscalización oportuna que permitan obtener resultados de calidad y resiliencia en las obras de infraestructura, mediante la mejora continua de los procesos.</t>
  </si>
  <si>
    <t>(número de contratos con accidentabilidad &gt;=2.5% fiscalizados en el año t/número total de contratos con accidentabilidad &gt;= 2.5% informados por Inspectores fiscales en el año t)*100</t>
  </si>
  <si>
    <t>Las variables del indicador están sujetas a las siguientes condiciones: ? Tasa de accidentalidad &gt;= 2.5% ? Contratos con plazo contractual &gt;= 120 días ? N° trabajadores en el contrato &gt;= 25 ? El contrato debe mantener obras en ejecución por un plazo &gt;= 90 días, a contar de la fecha de proceso de la información en el Depto. de Prevención de Riesgos MOP. Las fiscalizaciones se harán en forma efectiva hasta el 31 de noviembre 2023, con la información recibida de los Inspectores Fiscales hasta el 30 de octubre del 2023. Las fiscalizaciones de diciembre no se consideran, toda vez que la información que llega en noviembre (un mes vencido) debe ser analizada y depurada. En consecuencia, el resultado de la información de hallazgos y su posterior corrección en las obras, se pude extender hacia fines de enero 2024. Por lo anterior, las fiscalizaciones del mes de diciembre de 2023, quedarán de arrastre y se considerarán como parte del alcance del indicador del año 2024.</t>
  </si>
  <si>
    <t>Porcentaje de proyectos de MOP, en construcción u operación con y sin Resolución de Calificación Ambiental (RCA) Fiscalizados</t>
  </si>
  <si>
    <t>fiscalización oportuna en materias medioambientales procurando la sostenibilidad en las obras de infraestructura pública.</t>
  </si>
  <si>
    <t>(N° de proyectos MOP, en construcción u operación con RCA y Sin RCA fiscalizados en el año t /N° total de proyectos MOP con RCA y Sin RCA en el año t)*100</t>
  </si>
  <si>
    <t>El denominador corresponde al universo total de proyectos que tengan Resolución de Calificación Ambiental del MOP, que se encuentren en fase de construcción u operación, y Proyectos del MOP Sin Resolución de Calificación Ambiental. Existen proyectos prioritarios que requieren más de una fiscalización al año, dichas fiscalizaciones serán consideradas como independientes para la contabilización. Se podrá incluir proyectos que ya hayan sido fiscalizados ambientalmente, pero que no tengan cerrados sus procesos anteriores (con Observaciones y/o No Conformidades no resueltas). Además, se incluirán proyectos con Riesgo Socio Ambiental y Riesgo Arqueológico, los cuales, debido a la ejecución de las obras físicas, podrían generar una potencial afectación de un componente ambiental sensible. Para este caso, se utilizará el acta de Fiscalización Ambiental y se especificará la(s) componente(s) ambiental (es) que se fiscaliza. Por último, se podrán incluir proyectos fiscalizados por la Superintendencia del Medio Ambiente o algún organismo con competencia ambiental.</t>
  </si>
  <si>
    <t>Porcentaje Contratos de obras y consultoría en etapa de ejecución fiscalizados, en el año t</t>
  </si>
  <si>
    <t>fiscalización oportuna a las obras de infraestructura, mejorando los procesos de manera continua en pos de las personas y el crecimiento económico.</t>
  </si>
  <si>
    <t>(Número de contratos de obra y consultoría en etapa de ejecución fiscalizadas en el año t/Número total de contratos de obra y consultoría en etapa de ejecución, a fiscalizar en el año t, según Programa Anual)*100</t>
  </si>
  <si>
    <t>El Programa anual de fiscalización se genera a partir del universo anual de contratos de la plataforma SAFI y contratos financiados por Fondo Nacional de Desarrollo Regional (FNDR) y/o Mandatados, seleccionándose contratos a fiscalizar, los cuales son definidos a través de criterios de distribución proporcional por Servicio, Región y tipo de contrato (Obras, Estudios, Asesorías), y los solicitados por la autoridad, de manera de constituir una muestra representativa del universo. De la revisión de la documentación efectuada a cada contrato fiscalizado, se verifica el grado de cumplimiento de las exigencias contractuales y se formulan observaciones a través de los informes de fiscalización. Los aspectos fiscalizados se refieren en términos generales a los siguientes aspectos: Antecedentes de Licitación, Adjudicación y Modificaciones del Contrato. Garantías del Contrato. Exigencias Contractuales, Personal exigido y Cumplimiento Laboral. Estados de Pagos y Multas del Contrato. Prevención de Riesgos, Calidad, Topografía, Medioambiente y Participación Ciudadana</t>
  </si>
  <si>
    <t>Porcentaje de proyectos MOP en construccion u operación Fiscalizados en materia medioambiental en el año t</t>
  </si>
  <si>
    <t>fiscalización de obras y proyectos</t>
  </si>
  <si>
    <t>(N° de proyectos MOP en construcción u operación fiscalizados en materia medioambietal en el año t/N° total de proyectos MOP en construcción u operación en el año t)*100</t>
  </si>
  <si>
    <t>El denominador corresponde al universo total de proyectos que tengan Resolución de Calificación Ambiental del MOP, que se encuentren en fase de construcción u operación, y Proyectos del MOP Sin Resolución de Calificación Ambiental. Existen proyectos prioritarios que requieren más de una fiscalización al año. Se podrá incluir proyectos que ya hayan sido fiscalizados ambientalmente, pero que no tengan cerrados sus procesos anteriores (con Observaciones y/o No Conformidades no resueltas). Además, se incluirán proyectos con Riesgo Socio Ambiental y Riesgo Arqueológico, los cuales, debido a la ejecución de las obras físicas, podrían generar una potencial afectación de un componente ambiental sensible. Para este caso, se utilizará el acta de Fiscalización Ambiental y se especificará la(s) componente(s) ambiental (es) que se fiscaliza. Por último, se podrán incluir proyectos fiscalizados por la Superintendencia del Medio Ambiente o algún organismo con competencia ambiental.</t>
  </si>
  <si>
    <t>3 - Administrar y gestionar el Registro de Contratistas y Consultores del MOP, mediante la certificación de empresas y personas naturales, Contratistas y Consultores habilitados para operar con el MOP y otras Instituciones Públicas, contribuyendo al correcto funcionamiento del sistema de contratación de obras y consultorías.</t>
  </si>
  <si>
    <t>Gestión Registro de Contratistas y Consultores</t>
  </si>
  <si>
    <t>(N° de Solicitudes de Inscripción en el Registro de Contratistas de Obras Mayores y Consultores tramitadas en un tiempo máximo de 20 días hábiles en el año t/N° Total de Solicitudes de Inscripción en el Registro de Contratistas de Obras Mayores y Consultores tramitadas en el año t)*100</t>
  </si>
  <si>
    <t>Porcentaje de contratos de obra en el año t publicados en el visor de contratos en GEOMOP.</t>
  </si>
  <si>
    <t>(Número de contratos de obra en el año t, publicados en el visor de contratos de Geomop/Número Total de contratos de obra publicables en el visor de contratos Geomop en el año t)*100</t>
  </si>
  <si>
    <t>FISCALIA DE OBRAS PUBLICAS</t>
  </si>
  <si>
    <t>Porcentaje de informes de pago de expropiaciones vía convenio emitidos dentro del plazo de 7 días hábiles, en el año t.</t>
  </si>
  <si>
    <t>2 - Tramitar la adquisición o regularización de terrenos necesarios para la provisión y desarrollo de obras y servicios de infraestructura pública, a través de un proceso de expropiación oportuno y eficaz.</t>
  </si>
  <si>
    <t>Tramitación de actos administrativos para la expropiación.</t>
  </si>
  <si>
    <t>(Número total informes de pago de expropiaciones vía convenio emitidos dentro del plazo de 7 días hábiles, en el año t/Número total informes de pago de expropiaciones vía convenio emitidos, en el año t)*100</t>
  </si>
  <si>
    <t>La Fiscalía de Obras Públicas ha establecido un plazo óptimo de 7 días hábiles (de lunes a viernes, excepto días feriados nacionales), desde el día hábil siguiente en que el requerimiento ingresa a la Oficina de Partes de la Fiscalía de Obras Públicas, hasta el día hábil en que el oficio conductor del informe de pago es despachado desde la Oficina de Partes de la Fiscalía de Obras Públicas, a través del Sistema de Seguimiento de Documentos del Ministerio de Obras Públicas. La consideración de contabilizar el plazo desde el día hábil siguiente al ingreso del documento se fundamenta en lo establecido en el inciso segundo del artículo 25 de la Ley 19.880 que Establece Bases de los Procedimientos Administrativos que rigen los actos de los Órganos de la Administración del Estado; "los plazos se computarán desde el día siguiente a aquél en que se notifique o publique el acto de que se trate o se produzca su estimación o su desestimación en virtud del silencio administrativo", es decir, la contabilización de días hábiles no pueden ser contados en fracción, por lo que no pueden ser consideradas como un día hábil completo las horas restantes del día de ingreso de la documentación, considerándose como día hábil 0, y el día hábil siguiente como el día hábil 1. Este proceso considera la recepción de los antecedentes de la solicitud de elaboración de informe de pago desde la unidad técnica (Vialidad, Concesiones, Obras Portuarias, Obras Hidráulicas o Aeropuerto) a la Oficina de Partes de la Fiscalía de Obras Públicas, que luego deriva al equipo de expropiaciones vía convenio, quienes revisan los antecedentes de la escritura pública de la expropiación, entre ellos: la comparecencia, los títulos de dominio, singularización del terreno afecto a la expropiaciones, el monto del pago, datos de la inscripción en el Conservador de Bienes Raíces, certificado de hipoteca, gravámenes, prohibiciones e interdicciones y litigios, mediante los cuales se confecciona el correspondiente informe de pagos. Luego de ser elaborado, es emitido mediante un oficio a la unidad técnica que realizó la solicitud y que debe gestionar el pago respectivo fundando en el informe. Es importante destacar que el denominador de este indicador dependerá exclusivamente del solicitante, en este caso las unidades técnicas del Ministerio de Obras Públicas, por lo que la cantidad comprometida en el denominador para el año 2023 es un estimado calculado a partir de las solicitudes efectivas en los últimos 3 años de gestión, y cuya cantidad efectiva al cerrar el año 2023 puede diferir a la cantidad comprometida, por causales externas a la gestión institucional de la Fiscalía de Obras Públicas.</t>
  </si>
  <si>
    <t>Porcentaje de decretos que ordenan el cumplimiento de sentencias por reclamos de monto de indemnización provisional de expropiaciones emitidos en un plazo máximo de 6 días hábiles, en el año t.</t>
  </si>
  <si>
    <t>(Número total de decretos que ordenan el cumplimiento de sentencias por reclamos de monto de indemnización provisional de expropiaciones emitidos en un plazo máximo de 6 días hábiles, en el año t /Número total de decretos que ordenan el cumplimiento de sentencias por reclamos de monto de indemnización provisional de expropiaciones solicitados)*100</t>
  </si>
  <si>
    <t>La Fiscalía de Obras Públicas ha establecido un plazo óptimo de 6 días hábiles (de lunes a viernes, excepto días feriados nacionales), desde el día hábil siguiente en que el requerimiento ingresa a la Oficina de Partes de la Fiscalía de Obras Públicas, hasta el día hábil en que el oficio conductor del Decreto de Cumplimiento de Sentencias es despachado desde la Oficina de Partes de la Fiscalía de Obras Públicas, a través del Sistema de Seguimiento de Documentos del Ministerio de Obras Públicas. La consideración de contabilizar el plazo desde el día hábil siguiente al ingreso del documento se fundamenta en lo establecido en el inciso segundo del artículo 25 de la Ley 19.880 que Establece Bases de los Procedimientos Administrativos que rigen los actos de los Órganos de la Administración del Estado; "los plazos se computarán desde el día siguiente a aquél en que se notifique o publique el acto de que se trate o se produzca su estimación o su desestimación en virtud del silencio administrativo", es decir, la contabilización de días hábiles no pueden ser contados en fracción, por lo que no pueden ser consideradas como un día hábil completo las horas restantes del día de ingreso de la documentación, considerándose como día hábil 0, y el día hábil siguiente como el día hábil 1. Este proceso considera la recepción del Oficio con la información de TD5 con imputación presupuestaria por parte de la Unidad Técnica Expropiante (Vialidad, Concesiones, Obras Portuarias, Obras Hidráulicas o Aeropuerto) a la Oficina de Partes de la Fiscalía de Obras Públicas, que luego deriva al equipo de expropiaciones vía judicial quién revisa antecedentes de sentencia respectiva (sentencia en primera instancia, sentencia de segunda instancia, sentencia que resuelve recursos de casación en la forma o fondo, sentencia de reemplazo si procede, certificado de encontrarse la sentencia firme y ejecutoriada, liquidación del crédito y certificado ejecutoria de la liquidación del crédito, constando hechos. Luego de ser elaborado del proyecto de Decreto de Cumplimiento de Sentencia, que es enviado a través de Oficio al Ministro de Obras Públicas para su firma y total tramitación. Es importante destacar que el denominador de este indicador dependerá exclusivamente del solicitante, en este caso las unidades técnicas del Ministerio de Obras Públicas, por lo que la cantidad comprometida en el denominador para el año 2023 es un estimado calculado a partir de las solicitudes efectivas en los últimos 3 años de gestión, y cuya cantidad efectiva al cerrar el año 2023 puede diferir a la cantidad comprometida, por causales externas a la gestión institucional de la Fiscalía de Obras Públicas.</t>
  </si>
  <si>
    <t>Promedio de días hábiles utilizados para dar respuesta a solicitudes de pronunciamiento en derecho, en relación pólizas de responsabilidad civil en obras públicas tradicionales, en el año t.</t>
  </si>
  <si>
    <t>1 - Entregar asesoría jurídica efectiva y oportuna a las autoridades del Ministerio que permitan resolver situaciones relacionadas con el quehacer institucional.</t>
  </si>
  <si>
    <t>Asesoría Jurídica.</t>
  </si>
  <si>
    <t>Número total de días hábiles utilizados para dar respuesta a solicitudes de pronunciamiento en derecho, en relación a las Pólizas de Responsabilidad Civil, en el año t/Número total de respuestas a solicitudes de pronunciamiento en derecho, en relación a las Pólizas de Responsabilidad Civil, en el año t</t>
  </si>
  <si>
    <t>La Fiscalía de Obras Públicas ha establecido la medición de este indicador en un plazo promedio de 18 días hábiles utilizados para generar el pronunciamiento en derecho (de lunes a viernes, excepto días feriados nacionales), desde el día hábil siguiente en que el requerimiento ingresa a la Oficina de Partes de la Fiscalía de Obras Públicas, hasta el día hábil en que el oficio conductor del informe en relación pólizas de responsabilidad civil en obras públicas tradicionales es despachado desde la Oficina de Partes de la Fiscalía de Obras Públicas, a través del Sistema de Seguimiento de Documentos del Ministerio de Obras Públicas u otro sistema de información ministerial que pueda sustentar su trazabilidad. La consideración de contabilizar el plazo desde el día hábil siguiente al ingreso del documento se fundamenta en lo establecido en el inciso segundo del artículo 25 de la Ley 19.880 que Establece Bases de los Procedimientos Administrativos que rigen los actos de los Órganos de la Administración del Estado; "los plazos se computarán desde el día siguiente a aquél en que se notifique o publique el acto de que se trate o se produzca su estimación o su desestimación en virtud del silencio administrativo", es decir, la contabilización de días hábiles no pueden ser contados en fracción, por lo que no pueden ser consideradas como un día hábil completo las horas restantes del día de ingreso de la documentación, considerándose como día hábil 0, y el día hábil siguiente como el día hábil 1. Este proceso considera sólo los requerimientos recibidos en nivel central de las direcciones operativas (Vialidad, Obras Portuarias, Obras Hidráulicas o Aeropuerto), quienes solicitan el pronunciamiento en derecho de la Fiscalía de Obras Públicas en relación pólizas de responsabilidad civil en obras públicas tradicionales, que se refiere a toda obra pública que no sea concesionada. Es importante destacar que el denominador de este indicador dependerá exclusivamente del solicitante, en este caso las unidades técnicas del Ministerio de Obras Públicas, por lo que la cantidad comprometida en el denominador para el año 2023 es un estimado calculado a partir de las solicitudes efectivas en los últimos 3 años de gestión, y cuya cantidad efectiva al cerrar el año 2023 puede diferir a la cantidad comprometida, por causales externas a la gestión institucional de la Fiscalía de Obras Públicas.</t>
  </si>
  <si>
    <t>INSTITUTO NACIONAL DE HIDRAULICA</t>
  </si>
  <si>
    <t>Porcentaje de Clientes del INH que se declaran satisfechos con los servicios realizados en el año t</t>
  </si>
  <si>
    <t>1 - Realizar estudios o proyectos, de hidráulica e investigación aplicada, levantamiento de información de terreno, mediciones de campo, y calibraciones de instrumentación hidrométrica, utilizando un enfoque integral y una mirada sostenible, para contribuir al desarrollo del país</t>
  </si>
  <si>
    <t>Calibración de instrumentos, mediciones de campo, estudios y proyectos</t>
  </si>
  <si>
    <t>(N° de clientes del INH que se declaran satisfechos con los servicios realizados en el año t/N° total de clientes encuestados en el año t)*100</t>
  </si>
  <si>
    <t>Indicador se refiere a clientes de servicios de calibración de instrumentos, mediciones de campo, estudios y proyectos. Se entenderá por cliente satisfecho aquellos que en una escala de percepción de 1 a 5 (escala de Likert), donde 1 es muy insatisfecho y 5 muy satisfecho, manifiesten un resultado mayor o igual a 4 (satisfecho). El universo del indicador será el número total de encuestas respondidas, en donde se incluyen a clientes (entidades Públicas y Privadas) a los cuales se les realizó o realizan servicios entre el 1 de enero y el 31 de octubre del año t (ciclo de medición). La aplicación de la encuesta puede ser realizada por profesionales INH o por una empresa externa, en función de la disponibilidad presupuestaria del Servicio.</t>
  </si>
  <si>
    <t>Porcentaje de contratos que incluyen modelos físicos o matemáticos terminados por el INH en el año t, con relación al promedio de modelos físicos y matemáticos terminados en años t-1, t-2 y t-3</t>
  </si>
  <si>
    <t>Estudios realizados</t>
  </si>
  <si>
    <t>(Número de Modelos físicos o matemáticos terminados por el INH en el año t/Promedio de modelos físicos y matemáticos terminados los años t-1; t-2 y t-3)*100</t>
  </si>
  <si>
    <t>Con la Resolución de Aprueba Contrato o Convenio u Orden de compra se inicia formalmente la realización del estudio del modelo físico o matemático, visado por ambas partes (mandante y desarrollador). Con la entrega del informe del estudio o proyecto o modelo físico /matemático al mandante, se da por terminado el estudio o proyecto o modelo fisico o matemático. Para esta medición se incluyen aquellos trabajos realizados por las Unidades de la División Técnica: Unidad de Ingeniería y Desarrollo, Unidad e Modelación Física y/o Unidad I+D+i. Se entiende por Contrato o Convenio también al acto administrativo (Resolución Exenta INH) que aprueba relación de cooperación o relación contractual entre el INH y un mandante (sea éste público o privado), para el desarrollo de un trabajo, estudio, investigación o proyecto. Un modelo físico es una representación a escala de una condición de flujo hidráulica. Generalmente se utilizan para optimizar una estructura de ingeniería en la etapa de diseño y para garantizar una segura operación de ésta. Modelo numérico o matemático, es un programa de computador que permite resolver las ecuaciones de la mecánica de fluidos para estudiar una condición hidráulica. Los modelos numéricos deben ser calibrados y validados a partir de datos experimentales o de campo.</t>
  </si>
  <si>
    <t>Porcentaje de calibraciones realizadas en un plazo de 9 días hábiles, respecto del total de calibraciones realizadas durante el año t.</t>
  </si>
  <si>
    <t>Calibraciones realizadas</t>
  </si>
  <si>
    <t>(N° de calibraciones realizadas en un plazo de 9 días hábiles durante el año t/N° total de calibraciones realizadas durante el año t)*100</t>
  </si>
  <si>
    <t>El objetivo de este indicador es medir el porcentaje de calibraciones, internas y externas, realizadas en un plazo máximo de 9 días hábiles. El alcance es realizar calibraciones de equipos medidores de flujo de líquidos. El plazo rige desde el día hábil siguiente al cumplimiento de las condiciones copulativas que serán señaladas a continuación y se comenzará la contabilización de los días a partir del cumplimiento de la condición más reciente, es decir la última que se cumpla: Para los clientes externos: A. Respetar la programación establecida en la cotización/orden de trabajo B. Recepción física de los equipos C. Pago del servicio de calibraciones Para usuarios internos: A. La recepción de correo electrónico solicitando el servicio o fecha programada para realizar la calibración interna B. Recepción física de los equipos Con el cumplimiento de estas condiciones se da por iniciado el trabajo, y a contar del día hábil siguiente el laboratorio tiene 9 días hábiles para procesar la documentación y realizar la calibración del instrumento, el plazo de estos 9 días hábiles finaliza tanto para clientes internos como externos, cuando el certificado de calibración es enviado vía correo electrónico o físicamente al cliente externo o al solicitante interno.</t>
  </si>
  <si>
    <t>Porcentaje de exposiciones en instancias de intercambio científico en el ámbito nacional o internacional, en materias relacionadas con los productos y objetivos estratégicos del INH en el año t.</t>
  </si>
  <si>
    <t>3 - Aumentar los intercambios científicos y tecnológicos con organismos nacionales e internacionales en el ámbito de la innovación y formación especializada en materias hidráulicas mediante la participación en exposiciones técnicas.</t>
  </si>
  <si>
    <t>Exposiciones tecnicas</t>
  </si>
  <si>
    <t>(N° de exposiciones de intercambio científico en instancias nacionales e internacionales, realizadas por el INH en el año t/Total de exposiciones de intercambio científico programadas para el año t)*100</t>
  </si>
  <si>
    <t>Las materias a tratar en estas exposiciones podrán corresponder a hidráulica marítima costera y de puertos, hidráulica de ríos, infraestructura hidráulica, hidrología, eco hidráulica o materias afines al quehacer del INH. Se entenderá por instancias de intercambio científico a: congresos, seminarios, cursos, talleres y/o charlas que tengan por objetivo poner a disposición conocimiento y experiencias en las materias ya especificadas. La modalidad de las exposiciones podrá ser presencial o por videoconferencia. Las exposiciones serán realizadas por 1 o más personas que trabajan en el Instituto Nacional de Hidráulica o terceros, por cuenta del INH, con conocimiento en las materias mencionadas.</t>
  </si>
  <si>
    <t>SECRETARIA Y ADMINISTRACION GENERAL Ministerio de Obras Publicas</t>
  </si>
  <si>
    <t>Porcentaje de ejecución de compras mandatadas y centralizadas a nivel MOP.</t>
  </si>
  <si>
    <t>(Nº de compras mandatadas y centralizadas a nivel MOP ejecutadas en período t/Nº de compras mandatadas y centralizadas a nivel MOP ingresadas en período t)*100</t>
  </si>
  <si>
    <t>El indicador mide la gestión de "compras mandatadas y centralizadas" efectuadas por la Subdivisión de Abastecimiento de la Subsecretaría de Obras Públicas, en conformidad al Decreto Supremo N°263/2016, que modifica y fija el texto refundido del D. S. N°1.141/2006 otorgando a la Subsecretaría, atribuciones exclusivas para resolver: procesos de compra y contratación que superen las 14.000 UTM y todas las compras centralizadas, que obedezcan a un plan común de adquisiciones para dos o más servicios del Ministerio, de acuerdo a lo establecido en el Articulo N°3 del mencionado Decreto. El periodo de medición del indicador comprende entre el 01 de enero y el 31 de diciembre de cada año. Por un lado, formarán parte de la medición, las compras mandatadas cuyo requerimiento haya sido aceptado conforme por la Subdivisión de Abastecimiento entre el 01 de enero y el 28 de febrero de cada año. Para que un requerimiento sea aceptado conforme, deberá: cumplir con el plazo antedicho; ser acompañado de los antecedentes pertinentes totalmente tramitados (Decreto u otro instrumento válido con la aprobación presupuestaria, planes de manejo forestal, convenios mandato, Ficha IDI, etc.); contar con especificaciones técnicas adecuadas; financiamiento acorde a los valores de mercado, incluyendo, si corresponde, los respectivos estudios de mercado; criterios de evaluación correspondientes, y de acuerdo a los formatos definidos. En relación a las compras centralizadas, serán parte del indicador todas aquellas compras que hayan sido ingresadas a la Subdivisión de Abastecimiento SOP, entre el 01 de enero y el 28 de febrero de cada año. Para considerar un proceso como ejecutado, éste deberá resolverse a más tardar el 31 de diciembre de cada año, para lo cual se considerará la fecha de la resolución que adjudique, deserte, declare inadmisibles las ofertas, revoque o suspenda el proceso. Los actores que intervienen en el proceso corresponden a: clientes internos (todos los Servicios MOP a excepción del Instituto Nacional de Hidráulicas y la Superintendencia de Servicios Sanitarios (Servicios relacionados); Subdivisión de Abastecimiento, Unidad de Asesoría Jurídica, División de Administración y Secretaría General, y Gabinete, todos de la Subsecretaría de Obras Públicas y la Contraloría General de la República. No se considerará en la medición, aquel requerimiento que sea impugnado por los Tribunales de Justicia o por el Tribunal de Compras Públicas, representado por la Contraloría General de la República, dejado sin efecto a causa de recurso de reposición o jerárquico, o devuelto por la División de Administración y Secretaría General de la Subsecretaría.</t>
  </si>
  <si>
    <t>Porcentaje de reclamos ciudadanos interpuestos al MOP en el año t, respondidos hasta en 10 días hábiles.</t>
  </si>
  <si>
    <t>(Nº total de reclamos respondidos hasta en 10 días hábiles/Nº total de reclamos recibidos por el MOP en el año t)*100</t>
  </si>
  <si>
    <t>El indicador mide la gestión de reclamos que forman parte de las solicitudes generales del sistema integral de información y atención ciudadana (SIAC) respaldadas por la Ley 19.880, en términos de tiempo y cobertura de reclamos cerrados. Se entiende por reclamo a la solicitud para informar deficiencia en la calidad de la atención o incumplimientos en el servicio brindado por el MOP, respecto a la calidad de servicio comprometida o esperada. Dentro de los tres tipos de espacios de atención (Presencial, telefónica y Virtual) el ingreso se efectúa sólo a partir de la Plataforma. La gestión del indicador se inicia con el ingreso de un reclamo en la plataforma SIAC, y su posterior gestión vía sistema. Comprende la gestión del coordinador SIAC de la SOP hacia los responsables SIAC de cada Servicio MOP y el monitoreo constante para dar respuesta al ciudadano y cierre en la plataforma. Un reclamo, se encuentra cerrado cuando se entrega una respuesta al usuario. Incluye reclamos recibidos en período t, para todos los Servicios y Direcciones dependientes del Ministerio de Obras Públicas, con excepción de la Superintendencia de Servicios Sanitarios y la Dirección General de Concesiones de Obras Públicas. La entrega de respuestas se efectúa mediante carta, correo electrónico u otro formato especificado por el solicitante. Considera alcance a nivel central, no incluye reclamos regionales. Se excluyen de la medición, los reclamos que al cierre del período de medición aún se encuentran en proceso de respuesta (es decir, aquellos reclamos que aún no han sido respondidos hasta el décimo día hábil). Se considerará el plazo de medición del indicador en el período comprendido entre el 01 de enero y el 31 de diciembre de cada año.</t>
  </si>
  <si>
    <t>Porcentaje de funcionarios nuevos ingresados a la SOP con proceso de inducción completo aplicado en el período t, respecto del total de funcionarios nuevos ingresados a la SOP en el período t.</t>
  </si>
  <si>
    <t>(Nº de funcionarios nuevos ingresados a la SOP con proceso de inducción completo aplicado en el período t/Nº total de funcionarios nuevos ingresados a la SOP en el período t)*100</t>
  </si>
  <si>
    <t>Aplica al personal nuevo, planta, contrata y honorarios, que ingresa por primera vez a la Subsecretaría de Obras Públicas (SOP). Se entiende realizado el proceso de inducción, sólo cuando éste se aplica en las 3 etapas que comprende A.- Inducción Institucional; B.- Inducción al Cargo; C.- Inducción Social. La Medición aplica a la SOP a nivel nacional para el período comprendido entre el 01 de enero y el 31 de Diciembre de cada año, para lo cual se considerará el personal ingresado hasta el último día hábil del mes de noviembre de cada año, a objeto de posibilitar la medición. No se consideran en la medición, los ingresos nuevos a cargos pertenecientes a Autoridades, esto es Ministro/a, Subsecretario/a, SEREMIS, personal del 2° Nivel Jerárquico del Servicio, asesores directos de la autoridad, ingresos por suplencias, reemplazos, prácticas profesionales, comisiones de servicio; y aquellos ingresos cuya permanencia sea inferior a dos meses.</t>
  </si>
  <si>
    <t>Porcentaje de Incidentes Resueltos en un plazo menor a 480 minutos corridos.</t>
  </si>
  <si>
    <t>3 - Mejorar la eficiencia de los recursos financieros, físicos, materiales y tecnológicos que permitan entregar servicios de calidad y mantener la continuidad operacional de los Servicios dependientes del Ministerio.</t>
  </si>
  <si>
    <t>Incidentes tecnológicos.</t>
  </si>
  <si>
    <t>(N° incidentes resueltos en un plazo menor a 480 minutos corridos/Total incidentes resueltos en el periodo)*100</t>
  </si>
  <si>
    <t>1. El Objetivo del indicador es contribuir en la satisfacción de los funcionarios mediante la entrega oportuna y eficaz de soporte informático que permita resolver incidentes en los puestos de trabajo en relación hechos inesperados, garantizando así, la continuidad operacional de nuestra Subsecretaría. 2. Se entenderá por incidente: Una interrupción no planificada de un Servicio de TI. 3. El universo de medición son todos los "Incidente" registrados en plataforma ServiceTonic y que su solución es responsabilidad de la Subdivisión de Tecnologías de la Información y Telecomunicaciones (SDIT). 4. Los Departamentos de la SDIT encargados de dar solución a los incidentes son: Desarrollo y proyecto, Gestion, Operaciones, Servicios Informaticos y Telecomunicaciones. 5. Se entenderá por incidente resuelto todos los "Incidente" que se encuentran en Estado "Cerrado". 6. El plazo de respuesta (menor a 480 minutos corridos) comienza a contabilizarse desde que el usuario o el analista de informática registra el ticket de la solicitud (fecha de creación), hasta que el incidente es declarado como solucionado (fecha de resolución).</t>
  </si>
  <si>
    <t>Porcentaje de funcionarios nuevos ingresados al MOP con la etapa de inducción Institucional aplicada hasta 30 días hábiles posteriores a su ingreso en el período t, respecto del total de funcionarios nuevos ingresados al MOP en el período t.</t>
  </si>
  <si>
    <t>2 - Coordinar e implementar políticas, planes y programas de desarrollo y gestión de personas, que apunten a mejorar el compromiso, identificación institucional, calidad de vida, bienestar, cuidado y seguridad de las personas del Ministerio, promoviendo en nuestro quehacer institucional la inclusión y equidad de género.</t>
  </si>
  <si>
    <t>Funcionarios con inducción Institucional</t>
  </si>
  <si>
    <t>(Nº de funcionarios nuevos ingresados al MOP con la etapa de Inducción Institucional aplicada hasta 30 días hábiles posteriores a su ingreso/Nº total de funcionarios nuevos ingresados al MOP en el período t)*100</t>
  </si>
  <si>
    <t>1. Aplica al personal nuevo, planta y contrata, que ingresa al Ministerio de Obras Públicas. 2. La Etapa Institucional a aplicar será la contenida en el Procedimiento de Inducción vigente para el MOP 3. La medición aplica a los Servicios MOP a nivel nacional, excluyendo a los Servicios relacionados (INH y SISS). 4. El período de medición del indicador será entre el 01 de enero y el 31 de Diciembre de cada año, para lo cual se considerará sólo el personal ingresado entre el 1 de enero y hasta el último día del mes de octubre de cada año, a objeto de posibilitar la medición. 5. No se consideran en la medición, los ingresos nuevos a cargos pertenecientes a Autoridades, esto es Ministro/a, Subsecretario/a, SEREMIS, Jefes de Servicio Nacionales y Regionales, personal del 2° Nivel Jerárquico del Servicio a nivel nacional, asesores directos de las autoridades, ingresos por suplencias, reemplazos, prácticas profesionales, comisiones de servicio; y aquellos ingresos cuya permanencia sea inferior a dos meses. 6. Los plazos para la realización de la Inducción Institucional al nuevo funcionario/a, comenzarán a regir desde su fecha de ingreso al Servicio.</t>
  </si>
  <si>
    <t>Porcentaje de reportes de seguimiento a la ejecución presupuestaria del MOP entregados oportunamente a las Autoridades Ministeriales en el año t.</t>
  </si>
  <si>
    <t>1 - Entregar información confiable, oportuna y precisa que permita facilitar la toma de decisiones de las Autoridades Ministeriales y generar políticas, lineamientos y directrices estratégicas para integrar transversalmente la gestión de los Servicios.</t>
  </si>
  <si>
    <t>Información oportuna a la Autoridad</t>
  </si>
  <si>
    <t>(Nº de reportes de ejecución presupuestaria del MOP entregados oportunamente a las Autoridades Ministeriales durante el año t/Nº total de reportes de seguimiento a la ejecución presupuestaria del MOP a ser entregados a las Autoridades Ministeriales en el año t)*100</t>
  </si>
  <si>
    <t>1. En concordancia con el rol transversal que tiene la Subsecretaría de Obras Públicas en la entrega de información confiable, oportuna y precisa a las Autoridades Ministeriales, el indicador medirá los reportes de seguimiento a la ejecución presupuestaria del MOP entregados oportunamente a las autoridades ministeriales en el año t. 2. Se entenderán como autoridades ministeriales el Sr Ministro de Obras Públicas, Sr Subsecretario de Obras Públicas y Jefes de Servicio MOP. 3. El periodo de medición del indicador será desde el mes de enero al mes de diciembre del año t. 4.- Se entenderá por oportuno, la entrega de 2 reportes mensuales a las autoridades ministeriales durante el año t. 5. El universo de medición será de 24 reportes a enviar a las autoridades ministeriales durante el año t.</t>
  </si>
  <si>
    <t>Porcentaje de solicitudes ciudadanas respondidas en un plazo máximo de 30 días hábiles en el año t.</t>
  </si>
  <si>
    <t>4 - Consolidar la comunicación del Ministerio con la ciudadanía, así como coordinar y difundir de manera inclusiva y con perspectiva de género, el quehacer de nuestra institución, a través de los diferentes canales de comunicación internos y externos.</t>
  </si>
  <si>
    <t>Respuestas a solicitudes ciudadana ingresadas al MOP.</t>
  </si>
  <si>
    <t>(N° total de solicitudes ciudadanas respondidas en un plazo máximo de 30 días hábiles en el año t/N° total de solicitudes ciudadanas respondidas en el año t)*100</t>
  </si>
  <si>
    <t>1. En concordancia con el rol transversal que tiene la Subsecretaría de Obras Públicas, el indicador medirá los tiempos de respuesta de las solicitudes ciudadanas que fueron recogidas por Presidencia y derivadas por la Dirección de Gestión Ciudadana de la Presidencia al Ministerio de Obras Públicas a través del Sistema de Información de Gobierno (SIGOB), con excepción de aquellas respondidas por la SISS. 2. El universo de medición está compuesto por aquellas solicitudes ciudadanas que hayan sido respondidas entre el 01 de enero y el 31 de diciembre del año t, independiente de su fecha de ingreso. 3. Los plazos de respuestas de la solicitudes ciudadanas se comenzarán a contabilizar desde la fecha de ingreso de la solicitud registrada en la plataforma interna de actores relevantes SOP hasta la fecha de envío de la respuesta al ciudadano registrada en la plataforma interna de actores relevantes SOP. 4. Para efectos de contabilizar los plazos se aplicará el artículo 25 de la Ley N°19.880, que Establece Bases de los Procedimientos Administrativos que Rigen los Actos de los Órganos de la Administración del Estado.</t>
  </si>
  <si>
    <t>Porcentaje de procesos de compras ejecutados en plazo en el año t.</t>
  </si>
  <si>
    <t>Eficiencia de los recursos financieros, físicos, materiales y tecnológicos</t>
  </si>
  <si>
    <t>(N° de procesos de compras ejecutados en plazo en el año t/N° total de procesos de compras ejecutados en el año t)*100</t>
  </si>
  <si>
    <t>1. El indicador medirá los procesos de compras que hayan sido ejecutados en plazos por parte de la Subsecretaría de Obras Públicas en las siguientes modalidades de compra: Licitación pública, trato directo y grandes compras. 2. El periodo de medición del indicador será entre el 01 de enero y el 31 de diciembre del año t. 3. El Universo de medición estará compuesto por todas las licitaciones públicas (L1,LE,LP,LQ y LR.), las grandes compras y tratos directos mayor a 1.000 UTM, ejecutados en el año t. 4. Para efectos de la medición, los plazos establecidos de cada uno de los procesos de compra iniciará cuando ingrese el requerimiento formal a la Subdivisión de Abastecimiento SOP. 5. Para considerar un proceso como ejecutado, éste deberá resolverse a más tardar el 31 de diciembre del año t, para lo cual la fecha de ejecución será conforme a la modalidad de compra, tal como se señala a continuación: a) Licitación pública: fecha de la resolución que adjudique, deserte, declare inadmisibles las ofertas, revoque o suspenda el proceso b) Trato directo: Fecha de resolución aprobatoria del contrato. c) Gran compra: Fecha de selección de la oferta. 6.- Se considerarán ejecutados en plazo cuando los procesos de compras no superen los plazos diferenciados y señalados a continuación: a) Licitación pública según clasificación: - L1: 34 días hábiles - LE: 57 días hábiles - LP: 87 días hábiles - LQ: 173 días hábiles - LR: 197 días hábiles b) Trato Directo: 66 días hábiles c) Gran Compra: 83 días hábiles 7.-Con la finalidad de medir exclusivamente los tiempos de gestión de la Subsecretaría de Obras Públicas dentro del proceso, para efectos del indicador se deberá descontar los tiempos de tramitación de los procesos de compra que ocupa Contraloría General de la República para la toma de razón, en los casos que corresponda.</t>
  </si>
  <si>
    <t>SUPERINTENDENCIA DE SERVICIOS SANITARIOS</t>
  </si>
  <si>
    <t>Vivienda y Servicios Comunitarios</t>
  </si>
  <si>
    <t>Porcentaje de controles de calidad del agua potable y de efluentes de plantas de tratamiento de aguas servidas realizados en el año t, respecto del total de controles programados realizar en el año t.</t>
  </si>
  <si>
    <t>2 - Aumentar el nivel de compromiso y cumplimiento de la calidad de servicio, de las empresas sanitarias, a través del proceso de fiscalización, promoviendo las condiciones para que las prestadoras rindan cuentas a la ciudadanía.</t>
  </si>
  <si>
    <t>Nivel de compromiso y cumplimiento de la calidad de servicio de las empresas sanitaria</t>
  </si>
  <si>
    <t>(N° de controles de calidad del agua potable y de efluentes de plantas de tratamiento de aguas servidas realizados en el año t/N° total de controles de calidad del agua potable y de efluentes de plantas de tratamiento de aguas servidas programados realizar en el año t)*100</t>
  </si>
  <si>
    <t>La Ley faculta a la Superintendencia para realizar controles de la calidad del agua potable y de los efluentes de las plantas de tratamiento de aguas servidas que operan en el país. De acuerdo al presupuesto disponible, la SISS realiza estos controles a través de laboratorios especializados. De acuerdo al análisis de riesgos realizados por la SISS y al presupuesto disponible se elabora en enero de cada año, el programa de los controles a realizar a través la contratación de laboratorios acreditados. A través de estos controles, se busca validar la información remitida en los procesos de autocontrol de calidad del agua potable y de los efluentes de las plantas de tratamiento de aguas servidas remitidas por las empresas sanitarias, verificando que cumplan con la normativa vigente. Así como también, permite velar por la protección del medioambiente, previniendo la contaminación de los cuerpos receptores de las descargas de las PTAS</t>
  </si>
  <si>
    <t>Porcentaje de estudios tarifarios de concesionarias sanitarias elaborados por la SISS e intercambiados con la concesionaria en el plazo establecido en DFL N°70/88.</t>
  </si>
  <si>
    <t>1 - Velar por el aseguramiento del consumo humano y usos productivos urbanos del agua potable, en un contexto de cambio climático y crisis hídrica, a precio justo.</t>
  </si>
  <si>
    <t>Aseguramiento del consumo humano y usos productivos urbanos del agua potable</t>
  </si>
  <si>
    <t>(N° de Estudios tarifarios elaborados por la SISS e intercambiados con las concesionarias en el plazo establecido en DFL N°70/88 en el año t /N° Estudios tarifarios que debe elaborar la SISS e intercambiar con la concesionaria, conforme al DFL N°70/88 en el año t)*100</t>
  </si>
  <si>
    <t>Se entiende por intercambio en plazo, a lo señalado en la legislación vigente respecto del artículo 6 del D.S. MINECON 453/89, que señala que a más tardar, cinco meses antes del término de vigencia de las tarifas, la Superintendencia debe intercambiar los estudios con la concesionaria, ante notario. Dentro de los procesos tarifarios existe la posibilidad que la SISS acuerde con la empresa sanitaria una postergación y suspensión (por fuerza mayor, o para retardar un estudio tarifario con el objeto de hacerlo coincidir en tiempo con otro estudio tarifario) o prórroga (mantener la tarifa existente por otros 5 años, de acuerdo al artículo 12 del DFL 70). En este último caso, el estudio tarifario no se realiza (y en consecuencia, no se intercambia) porque el proceso de cálculo tarifario tomó una vía alternativa. Debido a lo anterior, como evidencia del cumplimiento podrán presentarse los siguientes tipos de documentos para evidenciar el comportamiento y cumplimiento del indicador dependiendo del escenario de cada estudio a intercambiar: Actas de intercambio, actas de prórroga, oficios de postergación, oficios de suspensión y/o resoluciones de suspensión de los estudios. El artículo 12A D.F.L. MOP. Nº 70 de 1988 establece que: "En el caso que sea necesario determinar tarifas para nuevas prestaciones, o para componentes adicionales de una prestación, las tarifas que se determinen de acuerdo al procedimiento señalado en esta ley podrán adicionarse a las fórmulas tarifarias a través de un decreto tarifario complementario y tendrán vigencia hasta el término del período en curso". Considerando lo anterior, se deberá agregar tanto al numerador como el denominador del indicador para el año t, los estudios que se acuerden iniciar de conformidad con dicho artículo y cuyo intercambio se realice en el año t. Cabe destacar por otra parte, que los plazos que la ley establece son perentorios, ya que retrasos en la elaboración de los estudios podrían determinar retraso en la entrada en vigencia de los nuevos decretos tarifarios, con un grave efecto para la ciudadanía. El Estudio Tarifario contempla la participación de la ciudadanía, mediante la incorporación de las observaciones que puedan presentar quienes tengan interés comprometido, según el artículo 4 del Decreto Minecon 453/90.</t>
  </si>
  <si>
    <t>Porcentaje de Planes de desarrollo de concesionarias sanitarias revisados por la Superintendencia en el periodo, respecto del total de planes de desarrollo que deben ser revisados en el periodo.</t>
  </si>
  <si>
    <t>Aseguramiento del consumo humano y usos productivos urbanos del agua potable.</t>
  </si>
  <si>
    <t>(N° de Planes de desarrollo de las concesionarias sanitarias revisados por la Superintendencia en el año t/N° Total de planes de desarrollo que deben ser revisados en el año t)*100</t>
  </si>
  <si>
    <t>De acuerdo a la normativa vigente, las empresas de servicios sanitarios deben elaborar para cada una de las localidades del país, un plan de desarrollo de largo plazo, con el objetivo de asegurar el servicio de agua potable, de alcantarillado y de tratamiento de aguas servidas a toda la población. Dichos planes de desarrollo deben ser aprobados por la Superintendencia y deben actualizarse al menos cada cinco años, de modo de asegurar su vigencia y adecuación a la demanda actualizada de la población. Este indicador mide la proporción de planes de desarrollo revisados por la SISS, respecto del total de planes de desarrollo que deben ser revisados en el año t. Planes de Desarrollo revisados significa, en términos generales, analizar la definición, capacidad y programación de obras de infraestructura sanitaria e inversiones asociadas, propuestas por cada empresa y que le permitirán asegurar la calidad y continuidad de los servicios sanitarios que presta en cada una de las localidades que componen su territorio operacional, con un horizonte de 15 años. En lo particular, se analiza: - Proyección de demanda - Capacidad y calidad de fuentes de agua potable, con especial atención a aquellas afectadas por sequía - Balances oferta-demanda de toda la infraestructura (producción, distribución, recolección y disposición) - Ampliación de infraestructura en razón del déficit existente - Reposición de infraestructura - Criterios de medioambiente (cuando corresponda)</t>
  </si>
  <si>
    <t>Porcentaje de fiscalizaciones realizadas a Establecimientos Industriales que deben cumplir la norma de descarga DS MOP N°609/98 al alcantarillado público, realizadas en el año t.</t>
  </si>
  <si>
    <t>Nivel de compromiso y cumplimiento de la calidad de servicio de las empresas sanitarias</t>
  </si>
  <si>
    <t>(N° de fiscalizaciones realizadas en el año t a Establecimientos Industriales que deben cumplir el DS MOP N°609/98/Catastro de Establecimientos Industriales que deben cumplir el DS MOP N°609/98 vigentes en diciembre del año (t-2) )*100</t>
  </si>
  <si>
    <t>El artículo 2 de la Ley N° 18.902 otorga a la Superintendencia de Servicios Sanitarios la responsabilidad del control de los residuos industriales líquidos, vinculados a la prestación de los servicios sanitarios, en particular de los establecimientos afectos al DS MOP N° 609/98, norma que regula las descargas de Riles a los sistemas de alcantarillado público. Dicha norma establece que corresponderá a los prestadores de servicios sanitarios la fiscalización del cumplimiento de esta norma, sin perjuicio de las facultades de fiscalización y supervigilancia de la SISS. En este contexto, la Superintendencia realiza fiscalizaciones a los establecimientos industriales, con el objetivo verificar el cumplimiento de esta normativa en el ámbito medioambiental. El proceso de medición se realiza cuantificando el porcentaje de fiscalizaciones realizadas -en el año t- a los establecimientos industriales que deben dar cumplimiento al DS MOP N° 609/98 identificados en el Catastro de Establecimientos Industriales a diciembre del año t-2. El catastro de establecimientos industriales se actualiza de acuerdo a la información que reportan las empresas sanitarias a esta Superintendencia, respecto de las actividades económicas que descargan sus riles a las redes de alcantarillado público, proceso que es dinámico.</t>
  </si>
  <si>
    <t>Porcentaje de obras físicas realizadas por las empresas sanitarias que, conforme a sus Planes de Desarrollo tendrían que haber sido terminadas dentro del año t-1, fiscalizadas por la SISS a nivel nacional en el año t.</t>
  </si>
  <si>
    <t>(N° de obras físicas realizadas por las empresas sanitarias, terminadas dentro del año t-1 o que presentan un nivel de avance físico igual o superior al 70% en el año t-1 fiscalizadas por la SISS en el año t /N° de obras físicas realizadas por las empresas sanitarias, terminadas dentro del año t-1 o que presentan un nivel de avance físico igual o superior al 70% en el año t-1)*100</t>
  </si>
  <si>
    <t>1. Las obras factibles de fiscalizar corresponden a todas aquellas comprometidas en el los planes de desarrollo en el año t-1 y que presentan un avance físico igual o superior al 70% al 31 de diciembre del año t-1. 2. La información del avance físico es remitido en el proceso de autocontrol de las empresas sanitarias en el primer trimestre del año t.</t>
  </si>
  <si>
    <t>MINISTERIO DE RELACIONES EXTERIORES</t>
  </si>
  <si>
    <t>AGENCIA DE COOPERACION INTERNACIONAL PARA EL DESARROLLO</t>
  </si>
  <si>
    <t>Porcentaje de países de América Latina y el Caribe que cuentan con ejecución de proyectos y/o acciones directas de cooperación sur-sur y/o triangular en el año t, respecto del total de países de América Latina y el Caribe</t>
  </si>
  <si>
    <t>1 - Reforzar la política de cooperación para el desarrollo, desplegando iniciativas de transferencia técnica de cooperación sur-sur y triangular y de formación de capital humano, con la región de América Latina y el Caribe, a objeto de contribuir al desarrollo y al proceso de integración regional.</t>
  </si>
  <si>
    <t>Países con ejecución de proyectos</t>
  </si>
  <si>
    <t>(Número de países de América Latina y el Caribe que cuentan con ejecución de proyectos y/o acciones directas de cooperación sur-sur y/o triangular en el año t/Número total de países de América Latina y el Caribe)*100</t>
  </si>
  <si>
    <t>Los países de América Latina y el Caribe son 19: México, Perú, Bolivia, Argentina, Ecuador, Brasil, Colombia, Venezuela, Uruguay, Paraguay, Panamá, El Salvador, Nicaragua, Costa Rica, Honduras, Guatemala, Cuba, República Dominicana y Haití. A ellos se debe sumar CARICOM, con quien se trabaja como bloque (se excluye Chile). El indicador comprende todas las acciones directas y/o proyectos de transferencia técnica sur-sur y/o triangular que se hayan ejecutado o se encuentren en ejecución durante el año, ya sean éstos nuevos o de continuidad. Una acción directa representa una expresión concreta y acotada de la cooperación internacional, que se ejecuta puntualmente, por una sola vez, pudiendo ser asesoría, pasantía, investigación conjunta, seminario, curso, entre otros (instrumentos de la cooperación técnica).</t>
  </si>
  <si>
    <t>Porcentaje de becarios de magíster titulados en el año t</t>
  </si>
  <si>
    <t>Becarios titulados</t>
  </si>
  <si>
    <t>(Número de becarios de Magíster titulados en el año t/Total de becarios de Magíster a los que les corresponde titularse en el año t)*100</t>
  </si>
  <si>
    <t>El denominador comprende el total de becarios de magister, con convenio vigente, a los que les corresponde titularse en el año t de acuerdo al convenio original, incluidos aquellos a los que se le ha aprobado ampliación de plazo a través de addéndum al convenio para el año siguiente (año t+1) y excluidos aquellos becarios que debieron haber finalizado el año anterior (año t-1) y que se les aprobó ampliación para el año en curso (año t). Por su parte, el numerador lo conformarán todos los becarios con certificados de finalización de estudios emitidos por las respectivas universidades y certificado de cierre emitido por la AGCID.</t>
  </si>
  <si>
    <t>Porcentaje de proyectos y/o acciones directas de cooperación triangular aprobadas en el año t con aporte de los socios (donante y beneficiario), de al menos un 50% del monto total</t>
  </si>
  <si>
    <t>(Número de proyectos y/o acciones directas de cooperación triangular aprobadas en el año t con aporte de los socios (donante y beneficiario), de al menos un 50% del monto total/Número total de proyectos y/o acciones directas de cooperación triangular aprobadas en el año t )*100</t>
  </si>
  <si>
    <t>Proyectos y/o acciones directas de cooperación triangular son aquellas que cuentan con financiamiento compartido entre la AGCI y un socio de cooperación (país, organismo internacional u otra entidad no estatal) que financia o cofinancia las actividades de cooperación en beneficio de un tercer país de similar o menor desarrollo relativo que Chile. Un proyecto implica dos o más acciones relacionadas que buscan un objetivo, en tanto, una acción directa representa una expresión concreta y acotada de la cooperación internacional, que se ejecuta puntualmente, por una sola vez. Estas últimas incluyen los Cursos internacionales (independiente de si forman o no parte de un ciclo de varios años, ya que cada versión siempre implica una nueva negociación. El denominador estará dado por el total de proyectos y/o acciones directas de cooperación triangular aprobadas en el año, que cuenten con un documento formal de aprobación por parte de una fuente de financiamiento. Para el cálculo del numerador se considerarán los aportes de los socios donantes y de los socios beneficiarios.</t>
  </si>
  <si>
    <t>DIRECCION DE FRONTERAS Y LIMITES DEL ESTADO</t>
  </si>
  <si>
    <t>Tiempo promedio de respuesta a solicitudes de autorizaciones para enajenar inmuebles en zonas declaradas fronterizas en el año t</t>
  </si>
  <si>
    <t>2 - Participar en todos los mecanismos, instancias o foros vecinales y regionales relacionados con la integración física, la facilitación, la cooperación y la seguridad fronterizas con los países vecinos o a través de éstos con otros países de la región, en el marco de materias de su competencia, promoviendo la participación en estas instancias en favor del desarrollo vecinal</t>
  </si>
  <si>
    <t>Sumatoria de días hábiles desde el ingreso de la solicitud a DIFROL hasta la respuesta a solicitudes de autorizaciones para enajenar inmuebles en zonas declaradas fronterizas en el año t/Total de solicitudes de autorización para enajenar inmuebles en zonas declaradas fronterizas ingresadas en el año t</t>
  </si>
  <si>
    <t>El rol que cumple el Servicio para este tipo de solicitudes está otorgado por Ley, de esta forma cualquier Acto, Contrato, u otro en zona declarada fronteriza debe contar con el pronunciamiento por parte de DIFROL. El análisis que implica este pronunciamiento está en orden a cumplir con criterios principalmente legales y de seguridad nacional. Esta actividad implica un acabado estudio jurídico a fin de emitir el pronunciamiento sobre requerimientos de autorización que deben por mandato legal presentar los órganos de la Administración del Estado (incluidas las Municipalidades), para la venta, donación, concesión, permiso de uso o goce, o cualquier acto o contrato de enajenación o constitución de derechos reales respecto de bienes nacionales de uso público o fiscales, que se encuentren situados total o parcialmente en zona declaradas fronterizas. El tiempo que considera el procedimiento varía considerablemente en función de la complejidad del requerimiento. Algunos casos son de simple tramitación lo que permite dar respuesta en plazos acotados de tiempo, mientras que otros casos requieren de un estudio mucho más complejo, por tratarse de casos individuales o cuya tramitación involucra otras legislaciones, como la participación de la Armada, CONADI, CONAF, etc, y los días de respuesta aumentan de manera importante. Las solicitudes de autorizaciones para enajenar inmuebles en zonas declaradas fronterizas comienzan desde un SEREMI de Bienes Nacionales, quien al realizar su evaluación se encuentra con que la solicitud pertenece a un terreno en zona fronteriza (previamente algún ciudadano efectúa dicha solicitud directamente a dicha SEREMI). Esta solicitud se envía a DIFROL, la cual la recepciona en Oficina de Partes y un profesional es el responsable de la revisión pertinente. Finalizado el procedimiento interno, se hace envío de la autorización mediante un Oficio a la SEREMI de Bienes Nacionales que realizó la solicitud. Este indicador es anual y se consideran las solicitudes respondidas hasta el 31 de diciembre del año t. La contabilización de los días para este indicador se hará en días hábiles.</t>
  </si>
  <si>
    <t>Tiempo promedio de respuesta a solicitudes de autorizaciones para realizar expediciones científicas, técnicas y de andinismo en zonas declaradas fronterizas en el año t.</t>
  </si>
  <si>
    <t>Sumatoria de días hábiles desde el ingreso de la solicitud a DIFROL hasta la respuesta a solicitudes de autorizaciones para realizar expediciones científicas, técnicas y de andinismo en zonas declaradas fronterizas en el año t /Total de solicitudes de autorización para realizar expediciones científicas, técnicas, y de andinismo en zonas declaradas fronterizas en el año t</t>
  </si>
  <si>
    <t>DIFROL es el ente que realiza las coordinaciones pertinentes entre la persona que solicita la autorización para realizar expediciones científicas, técnicas y de andinismo consideradas como complejas (tanto para nacionales y extranjeros residentes en el exterior), y los organismos pertinentes que deben conocer y pronunciarse respecto de la factibilidad de efectuar la respectiva expedición, como por ejemplo la Autoridad Administrativa respectiva como Intendencias y Gobernaciones, SAG, Carabineros de Chile, la Jefatura Nacional de Extranjería y Policía Internacional (JENAEX), entre otros. A partir de estas coordinaciones, DIFROL está en posición de autorizar o rechazar dicha solicitud. El proceso comienza cuando la solicitud ingresa mediante correo electrónico, carta directa a DIFROL, o el portal de Chile Sin Papeleos. El profesional a cargo realiza una revisión de los archivos adjuntos. Finalizada esta revisión el profesional a cargo realiza una revisión de las coordenadas de trabajo. Si la expedición cuenta con trabajo cercano al límite internacional o que cruzarán la frontera, se deben enviar oficios a los organismos mencionados con anterioridad. Al haber obtenido todas las respuestas de los organismos mencionados, recién DIFROL puede dar respuesta al solicitante enviando su autorización pertinente. Esta parte del proceso puede durar incluso hasta 2 meses. Finalmente, la autorización se le envía al solicitante mediante correo electrónico con copia a todos los organismos que se involucran en el proceso investigativo. Este indicador es anual y se consideran las solicitudes respondidas hasta el 31 de diciembre del año t. La contabilización de los días para este indicador se hará en días hábiles.</t>
  </si>
  <si>
    <t>Tiempo promedio de respuestas a solicitudes de autorizaciones para Constitución de derechos de aprovechamientos de aguas en el período t</t>
  </si>
  <si>
    <t>4 - Formular, supervisar y aplicar el régimen especial de zonas fronterizas, en orden a dar cumplimiento a la normativa legal vigente mediante pronunciamientos a organismos públicos y privados, que permita fortalecer la integración territorial con los países vecinos, promoviendo el desarrollo y progreso sostenible de la zona fronteriza, el territorio antártico y sus recursos transfronterizos.</t>
  </si>
  <si>
    <t>Sumatoria de días hábiles de respuesta a solicitudes de autorizaciones para Constitución de derechos de aprovechamientos de aguas/Total de autorizaciones para concesiones de derechos de aprovechamiento de aguas</t>
  </si>
  <si>
    <t>Esta actividad consiste en la tramitación y resolución sobre solicitudes de autorización para realizar actos referidos a Constitución de derechos de aprovechamiento de aguas en zona fronteriza. Este indicador es anual y se consideran las solicitudes respondidas hasta el 31 de diciembre del año en curso. Las solicitudes de autorizaciones para constitución de derechos de aprovechamiento de aguas provienen del Estado Mayor Conjunto, quienes reciben de la Dirección General de Aguas las solicitudes que pertenecen a un terreno en zona fronteriza. Ellos hacen su envío a DIFROL, quien recepciona dicha solicitud por su Oficina de Partes y un profesional responsable es el encargado de revisar los antecedentes respectivos. Finalizado el procedimiento interno, se envía un Oficio con la autorización respectiva a la Dirección General de Aguas. Este indicador es anual y se consideran las solicitudes respondidas hasta el 31 de diciembre del año t. La contabilización de los días para este indicador se hará en días hábiles. Estarán excluidos para la determinación del cumplimiento de este indicador, los pronunciamientos referidos a otorgamiento de derechos de aprovechamiento de agua que se encuentren comprendidos en las áreas estratégicas de interés ambiental definidas mediante Resolución ExentaN°94 de fecha 14 de septiembre de 2021, de la Dirección Nacional de Fronteras y Límites del Estado.</t>
  </si>
  <si>
    <t>Porcentaje de Hitos y Puntos Base medidos con el Sistema de Posicionamiento Global (GPS) en el período t, respecto al total de hitos de Chile.</t>
  </si>
  <si>
    <t>1 - Contribuir a preservar la soberanía e integridad territorial de la República de Chile conforme al Derecho Internacional, los tratados y acuerdos suscritos por el país, impulsando el desarrollo sostenible y sustentable, a través de estudios de gabinete y trabajos en terreno.</t>
  </si>
  <si>
    <t>Hitos y Puntos Base medidos en Chile</t>
  </si>
  <si>
    <t>(Número de Hitos y Puntos Base medidos con el Sistema de Posicionamiento Global (GPS) en el período t, respecto del programa definido por la Comisión Chilena de Límites /Total de Hitos y puntos base en Chile)*100</t>
  </si>
  <si>
    <t>Para este indicador, es importante definir que el numerador corresponde al total acumulado de hitos, puntos base y puntos trigonométricos medidos con el Sistema de Posicionamiento Global (GPS) al año t. Este valor, a su vez, responde a la planificación anual definida por la Comisión Chilena de Límites la cual determinará cuales serán los puntos a medir para el próximo período. En cuanto al denominador, es equivalente al total de Hitos, Puntos Base y Puntos Trigonométricos de Chile. La realización de las Comisiones de medición con GPS pueden variar dependiendo de las condiciones climatológicas de la zona, las condiciones geográficas, de política exterior o alguna disposición de las autoridades superiores de gobierno.</t>
  </si>
  <si>
    <t>Tiempo promedio de respuestas a solicitudes de autorización para el Sistema de Evaluación de Impacto Ambiental en el período t</t>
  </si>
  <si>
    <t>3 - Asesorar al Supremo Gobierno en todo lo relacionado con la suscripción a tratados internacionales, participación en foros multilaterales, ambos relacionados con materias limítrofes y territoriales; todo ello a través de estudios, informes técnicos y jurídicos, con énfasis en los recursos hídricos transfronterizos.</t>
  </si>
  <si>
    <t>solicitudes autorizadas para el SEIA en el año t.</t>
  </si>
  <si>
    <t>Sumatoria de días hábiles de respuesta a solicitudes de autorización para el SEIA en el año t./Total de solicitudes del SEIA recibidas en el año t.</t>
  </si>
  <si>
    <t>Porcentaje de Memorias realizadas a Comités de Integración ejecutados en el año t.</t>
  </si>
  <si>
    <t>Memorias de Comités de Integración</t>
  </si>
  <si>
    <t>(Número de Memorias realizadas a Comités de Integración en el año t./Número total de Comités de Integración ejecutados en el año t.)*100</t>
  </si>
  <si>
    <t>DIFROL tiene como objetivo participar en mecanismos, instancias o foros vecinales y regionales relacionados con la integración física, la facilitación, la cooperación y la seguridad fronterizas con los países vecinos. En este marco, DIFROL se compromete a realizar Memorias que dejen constancias de todas las coordinaciones, reuniones, y compromisos adquiridos por Chile en los Comités de Integración. Las Memorias de los Comités de Integración buscan dejar registro comprobable del trabajo que se realiza antes, durantes y después de cada Comité de Integración, estas memorias permitirán hacer seguimiento continuo a compromisos, sirviendo a su vez como una herramienta de gestión para medir el avance efectivo de la integración vecinal. Cabe la posibilidad que no se realice las reuniones planificadas por instrucciones de nivel superior nacional o porque el país vecino comunique expresamente su intención de no participar en la respectiva reunión.</t>
  </si>
  <si>
    <t>Tiempo promedio de respuesta a solicitudes sobre ubicación de vértices de concesiones mineras próximas al límite internacional.</t>
  </si>
  <si>
    <t>Respuesta a solicitudes sobre ubicación de vértices de concesiones mineras próximas al límite internacional</t>
  </si>
  <si>
    <t>Sumatoria de días hábiles de respuesta a solicitudes sobre ubicación de vértices de concesiones mineras próximas al límite internacional en el año t./Total de solicitudes de respuesta a solicitudes sobre ubicación de vértices de concesiones mineras próximas al límite internacional en el año t</t>
  </si>
  <si>
    <t>Entiéndase como ?Ingreso de la solicitud a DIFROL? como el ingreso de los oficios emitidos por los Juzgados de Letras en lo Civil dirigidos a esta Dirección Nacional, la fecha otorgada por la Oficina de Partes de DIFROL, o en su defecto el Departamento de Operaciones, será considerada como la fecha de ingreso.</t>
  </si>
  <si>
    <t>DIRECCIÓN GENERAL DE PROMOCIÓN DE EXPORTACIONES</t>
  </si>
  <si>
    <t>Porcentaje de empresas exportadoras beneficiarias de ProChile, respecto del total de empresas exportadoras a nivel nacional.</t>
  </si>
  <si>
    <t>(N° de empresas beneficiarias de ProChile que exportan en el periodo t/N° total de empresas exportadoras a nivel nacional en el periodo t)*100</t>
  </si>
  <si>
    <t>1. Para efectos de la medición del indicador se considera: a. Empresa exportadora beneficiaria de ProChile: toda aquella empresa que cumpla con los siguientes requisitos: i) Contribuyente con inicio de actividades vigente, verificado con información que proporciona el Servicio de Impuestos Internos (SII). ii) Con servicios recibidos por parte de la Institución, y registrados en el Sistema de Registro de Actividades de ProChile o el sistema que se encuentre habilitado para estos fines. iii) Que registre exportaciones. b. Los datos de empresas exportadoras se verificarán de acuerdo a las siguientes fuentes de información: i) Registro de empresas exportadoras informadas por el Servicio Nacional de Aduanas (SNA). ii) Declaración simple de exportaciones, por parte de las empresas, principalmente de los macrosectores de servicios y economía creativa, y que no registren exportaciones a través del SNA. iii) Factura de exportación, DUS, DUSI u otro tipo de documento que permita validar la condición de exportadora por parte de una empresa. c. Los registros de empresas exportadoras recibidos del SNA consideran una depuración por parte de la Institución, descartando aquellos RUTs de entidades tales como entidades públicas, empresas que aparecen como exportadoras de mercancía extranjera nacionalizada, o empresas no exportadoras propiamente tales, como por ejemplo salidas de maquinarias o partes de ella para su reparación en el exterior. 2.Periodo t, comprende diciembre año t-1 a noviembre año t. 3. Los valores de los operandos son estimados a la fecha y por lo que podrían sufrir variaciones.</t>
  </si>
  <si>
    <t>Porcentaje de actividades de capacitación online del programa de formación exportadora</t>
  </si>
  <si>
    <t>(N° total de actividades de capacitación online del programa de formación exportadora, ejecutadas en el año t/N° total de actividades de capacitación del programa de formación exportadora, en el año t)*100</t>
  </si>
  <si>
    <t>1. El programa de formación exportadora busca generar y reforzar capacidades de gestión exportadoras y de internacionalización, en empresas no exportadoras y exportadoras, potenciando y acelerando procesos comerciales internacionales, de manera sostenible, en particular está dirigido a cargos directivos, profesionales y técnicos, de empresas beneficiarias de ProChile, como también empresas no beneficiarias que puedan integrarse al trabajo institucional. 2. El dato final del denominador "N° total de actividades de capacitación del programa de formación exportadora, en el año t", del indicador, se obtendrá una vez que el programa de formación exportadora anual sea aprobado. 3. La medición del indicador se hará respecto de las actividades de capacitación on line que se realicen durante el año t. 4. Los valores de los operandos son estimados a la fecha y por lo que podrían sufrir variaciones.</t>
  </si>
  <si>
    <t>Porcentaje de empresas exportadoras pymex beneficiarias de ProChile, respecto del total de empresas exportadoras pymex a nivel nacional.</t>
  </si>
  <si>
    <t>(N° de empresas pymex beneficiarias de ProChile que exportan en el periodo t/N° total de empresas pymex a nivel nacional en el periodo t)*100</t>
  </si>
  <si>
    <t>1. Para efectos de la medición del indicador se considera: a. Empresa pymex beneficiaria de ProChile: toda aquella empresa que cumpla con los siguientes requisitos: i) Contribuyente con inicio de actividades vigente, verificado con información que proporciona el Servicio de Impuestos Internos (SII). ii) Con servicios recibidos por parte de la Institución, y registrados en el Sistema de Registro de Actividades de ProChile o el sistema que se encuentre habilitado para estos fines. iii) Que registre exportaciones. iv) Que sea de tamaño pequeña o mediana (pyme), según información de ventas proporcionadas por el SII. b. Los datos de empresas exportadoras se verificarán de acuerdo a las siguientes fuentes de información: i) Registro de empresas exportadoras informadas por el Servicio Nacional de Aduanas (SNA). ii) Declaración simple de exportaciones, por parte de las empresas, principalmente de los macrosectores de servicios y economía creativa, y que no registren exportaciones a través del SNA. iii) Factura de exportación, DUS, DUSI u otro tipo de documento que permita validar la condición de exportadora por parte de una empresa. c. Los registros de empresas exportadoras recibidos del SNA consideran una depuración por parte de la Institución, descartando aquellos RUTs de entidades tales como entidades públicas, empresas que aparecen como exportadoras de mercancía extranjera nacionalizada, o empresas no exportadoras propiamente tales, como por ejemplo salidas de maquinarias o partes de ella para su reparación en el exterior. 2. Periodo t, comprende diciembre año t-1 a noviembre año t. 3. Los valores de los operandos son estimados a la fecha y por lo que podrían sufrir variaciones.</t>
  </si>
  <si>
    <t>Responder las consultas sobre información de comercio exterior en un plazo máximo de 3 días hábiles.</t>
  </si>
  <si>
    <t>(N° de consultas sobre información de comercio exterior respondidas en año t en un plazo menor o igual a 3 días hábiles en año t/N° de consultas sobre información de comercio exterior recibidas en año t)*100</t>
  </si>
  <si>
    <t>1. Las consultas de información de comercio exterior recibidas incluyen a las que realicen tanto usuarios nacionales como extranjeros (exportadores, importadores y todo otro tipo de usuario) , ingresadas a través del Centro de Ayuda de ProChile. 2. Las consultas de información de comercio exterior respondidas corresponden a aquellas recibidas entre el 1 de enero y el 31 de diciembre del año t. 3. Las consultas de información de comercio exterior respondidas incluyen tanto a aquellas en que la respuesta fue entregada directamente por el Centro de Ayuda de PorChile al usuario como aquellas derivadas a otras instituciónes. 4. Se considerara para la medición del indicador las consultas de información de comercio exterior respondidas, cuando éstas sean respondidas mediante una comunicación emitida por el sistema informático o los medios institucionales definido para estos efectos. 5.Los valores de los operandos son estimados a la fecha y por lo que podrían sufrir variaciones.</t>
  </si>
  <si>
    <t>Porcentaje de empresas exportadoras beneficiarias de ProChile, respecto del total de empresas exportadoras a nivel nacional</t>
  </si>
  <si>
    <t>1 - Impulsar el proceso de internacionalización de las empresas representativas de todas las regiones, en especial de las MiPymex de Servicios, Industrias 4.0, Economía Creativa y Agro &amp; Alimentos.</t>
  </si>
  <si>
    <t>Empresas exportadoras beneficiarias de ProChile</t>
  </si>
  <si>
    <t>1. Para efectos de la medición del indicador se considera: a. Empresa exportadora beneficiaria de ProChile: toda aquella empresa que cumpla con los siguientes requisitos: i) Contribuyente con inicio de actividades vigente, verificado con información que proporciona el Servicio de Impuestos Internos (SII). ii) Con servicios recibidos por parte de la Institución, y registrados en el Sistema de Registro de Actividades de ProChile o el sistema que se encuentre habilitado para estos fines. iii) Que registre exportaciones. b. Los datos de empresas exportadoras se verificarán de acuerdo a las siguientes fuentes de información: i) Registro de empresas exportadoras informadas por el Servicio Nacional de Aduanas (SNA). ii) Declaración simple de exportaciones, por parte de las empresas, principalmente de los macrosectores de servicios y economía creativa, y que no registren exportaciones a través del SNA. iii) Factura de exportación, DUS, DUSI u otro tipo de documento que permita validar la condición de exportadora por parte de una empresa. 2. Periodo t, comprende diciembre año t-1 a noviembre año t. 3. Los valores de los operandos son estimados a la fecha y por lo que podrían sufrir variaciones.</t>
  </si>
  <si>
    <t>Porcentaje de empresas exportadoras mipymex beneficiarias de ProChile, respecto del total de empresas exportadoras mipymex a nivel nacional.</t>
  </si>
  <si>
    <t>Empresas exportadoras mipymex beneficiarias de ProChile</t>
  </si>
  <si>
    <t>(N° de empresas mipymex beneficiarias de ProChile que exportan en el periodo t/N° total de empresas mipymex a nivel nacional en el periodo t)*100</t>
  </si>
  <si>
    <t>1. Para efectos de la medición del indicador se considera: a. Empresa mipymex (mipyme exportadora) beneficiaria de ProChile: toda aquella empresa que cumpla con los siguientes requisitos: i) Contribuyente con inicio de actividades vigente, verificado con información que proporciona el Servicio de Impuestos Internos (SII). ii) Con servicios recibidos por parte de la Institución, y registrados en el Sistema de Registro de Actividades de ProChile o el sistema que se encuentre habilitado para estos fines. iii) Que registre exportaciones. iv) Que sea de tamaño micro, pequeña o mediana (mipyme), según información de ventas proporcionadas por el SII. b. Los datos de empresas exportadoras se verificarán de acuerdo a las siguientes fuentes de información: i) Registro de empresas exportadoras informadas por el Servicio Nacional de Aduanas (SNA). ii) Declaración simple de exportaciones, por parte de las empresas, principalmente de los macrosectores de servicios y economía creativa, y que no registren exportaciones a través del SNA. iii) Factura de exportación, DUS, DUSI u otro tipo de documento que permita validar la condición de exportadora por parte de una empresa. 2. Periodo t, comprende diciembre año t-1 a noviembre año t. 3. Los valores de los operandos son estimados a la fecha y por lo que podrían sufrir variaciones.</t>
  </si>
  <si>
    <t>Porcentaje de empresas beneficiarias de ProChile que diversifican mercado, respecto del total de empresas beneficiarias exportadores de ProChile.</t>
  </si>
  <si>
    <t>2 - Impulsar la diversificación de la oferta exportable y los mercados de destino a través de herramientas de promoción.</t>
  </si>
  <si>
    <t>Empresas beneficiarias de ProChile que diversifican mercado</t>
  </si>
  <si>
    <t>(N° de empresas beneficiarias de ProChile que diversifican mercado en el periodo t/N° total de empresas beneficiarias exportadoras de ProChile en el periodo t-2)*100</t>
  </si>
  <si>
    <t>1. Para efectos de la medición del indicador se considera: a. Empresa exportadora beneficiaria de ProChile: toda aquella empresa que cumpla con los siguientes requisitos: i) Contribuyente con inicio de actividades vigente, verificado con información que proporciona el Servicio de Impuestos Internos (SII). ii) Con servicios recibidos por parte de la Institución, y registrados en el Sistema de Registro de Actividades de ProChile o el sistema que se encuentre habilitado para estos fines. iii) Que registre exportaciones. b. Los datos de empresas exportadoras se verificarán de acuerdo a las siguientes fuentes de información: i) Registro de empresas exportadoras informadas por el Servicio Nacional de Aduanas (SNA). ii) Declaración simple de exportaciones, por parte de las empresas, principalmente de los macrosectores de servicios y economía creativa, y que no registren exportaciones a través del SNA. iii) Factura de exportación, DUS, DUSI u otro tipo de documento que permita validar la condición de exportadora por parte de una empresa. 2. Se considera que un beneficiario exportador diversifica mercado cuando, en el periodo t exporta a un mercado diferente del exportado en el periodo t-2 3. Periodo t, comprende diciembre año t-1 a noviembre año t. Periodo t-2, comprende diciembre año t-3 a noviembre año t-2. 4. Los valores de los operandos son estimados a la fecha y por lo que podrían sufrir variaciones.</t>
  </si>
  <si>
    <t>Porcentaje de empresas beneficiarias de ProChile, lideradas por mujeres o pertenezcan a pueblos originarios, respecto del total de empresas beneficiarias de ProChile.</t>
  </si>
  <si>
    <t>3 - Contribuir al desarrollo sostenible e inclusivo de Chile, a través del apoyo en el proceso de internacionalización de empresas lideradas por mujeres, que pertenezcan a pueblos originarios, empresas que cuenten con gestión sostenible o sean empresas innovadoras.</t>
  </si>
  <si>
    <t>Empresas beneficiarias de ProChile lideradas por mujeres o pertenezcan a pueblos originarios</t>
  </si>
  <si>
    <t>(N° de empresas beneficiarias de ProChile lideradas por mujeres o pertenezcan a pueblos originarios en el periodo t/N° total de empresas beneficiarias de ProChile en el periodo t)*100</t>
  </si>
  <si>
    <t>1. Para efectos de la medición del indicador se considera: a. Empresa beneficiaria de ProChile: toda aquella empresa que cumpla con los siguientes requisitos: i) Contribuyente con inicio de actividades vigente, verificado con información que proporciona el Servicio de Impuestos Internos (SII). ii) Con servicios recibidos por parte de la Institución, y registrados en el Sistema de Registro de Actividades de ProChile o el sistema que se encuentre habilitado para estos fines. b) Empresa liderada por mujer es aquella empresa que cumple con uno o más de los siguientes requisitos: i) La propiedad de la sociedad corresponde, al menos, en un 50% a mujeres. ii) La representación legal de la sociedad la ejerce una mujer. iii) El directorio de la sociedad está compuesto, al menos, por un 50% de mujeres. iv) La gerencia general de la sociedad la ejerce una mujer. Estos requisitos serán verificados por los ejecutivos regionales a cargo de estas empresas y registrados en los sistemas de información que ProChile disponga para ello. c) Empresa que pertenece a pueblos originarios es aquella empresa que cumple con el siguiente requisito: i) Pertenecer a algunos de los siguientes pueblos: Atacameños, Aymara, Quechua, Chango, Colla, Diaguita, Rapa Nui, Mapuche, Kawésqar, Yagán. Estos requisitos serán verificados por los ejecutivos regionales a cargo de estas empresas y registrados en los sistemas de información que ProChile disponga para ello. 2. Periodo t, comprende enero a diciembre año t. 3. Los valores de los operandos son estimados a la fecha y por lo que podrían sufrir variaciones.</t>
  </si>
  <si>
    <t>Porcentaje de empresas beneficiarias de ProChile, que cuenten con gestión sostenible, respecto del total de empresas beneficiarias de ProChile.</t>
  </si>
  <si>
    <t>Empresas beneficiarias de ProChile que cuenten con gestión sostenible</t>
  </si>
  <si>
    <t>(N° de empresas beneficiarias de ProChile que cuenten con gestión sostenible en el periodo t/N° total de empresas beneficiarias de ProChile en el periodo t)*100</t>
  </si>
  <si>
    <t>1. Para efectos de la medición del indicador se considera: a. Empresa beneficiaria de ProChile: toda aquella empresa que cumpla con los siguientes requisitos: i) Contribuyente con inicio de actividades vigente, verificado con información que proporciona el Servicio de Impuestos Internos (SII). ii) Con servicios recibidos por parte de la Institución, y registrados en el Sistema de Registro de Actividades de ProChile o el sistema que se encuentre habilitado para estos fines. b. Empresa con gestión sostenible es aquella empresa que a través de la utilización del Test de Gestión Sostenible, instrumento elaborado por una fuente externa para medir este atributo en las empresas beneficiarias de ProChile, obtiene un puntaje igual o superior a 1 punto en su último test. 2. Periodo t, comprende enero a diciembre año t. 3. Los valores de los operandos son estimados a la fecha y por lo que podrían sufrir variaciones.</t>
  </si>
  <si>
    <t>Porcentaje de empresas innovadoras internacionalizadas beneficiarias de ProChile, respecto del total de empresas innovadoras beneficiarias de ProChile.</t>
  </si>
  <si>
    <t>Empresas innovadoras internacionalizadas beneficiarias de ProChile</t>
  </si>
  <si>
    <t>(N° de empresas innovadoras internacionalizadas beneficiarias de ProChile en el periodo t/ Total de empresas innovadoras beneficiarias de ProChile en el periodo t)*100</t>
  </si>
  <si>
    <t>1. Para efectos de la medición del indicador se considera: a. Empresa innovadora beneficiaria de ProChile: es toda aquella empresa que cumpla con los siguientes requisitos: i) Ser calificada como tal por el Subdepartamento de Innovación de ProChile. Esta información quedará almanecena en los sistemas de información que ProChile disponga para ello. ii) Contribuyente con inicio de actividades vigente, verificado con información que proporciona el Servicio de Impuestos Internos (SII). iii) Con servicios recibidos por parte de la Institución, y registrados en el Sistema de Registro de Actividades de ProChile o el sistema que se encuentre habilitado para estos fines. b) Los datos de empresa innovadora internacionalizada se verificarán de acuerdo a las siguientes fuentes de información: i) Registro de empresas exportadoras informadas por el Servicio Nacional de Aduanas (SNA). ii) Carta de internalización, por parte de las empresas que no registren exportaciones a través del SNA. iii) Factura de exportación, DUS, DUSI u otro tipo de documento que permita validar la condición de exportadora por parte de una empresa. 2. Periodo t, comprende enero a diciembre año t. 3. Los valores de los operandos son estimados a la fecha y por lo que podrían sufrir variaciones.</t>
  </si>
  <si>
    <t>INSTITUTO ANTARTICO CHILENO</t>
  </si>
  <si>
    <t>Porcentaje de variación de publicaciones ISI antárticas (International Scientific Index) nacionales generadas en el trienio actual respecto del total de publicaciones ISI antárticas nacionales del trienio anterior</t>
  </si>
  <si>
    <t>1 - Fortalecer la ciencia antártica nacional, a través del desarrollo de mayor y mejor investigación en ciencia, tecnología e innovación antártica, mediante el continuo mejoramiento del proceso de selección de proyectos a incorporar al Programa Nacional de Ciencia Antártica (PROCIEN), el aumento de los fondos transferidos por proyecto y mejorando el apoyo logístico brindado, a fin de posicionarse como líder regional latinoamericano en temas científicos antárticos</t>
  </si>
  <si>
    <t>Publicaciones científicas con temática antártica tienen que haber recibido apoyo de INACH para obtener los datos o muestras que originaron dichas publicaciones.</t>
  </si>
  <si>
    <t>((Nº de publicaciones científicas ISI antárticas nacionales del trienio actual [año t-2 al año t]/Nº Total de publicaciones científicas ISI antárticas nacionales del trienio anterior [año t-5 al año t-3])-1)*100</t>
  </si>
  <si>
    <t>La medición del indicador del Año t se basa en los factores ISI de las publicaciones del período comprendido entre el 15 de diciembre del año (t-1) al 15 de diciembre del año t, debido al desfase con que el ISI web of Science (http://www.isiwebofknowledge.com/) actualiza la información en sus bases de datos. Con la finalidad de informar la totalidad de publicaciones registrada en esta plataforma, la medición y datos efectivos del factor ISI se realiza y ratifica en marzo de cada año. Los trienios a considerar en la medición del año 2023 serán aquellos comprendidos entre 2023 y 2021 y entre 2020 y 2018. El impacto de la publicación generada por un proyecto en su último año de ejecución, se mide al año siguiente, una vez que ya ha finalizado el proyecto (3 años).</t>
  </si>
  <si>
    <t>Indice de variación de estudiantes de enseñanza media del País que presentan proyectos a la Feria Antártica Escolar, FAE, con respecto al año 2012.</t>
  </si>
  <si>
    <t>4 - Fomentar el conocimiento e importancia del continente antártico en la comunidad nacional, mediante el desarrollo de eventos de alto impacto social y cultural, la presencia en medios masivos y la elaboración de publicaciones, con el fin de aumentar el interés antártico, contribuyendo al fortalecimiento de una identidad antártica para Chile.</t>
  </si>
  <si>
    <t>Alumnos Postulantes a la Feria Antártica Escolar, FAE, a nivel nacional.</t>
  </si>
  <si>
    <t>(Nº de estudiantes de enseñanza media del País que presentan proyectos elegibles a la Feria Antártica Escolar en el año t/Nº de estudiantes de enseñanza media del País que presentaron proyectos elegibles a la Feria Antártica Escolar, respecto el año 2012)*100</t>
  </si>
  <si>
    <t>La medición del indicador se basa en los postulantes a todas las categorías y actividades de los concursos asociados a la Feria Antártica Escolar.</t>
  </si>
  <si>
    <t>Porcentaje de evaluadores extranjeros de países del Tratado Antártico, que revisan los proyectos postulantes al concurso regular del INACH en el año t.</t>
  </si>
  <si>
    <t>2 - Incentivar la asistencia de especialistas nacionales a los foros y reuniones adscritos al Sistema del Tratado Antártico (STA), de manera que tengan una participación activa, mediante la presentación de trabajos, para tener una opinión informada dentro del STA.</t>
  </si>
  <si>
    <t>Evaluadores Extranjeros (pares) de países del Tratado Antártico, le otorga transparencia, pertinencia y calidad internacional al proceso de evaluación de la ciencia que Chile hace en la Antártica.</t>
  </si>
  <si>
    <t>(Nº de evaluadores extranjeros de países del Tratado Antártico que revisan los proyectos postulantes al concurso, en el año t/Nº total de evaluadores del concurso en el año t)*100</t>
  </si>
  <si>
    <t>El Programa Nacional de Ciencia Antártica del Instituto Antártico Chileno (PROCIEN), está constituido por los proyectos científicos, tecnológicos y de innovación que el INACH financia, organiza, coordina y ejecuta cada año, en apoyo a las universidades y centros de investigación científica del país o en forma directa, de acuerdo con las líneas nacionales prioritarias de investigación científica. Los beneficiarios del PROCIEN son los investigadores de los proyectos que el INACH administra, quienes (i) reciben apoyo financiero para realizar investigaciones en las universidades e institutos de investigación del país y que, en un porcentaje del total del universo, (ii) son apoyados logísticamente para realizar toma de datos y experimentos en la Antártica. Las gestiones realizadas por el INACH directamente con los potenciales evaluadores externos es de suma importancia, considerando que es una evaluación de alto nivel, que permite contar un número importante de proyectos de Alta Calidad en ejecución cada año el Territorio Antártico Chileno, las evaluaciones por pares externos es la herramienta actual que asegura la medición de la calidad científica de la propuesta postulante, sobre todo cuando la revisión la realizan investigadores extranjeros dentro de la misma temática, quienes además permiten mejorar el proyecto con los comentarios críticos que realizan. Esto ha permitido contar con un sistema de concursos abierto y una evaluación objetiva y transparente. Cabe hacer presente que los evaluadores externos son científicos expertos antárticos o especialistas en una materia en particular, que se desempeñan en instituciones de investigación fuera de Chile, reconocidos mundialmente y prestan su colaboración ad-honorem. Asimismo, los evaluadores extranjeros (incluye investigadores chilenos) serán preferentemente de países del Sistema del Tratado Antártico. No se presenta medición a junio dado que se está desarrollando el proceso del llamado a concurso.</t>
  </si>
  <si>
    <t>Porcentaje de Investigadores Extranjeros de países miembros del Sistema del Tratado Antártico, STA, transportados y apoyados por el INACH con respecto al año 2013.</t>
  </si>
  <si>
    <t>3 - Incentivar el desarrollo de polos económicos, culturales y sociales, que contribuyan a promover a Chile como país-puente, mediante acciones que potencien que otros Programas Antárticos Nacionales situen a Punta Arenas y Puerto Williams como puerta de entrada a la Antártica.</t>
  </si>
  <si>
    <t>Investigadores Extranjeros transportados y apoyados por INACH</t>
  </si>
  <si>
    <t>(Nº de Investigadores Extranjeros de países miembros del Sistema Tratado Antártico, STA, transportados y apoyados por el INACH en el año t/Nº Investigadores Extranjeros de países miembros del Sistema Tratado Antártico, STA transportados y apoyados por el INACH en el año 2013)*100</t>
  </si>
  <si>
    <t>El indicador se medirá asociado a la ejecución de la Expedición Científica Antártica, ECA, desde julio a junio de cada año. El incentivo para que los Programas Antárticos de otros países ingresen a la Antártica por Punta Arenas también dependerá de otras agencias de la región de Magallanes y Antártica Chilena. Se espera mantener el transporte de investigadores extranjeros, respecto del año 2013. Se considerarán como transportados aquellos investigadores apoyados en diferentes plataformas, refugios, campamentos, bases y/o que han utilizado chárter del INACH (FACH-DAP u Otros, Zodiac y Lanchas KARPUJ/Isabel/Moreno/Moyano ), o aquellos gestionados por el Instituto con los otros operadores antárticos (Buque-Twin Otter-Helicóptero, etc), desde y hacia la antártica y dentro de la Antártica.</t>
  </si>
  <si>
    <t>SECRETARIA Y ADMINISTRACION GENERAL Y SERVICIO EXTERIOR</t>
  </si>
  <si>
    <t>Porcentaje de actividades de profundización de la relación bilateral de Chile, con aquellos países de especial interés, en el año t</t>
  </si>
  <si>
    <t>1 - Profundizar los vínculos con los países vecinos y la región, teniendo como base la defensa de la soberanía, la integridad territorial y los instrumentos y espacios bilaterales y regionales de cooperación vigentes, generando agendas comunes y de concertación política en materias como integración, protección del medio ambiente y océanos, desarrollo sostenible, migraciones, igualdad de género, energía, entre otras.</t>
  </si>
  <si>
    <t>Actividades que promueven el acercamiento con países vecinos, y con países de especial interés para Chile.</t>
  </si>
  <si>
    <t>(Número de actividades de profundización de la relación bilateral de Chile efectuadas en el año t/Total de actividades de profundización de la relación bilateral de Chile programadas en el año t)*100</t>
  </si>
  <si>
    <t>A) Actividades de profundización: se refiere a todas aquellas instancias en las cuales las relaciones bilaterales entre los Estados se intensifican, declarando una voluntad explícita de materialización de objetivos comunes y de interrelación mutua en diversas temáticas, con el fin de que materializar objetivos definidos en cada una de ellas. La profundización se materializa por medio de múltiples coordinaciones efectuadas por nuestros funcionarios, ya sea mediante una vinculación directa con sus pares en las Cancillerías locales, como así también desde Santiago, como a su vez, la definición de actos en que se plasmen las voluntades de nuestras autoridades y/o representantes (entre ellos podemos mencionar: actas, MOU, acuerdos, convenios, comunicados conjuntos, etc.) B) Países de especial interés: se refiere a aquellos países con los cuales Chile posee una relación estrecha y/o especial, la cual es fruto a su cercanía geográfica, por la existencia de Tratados vigentes y completamente operativos, por ser ellos ejemplo de polos del desarrollo o por considerarse la relación entre Chile y un lugar geográfico definido una prioridad de política Exterior. C) Las actividades que conforman un escenario de profundización de las relaciones bilaterales de Chile, para 2023, son las siguientes: 1. Pendiente 2. Seguimiento a los compromisos emanados de la Declaración Conjunta Presidencial Chile-Argentina del 26 de enero de 2021 3. Pendiente 4. Profundización del diálogo y ampliación de la relación bilateral con Estados Unidos 5. Estrechamiento y profundización de las relaciones bilaterales con Canadá 6. Prosecución de la estrategia de acercamiento a los países del área CARICOM 7. Seguimiento al proceso de modernización del Acuerdo de Asociación Chile - U.E., ya sea en su negociación o tras su firma. 8. Pendiente 9. Asistir con propuestas sustantivas a las reuniones que ASEAN realice, a las que Chile sea invitado a tomar parte en su condición de Socio de Desarrollo de la entidad 10. Pendiente 11. Participación activa en las reuniones de Altos Oficiales (SOM) y en Grupos de Trabajo de FOCALAE; y en otras iniciativas regionales del Asia Pacífico. 12. Prospección y profundización de las relaciones con países del Medio Oriente 13. Prospección y profundización de las relaciones con países de África 14. Profundización de la relación estratégica entre Chile y el Estado California en Estados Unidos D) Cada uno de estos compromisos se entenderán cumplidos cuando exista, a lo menos, una gestión efectivamente realizada por parte de nuestro Servicio. E) Gestiones: se entienden como acciones efectuadas por nuestro servicio y/o nuestras Embajadas en pos de lograr la materialización de estas reuniones. Ejemplo: Memorandum, Mensajería Oficial, Notas Diplomáticas, Actas de Reuniones etc.</t>
  </si>
  <si>
    <t>Porcentaje de materialización de las actividades y/o compromisos multilaterales de Chile en el año t</t>
  </si>
  <si>
    <t>2 - Impulsar la participación de Chile en los organismos internacionales, posicionando el respeto al Derecho internacional y la promoción y protección de los Derechos Humanos como un sello distintivo, enfrentando desafíos comunes, regionales y globales.</t>
  </si>
  <si>
    <t>Multilateral</t>
  </si>
  <si>
    <t>(Número de compromisos multilaterales de Chile materializados en el año t/Total compromisos multilaterales de Chile adquiridos en el año t)*100</t>
  </si>
  <si>
    <t>A) Actividades y/o compromisos multilaterales: corresponden a aquellas iniciativas que, bajo el alero de algún Organismo Multilateral Internacional, han sido adquiridas por Chile como forma de defender y fomentar aquellos valores universales que son parte importante de nuestra Política Exterior: el respeto a los Derechos Humanos, Democracia, la protección del medio ambiente y los recursos naturales no renovables, el fortalecimiento de los regímenes especiales (Antártica, mar y espacio) y de seguridad internacional. B) Las actividades y/o compromisos multilaterales de Chile a ser materializados en el año 2023, son los siguientes: 1. Participación activa en el Período de Sesiones de la Organización de las Naciones Unidas 2. Participación activa en el Consejo Nacional para la Implementación de la Agenda 2030 para el Desarrollo Sostenible 3. Pendiente 4. Pendiente 5. Pendiente 6. Participar activamente en la Conferencia de la Convención Marco de Cambio Climático como principal foro multilateral sobre cambio climático, y en las negociaciones que se están llevando a cabo en la Convención para acordar el libro de reglas del Acuerdo de París, fundamental para la plena implementación de dicho acuerdo. 7. Fortalecer la proyección oceánica de Chile en las diferentes instancias bilaterales y multilaterales, tanto a nivel regional como global. 8. Propiciar la inserción de Chile en redes internacionales de ciencia, tecnología, de desarrollo de educación superior especializada y en general de fomento de capital humano avanzado, así como de tecnologías digitales, energía e innovación, fomentando la participación en foros y organismos internacionales asociados a esos ámbitos 9 Participación activa en la Asamblea General de la Organización de Estados Americanos - OEA 10 Profundización de la relación estratégica entre Chile y el Estado de Massachusetts en Estados Unidos 11. Mantener las relaciones bilaterales con los Estados parte del Sistema del Tratado Antártico, a través de intercambios políticos y de cooperación 12. Promoción y defensa de los intereses de Chile en la Reunión Consultiva del Tratado Antártico 13. Promover los intereses nacionales en la Reunión de la Comisión para la Conservación de los Recursos Vivos Marinos Antárticos (CCRVMA) 14. Participación activa en el Consejo de Altas Autoridades de Derechos Humanos (RADDHH) de MERCOSUR C) Cada uno de estos compromisos se entenderán cumplidos cuando exista, a lo menos, una gestión efectivamente realizada por parte de nuestro Servicio. D) Gestiones: se entienden como acciones efectuadas por nuestro Servicio y/o nuestras Embajadas y Misiones de Chile en el Exterior en pos de lograr la materialización de estas reuniones. Ejemplo: Memorándum, Mensajería Oficial, Notas Diplomáticas, Actas de Reuniones etc.</t>
  </si>
  <si>
    <t>Días promedio de respuesta a Consulados en la tramitación de solicitudes Certificación de Supervivencia en IPS en el año t</t>
  </si>
  <si>
    <t>4 - Modernizar los servicios consulares para proteger los derechos de nuestros connacionales en el exterior, acercando los servicios públicos a los chilenos y chilenas que residen en el extranjero, bajo los criterios de oportunidad y calidad, procurando un tratamiento integral de todas las dimensiones de los procesos migratorios, para avanzar hacia una migración segura, ordenada y regular en el marco de la Ley de Migración y Extranjería.</t>
  </si>
  <si>
    <t>Certificados de supervivencias</t>
  </si>
  <si>
    <t>(Sumatoria de los días de procesamiento de solicitudes de certificación de supervivencia ante IPS en el año t/Total de solicitudes de certificación de supervivencia recibidas en el año t)</t>
  </si>
  <si>
    <t>La Certificación de Supervivencia es la solicitud que efectúa ante el Consulado de Chile correspondiente, un pensionado del Instituto de Previsión Social (IPS), a objeto de que el Cónsul o algún Oficial Autorizado en su Calidad de Ministro de Fe Consular, certifique por vía de los Servicios Consulares, ante el Organismo Previsional que él o la beneficiaria (o) de una Pensión de ese IPS se encuentra viva (o), a objeto de cumplir con la obligación anual de acreditar la supervivencia exigida por ese organismo previsional. El Consulado emite un Certificado de Supervivencia que será enviado a la Dirección de Servicios Consulares-Departamento de Previsión Social, donde será legalizado y remitido al IPS para su registro e incorporación, con su correspondiente tramitación electrónica. Se considerarán las solicitudes de certificación de supervivencia relacionadas con pensionados del IPS recibidas por oficio, excluyendo aquellas relacionadas con leyes de reparación, pues éstas son procesadas en otra unidad. Tampoco se considerarán aquellas solicitudes que puedan estar duplicadas en el Sistema de Atención Consular (SAC), ni aquellas correspondientes a otros Organismos Previsionales tales como: Administradoras de Fondos de Pensiones (AFP), Compañías de Seguro, CCAF, Tesorería General de la República, DIPRECA y CAPREDENA, ni aquellas tramitadas con Firma Electrónica Avanzada, ya que éstas ingresan directamente al IPS. El tiempo considerado es en días hábiles y comienza cuando la documentación de respaldo de la solicitud, es recibida por el Departamento de Previsión Social de la Dirección de Servicios Consulares, y registrada en el Sistema de Atención Consular (SAC), mediante la gestión ?Asume Caso? o cuando una solicitud que no es ingresada al SAC por el Consulado, es recibida e ingresada al sistema en el mismo Departamento. El tiempo considerado termina cuando la solicitud es cerrada en el SAC por el Departamento de Previsión Social. Para verificar el procesamiento y resultado del trámite, el Consulado podrá revisar registro y traza de las solicitudes en el Sistema de Atención Consular. Dentro del cálculo no se considerará el tiempo que la solicitud está siendo procesada en el IPS o que requieren de información adicional o procesamiento especial de esa Institución. Tampoco se consideran aquellas solicitudes requeridas con carácter de urgente por parte del Consulado, pues estas últimas tienen un tratamiento y procesamiento especial. Se medirán las solicitudes registradas recibidas, procesadas y cerradas en el año t, en el SAC. La cantidad de solicitudes puede variar, por lo tanto, el numerador y denominador son estimados a la fecha</t>
  </si>
  <si>
    <t>Porcentaje de participación de Chile en reuniones oficiales, respecto a las programadas, en Mecanismos de Integración Regional Multilateral</t>
  </si>
  <si>
    <t>(Número de participaciones de Chile en reuniones oficiales en Mecanismos de Integración Regional Multilateral en el en el año t /Número de reuniones oficiales de Mecanismos de Integración Regional Multilateral programadas para el año t)*100</t>
  </si>
  <si>
    <t>Los Mecanismos de Integración Regional a ser considerados son: MERCOSUR, CELAC, Sistema Iberoamericano, el Grupo de Revisión de la Implementación de Cumbres (GRIC), Sistema Interamericano - OEA, y la Alianza del Pacífico. Se considera como actividades oficiales de los Mecanismos antes mencionados todas aquellas que se encuentran definidas por la agenda de estas entidades, sean ellos: Grupos de Concertación Política, Grupos de Trabajo temáticos, Reuniones de Delegados Nacionales, Reuniones de Ministros, Reuniones de Ministros de Relaciones Exteriores, Reuniones Cumbres y todas aquellas reuniones extraordinarias que las entidades definan. Se entiende por participación la acción de representar a Chile dando a conocer nuestra posición nacional respecto a la(s) temática(s) que sean tratadas, en las reuniones que los mecanismos de Integración Regional antes descritos definan. La participación de Chile se materializa por medio de la presencia de autoridades nacionales, ya sean de la Subsecretaria de Relaciones Exteriores, como así también de distintas agencias nacionales.</t>
  </si>
  <si>
    <t>Porcentaje de países estratégicos para Chile en los cuales se realizan actividades culturales en el año t</t>
  </si>
  <si>
    <t>3 - Consolidar y diversificar la inserción de Chile en el mundo, a través de mecanismos de diálogo y cooperación bilateral, construyendo una agenda política, económica, consular, y cultural innovadora, y proyectando el desarrollo de la política exterior feminista y turquesa, en línea con la Agenda 2030.</t>
  </si>
  <si>
    <t>actividades culturales</t>
  </si>
  <si>
    <t>(Número de países estratégicos para Chile en los que se realizan actividades culturales en el año t /Total de países estratégicos para Chile en el año t)*100</t>
  </si>
  <si>
    <t>Actividad cultural comprende la ejecución de una acción en el exterior que cuente con gestiones efectuadas por nuestro servicio y/o nuestras Embajadas, con el fin de difundir, promover y potenciar las actividades artístico-culturales de Chile, a través de las creaciones de nuestros artistas en sus diferentes áreas y disciplinas, asegurando la presencia y la inserción del país en circuitos culturales en el extranjero tanto de manera presencial como por medios digitales, tales como certámenes, exposiciones, festivales, bienales, ferias, entre otros. Una actividad cultural puede comprender aspectos plásticos (pintura, escultura, fotografía, serigrafía, cómic, arquitectura y similares); corporales (danza, teatro, canto); de expresión popular folklórico (artesanía, cantos y danzas tradicionales o étnicos); de música popular, folklórica y docta; audiovisuales (popular, documental, experimental); de exposición literaria y poética; y todo aquel que esté presente en las dimensiones incorporadas en la Política Cultural de Chile. Se entiende por actividad cultural realizada aquella que sea verificada por la Dirección de Asuntos Culturales en su cumplimiento con las acciones planificadas y/o en la finalización de la participación de cultores chilenos en el circuito cultural comprometido. Algunos ejemplos de actividades culturales son las siguientes: - Participación en ciclos y muestras de cine latinoamericano - Realización de muestras pictóricas - Participación en ferias y festivales literarios y poéticos - Extensión de las actividades del Santiago a mil a otras capitales sudamericanas (muestras teatrales) - Presentaciones folklóricas y similares. Los países estratégicos de especial interés para Chile se refiere a aquellos con los cuales nuestro país posee una relación estrecha, y que han sido considerados como prioritarios en el establecimiento de alianzas según los lineamientos de Política Exterior vigentes según el Programa de Gobierno, las Definiciones Estratégicas y/o el Plan Estratégico del Ministerio de Relaciones Exteriores. Estos se definirán en el mes de septiembre de cada año de manera paralela a la revisión de las Definiciones Estratégicas y prioridades ministeriales.</t>
  </si>
  <si>
    <t>Porcentaje de regiones de Chile con las cuales se realizan actividades en materias de Política Exterior que contribuyen en su proceso de internacionalización en el año t</t>
  </si>
  <si>
    <t>7 - Fomentar el acercamiento de la política exterior a la ciudadanía, fortaleciendo los espacios de diálogo con la sociedad civil y los territorios locales y regionales, para contribuir en su proceso de internacionalización.</t>
  </si>
  <si>
    <t>Desarrollo de trabajo colaborativo en las regiones.</t>
  </si>
  <si>
    <t>(Número de regiones de Chile con las cuales se realizan actividades en materias de Política Exterior que contribuyen en su proceso de internacionalización en el año t/Total de regiones de Chile)*100</t>
  </si>
  <si>
    <t>Actividades en materias de Política Exterior pueden ser: charlas, seminarios, reuniones, capacitaciones, entre otras, asociadas al ejercicio de la política exterior, realizadas con una contraparte regional o local, ya sea de manera presencial o por medios digitales. Se entenderá que las actividades contribuyen en el proceso de internacionalización regional, cuando tienen como objetivo asesorar o coordinar temas prioritarios de política exterior con la sociedad civil, instituciones, o autoridades presentes en los territorios locales y/o regionales. Estas actividades pueden ser desarrolladas por autoridades del Ministerio de Relaciones Exteriores, o funcionarios y funcionarias que ellos designen en su representación.</t>
  </si>
  <si>
    <t>Porcentaje de países latinoamericanos con representación diplomática o consular con los que se desarrollan acciones formativas en alianza con otras academias diplomáticas y/o centros de estudios afines en el año t.</t>
  </si>
  <si>
    <t>6 - Desarrollar capacidades de análisis estratégico a través del fortalecimiento del proceso formativo de la Academia Diplomática para posicionar a Chile en el escenario internacional considerando la incorporación de la igualdad de género y el enfoque de Derechos Humanos.</t>
  </si>
  <si>
    <t>Alianzas estratégicas con otras academias diplomáticas y/o centros de estudios para el desarrollo de capacidades.</t>
  </si>
  <si>
    <t>(Número de países latinoamericanos con representación diplomática o consular con los que se desarrollan acciones formativas en alianza con otras academias diplomáticas y/o centros de estudios afines /Total de países latinoamericanos con representación diplomática o consular en el año t)*100</t>
  </si>
  <si>
    <t>Acciones formativas, son aquellas charlas, seminarios, intercambio estudiantil, cursos, webinars, actividades establecidas en memorándum de entendimiento, entre otras de características colaborativas, que se realizan en el marco del proceso formativo de la Academia Diplomática de Chile ?Andrés Bello? en alianza con instituciones vinculadas a la formación diplomática de otros países, o con centros de estudios relacionados al ámbito de las relaciones internacionales. Estos centros de estudios pueden ser nacionales o internacionales, y de naturaleza pública como privada. Las acciones pueden ser realizadas de manera presencial o por medios digitales. Los países con representación diplomática que componen el universo de medición son los siguientes: Argentina, Uruguay, Paraguay, Bolivia, Brasil, Perú, Ecuador, Colombia, Venezuela, Cuba, Jamaica, Trinidad y Tobago, Haití, Costa Rica, El Salvador, Guatemala, Honduras, Panamá, Nicaragua, México, República Dominicana y Guyana.</t>
  </si>
  <si>
    <t>Porcentaje de acciones estratégicas de profundización política bilateral de Chile, con aquellos países y mecanismos de especial interés, en el año t</t>
  </si>
  <si>
    <t>Actividades que promueven el acercamiento con países vecinos, y con países de especial interés para Chile</t>
  </si>
  <si>
    <t>(Número de países estratégicos en los cuales se desarrollan acciones de profundización de política bilateral en el año t /Total de países o mecanismos bilaterales definidos como estratégicos para el año t)*100</t>
  </si>
  <si>
    <t>Acciones estratégicas se refiere a todas aquellas instancias en las cuales las relaciones bilaterales entre los Estados se intensifican, declarando una voluntad explícita de materialización de objetivos comunes y de interrelación mutua en diversas temáticas, con el fin de que materializar objetivos definidos en cada una de ellas. La profundización se materializa por medio de múltiples coordinaciones efectuadas por nuestros funcionarios, ya sea mediante una vinculación directa con sus pares en las Cancillerías locales, como así también desde Santiago, como a su vez, la definición de actos en que se plasmen las voluntades de nuestras autoridades y/o representantes (entre ellos podemos mencionar: actas, MOU, acuerdos, convenios, comunicados conjuntos, etc.) Los países definidos como estratégicos, y los mecanismos bilaterales de integración a ser considerados, son los siguientes 1. Perú 2. Colombia 3. Argentina 4. Estados Unidos 5. Canadá 6. CARICOM 7. ASEAN 8. Foro de las Islas del Pacífico - PIF Cada uno de estos compromisos se entenderán cumplidos cuando exista, a lo menos, una gestión efectivamente realizada por parte de nuestro Servicio.</t>
  </si>
  <si>
    <t>Porcentaje de acciones asociadas la Política Exterior Turquesa, realizadas por Chile, en el año t</t>
  </si>
  <si>
    <t>Participación en organismos internacionales para la defensa y promoción de los intereses de Chile y el desarrollo sostenible.</t>
  </si>
  <si>
    <t>(Número de acciones asociadas a la Política Exterior Turquesa, efectuadas por Chile en el año t/Total de ejes asociados a la Política Exterior Turquesa, definidos para el año t)*100</t>
  </si>
  <si>
    <t>Las acciones asociadas a la Política Exterior Turquesa obedecen a un énfasis de nuestro Servicio de posicionar a Chile como un actor relevante ante la ?triple crisis? que en estos momentos sufre nuestro planeta: ambiental, de contaminación global, y de pérdida de biodiversidad. Así, nace la necesidad de aunar agendas internacionales que lleven a hacer relevantes los ejes que componen la Política Exterior Turquesa. Las acciones anteriores se desarrollarán tanto en el ámbito bilateral como también en aquellos organismos multilaterales asociados a las materias. Los ejes de Política Exterior Turquesa considerados para 2023 son los siguientes: ? Protección de la biodiversidad ? Promoción, protección y proyección oceánica ? Mecanismo de protección ambiental ? Agenda química y gestión de los plásticos ? Política Antártica, nacional e internacional ? Posicionamiento de Chile como un actor relevante en materia de Hidrógeno Verde</t>
  </si>
  <si>
    <t>Porcentaje de iniciativas de Integración Regional Multilateral en las cuales Chile participa en forma efectiva en el año t</t>
  </si>
  <si>
    <t>Actividades que promueven el acercamiento con países vecinos, y con países de especial interés para Chile / Participación en organismos internacionales para la defensa y promoción de los intereses de Chile y el desarrollo sostenible.</t>
  </si>
  <si>
    <t>(Número iniciativas de Integración Regional Multilateral, que contaron con la participación de Chile, en el en el año t/Número de iniciativas de Integración Regional Multilateral consideradas para el año t)*100</t>
  </si>
  <si>
    <t>Los Mecanismos e iniciativas de Integración Regional a ser considerados son: MERCOSUR, CELAC, Sistema Iberoamericano, el Grupo de Revisión de la Implementación de Cumbres (GRIC), Sistema Interamericano - OEA, la Comunidad Andina (CAN), la Alianza del Pacífico y el SELA Se entiende por participación la acción de representar a Chile dando a conocer nuestra posición nacional respecto a la(s) temática(s) que sean tratadas, en las reuniones que los mecanismos de Integración Regional antes descritos definan. La participación de Chile se materializa por medio de la presencia de autoridades nacionales, ya sean de la Subsecretaria de Relaciones Exteriores, como así también de distintas agencias nacionales.</t>
  </si>
  <si>
    <t>SUBSECRETARIA DE RELACIONES ECONOMICAS INTERNACIONALES</t>
  </si>
  <si>
    <t>Porcentaje de acuerdos económicos internacionales modernizados al año t, respecto del total de acuerdos económicos internacionales vigentes al año t.</t>
  </si>
  <si>
    <t>2 - Profundizar la inserción económica-comercial de Chile en el mundo, i) abriendo nuevas oportunidades de negocios; ii) articulando iniciativas que faciliten el comercio de bienes y servicios y los flujos de inversiones; iii) implementando, administrando y modernizando los acuerdos económicos internacionales existentes y iv) negociando nuevos acuerdos.</t>
  </si>
  <si>
    <t>Acuerdos económicos internacionales modernizados.</t>
  </si>
  <si>
    <t>(Número de acuerdos económicos internacionales modernizados al año t /Número de acuerdos económicos internacionales vigentes al año t)*100</t>
  </si>
  <si>
    <t>i) Se entenderá que un acuerdo económico internacional se encuentra en proceso de modernización cuando: a) Se encuentre en negociaciones para su profundización o ampliación o modificación o actualización, o para la suscripción de un nuevo acuerdo; b) Una vez finalizadas dichas negociaciones, se espera su firma o; c) Una vez producida dicha firma, se espera su entrada en vigencia. ii) Se entenderá que un acuerdo económico internacional se encuentra modernizado, una vez que entra en vigencia conteniendo los aspectos profundizados o ampliados o modificados o actualizados o suscritos en un nuevo acuerdo. iii) La información de los acuerdos económicos internacionales vigentes al año t será obtenida desde la página web de esta Subsecretaría. iv) Para efectos del indicador los acuerdos económicos internacionales también pueden denominarse ?acuerdos económicos comerciales? o ?acuerdos? o ?tratados de libre comercio?.</t>
  </si>
  <si>
    <t>Porcentaje de acuerdos económicos internacionales vigentes al año t que incorporan materias de inclusividad y/o sostenibilidad, respecto del total de acuerdos económicos internacionales vigentes al año t.</t>
  </si>
  <si>
    <t>1 - Apoyar el desarrollo económico del país, mediante la ejecución y evaluación de una política comercial inclusiva, sostenible y ética, para lograr la ampliación de la cobertura de los tratados de libre comercio con énfasis en materias de inclusividad y sostenibilidad, y de esta manera contribuir a incrementar el bienestar económico de todos sus habitantes.</t>
  </si>
  <si>
    <t>Acuerdos económicos internacionales que incorporan materias de inclusividad y sostenibilidad.</t>
  </si>
  <si>
    <t>(Número de acuerdos económicos internacionales vigentes al año t que incorporan materias de inclusividad y/o sostenibilidad /Número total de acuerdos económicos internacionales vigentes al año t)*100</t>
  </si>
  <si>
    <t>i) Se entenderá que un acuerdo económico internacional incorpora criterios de inclusividad y sostenibilidad cuando contenga materias de género y/o pequeñas y medianas empresas y/o medio ambiente. ii) La información de los acuerdos económicos internacionales suscritos por Chile será obtenida desde la página web de la Subsecretaría. iii) Para efectos del indicador los acuerdos económicos internacionales también pueden denominarse acuerdos económicos comerciales o; acuerdos o; tratados de libre comercio.</t>
  </si>
  <si>
    <t>Porcentaje de acuerdos económicos internacionales en proceso de modernización al año t, respecto del total de acuerdos económicos internacionales vigentes al año t.</t>
  </si>
  <si>
    <t>Acuerdos económicos internacionales en proceso de modernización.</t>
  </si>
  <si>
    <t>(Número de acuerdos económicos internacionales en proceso de modernización al año t /Número de acuerdos económicos internacionales vigentes al año t)*100</t>
  </si>
  <si>
    <t>i) Se entenderá que un acuerdo económico internacional se encuentra en proceso de modernización cuando: a) Se encuentre en negociaciones para su profundización o ampliación o modificación o actualización, o para la suscripción de un nuevo acuerdo; b) Una vez finalizadas dichas negociaciones, se espera su firma o; c) Una vez producida dicha firma, se espera su entrada en vigencia. ii) La información de los acuerdos económicos internacionales vigentes al año t será obtenida desde la página web de esta Subsecretaría. iii) Para efectos del indicador, los acuerdos económicos internacionales también pueden denominarse acuerdos económicos comerciales o acuerdos o tratados de libre comercio.</t>
  </si>
  <si>
    <t>MINISTERIO DE SALUD</t>
  </si>
  <si>
    <t>CENTRAL DE ABASTECIMIENTOS DEL S.N.S.S.</t>
  </si>
  <si>
    <t>Salud</t>
  </si>
  <si>
    <t>Porcentaje de participación de Cenabast en el gasto devengado en farmacia del Sistema Nacional de Servicios de Salud</t>
  </si>
  <si>
    <t>1 - Abastecer de manera continua al sistema de salud, a través de una eficiente oferta de productos, mejorando el acceso a medicamentos, insumos, dispositivos médicos y alimentos de acuerdo a las políticas sanitarias emanadas del Ministerio de Salud, en favor del bienestar de la población.</t>
  </si>
  <si>
    <t>Monto total intermediado por CENABAST</t>
  </si>
  <si>
    <t>(Monto total intermediado por CENABAST en el SNSS año t/Gasto devengado en farmacia del SNSS año t)*100</t>
  </si>
  <si>
    <t>1. Para efectos de la medición, se entenderá por año t, el período comprendido entre el 01 de diciembre del año t - 1 y el 30 de noviembre del año t. 2. Para el cálculo del numerador, se considera el total intermediado excluido el Programa de Alimentación Complementaria, niños y adulto mayor (PAC) y de Apoyo al Recién Nacido (PARN). 3. Dicho numerador es indexado por un factor de corrección, correspondiente al promedio de los últimos 36 meses del menor valor obtenido por CENABAST por compras con economía de escala (indicador de ahorro). 4. El denominador gasto devengado de farmacia, está constituido por el registro SIGFE, realizado por los S.N.S.S. para las partidas contables Subtítulo 22-04-004-001 y 003 y Subtítulo 22-04-005-001.</t>
  </si>
  <si>
    <t>Porcentaje de ahorro en canasta de fármacos e insumos intermediados por CENABAST en relación a la misma canasta comprada individualmente por establecimientos de salud del Sector Público a través de plataforma electrónica Mercado Público.</t>
  </si>
  <si>
    <t>2 - Obtener mejores precios y productos de mejor calidad, mediante la optimización de los procesos de compra, a fin de generar ahorros al Sistema Público de Salud en beneficio de todas las personas que habitan en Chile.</t>
  </si>
  <si>
    <t>Monto de ahorro obtenido</t>
  </si>
  <si>
    <t>((Canasta de fármacos e insumos valorizada a precio promedio obtenidos en Chilecompra por establecimientos de salud menos canasta de fármacos e insumos valorizada a precios de CENABAST por establecimientos de salud)/Canasta de fármacos e insumos valorizada a precios promedio obtenidos en Chilecompra por establecimientos de salud))*100</t>
  </si>
  <si>
    <t>El alcance del Indicador está enfocado a determinar el porcentaje de ahorro de CENABAST respecto a una misma canasta de productos adquiridos por los establecimientos de Salud Pública del país a través del portal de compras públicas www.mercadopublico.cl., en un mismo periodo de tiempo. Para determinar el numerador, se considera la misma Canasta de fármacos e insumos valorizada a precio promedio obtenidos en Mercado Público por establecimientos de salud, menos la misma canasta de fármacos e insumos valorizada a precios de CENABAST. A su vez, el denominador corresponde al gasto que generaría la misma compra con el precio de Mercado Público Consideraciones: a)Se determina y disponibiliza en Web de CENABAST una canasta a medir, con igual número de productos y glosas; b) Los datos de compras de los Establecimientos de Salud a través del portal de compras pública www.mercadopublico.cl en un mismo período de tiempo, son proporcionados por una empresa dedicada a estudios de mercado. La Unidad de Inteligencia de Negocios de CENABAST son quienes ordenan y estandarizan la información, dejando a disposición en un sistema interno el Precio Promedio Ponderado unitario de cada producto a comparar. Dicho precio es el que se utiliza como referencia al momento de la evaluación de la compra por la Comisión de Adquisiciones o Decisión del Director. c) La canasta de los productos de CENABAST se valoriza (P x Q) considerando el precio de adquisición de cada producto informado por los proveedores adjudicados en www.mercadopublico.cl o en las cotizaciones en caso de trato directo.</t>
  </si>
  <si>
    <t>Porcentaje de Ingresos totales Percibidos año t en relación a los Ingresos totales Devengados año t</t>
  </si>
  <si>
    <t>(Total de Ingresos percibidos año t/Total de Ingresos devengados año t)*100</t>
  </si>
  <si>
    <t>La metodología de cálculo consta de lo siguiente: Ingresos Devengados: Corresponden a todos los ingresos registrados por la Institución durante el año t, los cuales deben ser percibidos durante el mismo período a las arcas del Servicios. Este monto conforma el denominador del indicador; Ingresos Percibidos: Son los ingresos que realmente se percibieron en caja. Este monto corresponde al numerador."</t>
  </si>
  <si>
    <t>Porcentaje de cumplimiento en completitud y oportunidad de unidades de fármacos, insumos y dispositivos médicos de Intermediación despachados en relación a lo programado por los Establecimientos de Salud del S.N.S.S. en el año t</t>
  </si>
  <si>
    <t>Unidades de fármacos, insumos y dispositivos médicos de intermediación despachados</t>
  </si>
  <si>
    <t>(N° total de Unidades de fármacos, insumos y dispositivos médicos de intermediación despachados en completitud y oportunamente a los establecimientos de salud del SNSS en el año t /N° total de Unidades de fármacos, insumos y dispositivos médicos de intermediación programados por los establecimientos de salud del SNSS para el año t)*100</t>
  </si>
  <si>
    <t>El objetivo del indicador es garantizar la disponibilidad de fármacos, insumos y dispositivos médicos requeridos por los establecimientos de salud en la cantidad y oportunidad definida para ello, condiciones definidas en la programación vía web. Para efectos del presente Indicador, la oportunidad en el despacho está determinada por las entregas mensuales, de acuerdo a lo programado mensualmente. Por lo tanto, para determinar el numerador se realiza la sumatoria total de las cantidades programadas para cada mes, de la cual se resta el faltante de distribuir, obteniéndose lo despachado. El denominador, es la sumatoria total de Cantidad programada. Se deja establecido que ante deuda que mantengan los establecimientos con los proveedores, estos últimos tienen la facultad de solicitar a CENABAST la suspensión de despachos por deuda, lo cual, siendo aprobada dicha solicitud, el proveedor puede realizar la acción de suspensión de despachos, por lo que dichos productos deben quedar fuera de la medición del cumplimiento.</t>
  </si>
  <si>
    <t>Porcentaje de diferencia de entregas de productos de la Ley N°21.198 (Ley Cenabast).</t>
  </si>
  <si>
    <t>3 - Fortalecer el funcionamiento de la Ley N° 21.198 que autoriza a Cenabast a intermediar con farmacias privadas y/u otros organismos, a través de diversas estrategias, que permita a la población acceder a medicamentos más baratos.</t>
  </si>
  <si>
    <t>Diferencia en la entrega de productos requeridos por Ley Cenabast.</t>
  </si>
  <si>
    <t>((N° total de Unidades productos solicitados por los establecimientos adscritos a la Ley 21.198 en el año t - N° total de Unidades de productos despachados en completitud a los establecimientos adscritos a la Ley 21.198 en el año t)/N° total de Unidades productos solicitados por los establecimientos adscritos a la Ley 21.198 en el año t )*100</t>
  </si>
  <si>
    <t>1. Indicador solo aplica para productos de Ley N° 21.198 que autoriza la intermediación de medicamentos por parte de Cenabast a almacenes farmacéuticos, farmacias privadas y establecimientos de salud sin fines de lucro. 2. Los productos considerados en la medición son todos aquellos que se encuentren publicados y disponibles en el sitio web de Cenabast.</t>
  </si>
  <si>
    <t>FONDO NACIONAL DE SALUD</t>
  </si>
  <si>
    <t>Porcentaje de Recaudación electrónica de cotizaciones trabajadores dependientes, año t</t>
  </si>
  <si>
    <t>2 - Mejorar la protección financiera de las personas beneficiarias de Fonasa, que acceden al Régimen General de Prestaciones, aumentando los recursos disponibles y fomentando la gestión financiera eficiente del Fondo.</t>
  </si>
  <si>
    <t>Recursos disponibles, a través de la recaudación electrónica de cotizaciones.</t>
  </si>
  <si>
    <t>(Monto de recaudación electrónica segmento trabajadores dependientes, año t/Total de recaudación segmento trabajadores dependientes, año t)*100</t>
  </si>
  <si>
    <t>Se considera el Monto de recaudación recibida por FONASA. No incluye las cotizaciones declaradas y no pagadas. Los valores están en MM$.</t>
  </si>
  <si>
    <t>Porcentaje de reclamos GES resueltos por FONASA en plazo legal respecto del total de reclamos GES resueltos en año t</t>
  </si>
  <si>
    <t>1 - Otorgar acceso universal, oportunidad y calidad a las prestaciones de salud de nuestros beneficiarios, rediseñando el Régimen General de Prestaciones de acuerdo a las necesidades de salud de la población, en concordancia con los objetivos sanitarios.</t>
  </si>
  <si>
    <t>Oportunidad de la atención GES</t>
  </si>
  <si>
    <t>(Número total de reclamos GES resueltos por FONASA dentro de plazo legal, en año t/Número total de reclamos GES resueltos por FONASA, en año t)*100</t>
  </si>
  <si>
    <t>"Se entenderá por reclamos GES, los reclamos ingresados al sistema informático de Fonasa en año t, tipificados como GES o GES 30 días Se entenderá por Reclamo GES resueltos por FONASA, todos aquellos reclamos GES o GES 30 días en estado solucionado más los reclamos en estado cerrado. Se entenderá por reclamos GES resueltos por FONASA dentro de plazo legal, aquellos reclamos GES o GES 30 días en estado solucionado sumados a los reclamos en estado cerrado, dentro del plazo de respuesta, de acuerdo a la clasificación del sistema Informático de solicitudes ciudadanas. El plazo para emitir la respuesta a los reclamos será de 15 días hábiles contados desde el día hábil siguiente a su recepción. Excepcionalmente en el evento que deban requerirse antecedentes a terceros y que se estimen determinantes para responder el reclamo el mencionado plazo será de 30 días hábiles. Para el cálculo de esta medición, se considerará la fecha en que el reclamo se encuentre en estado solucionado.</t>
  </si>
  <si>
    <t>Porcentaje de reclamos FONASA resueltos dentro de 15 días hábiles respecto del total de resueltos en el año t</t>
  </si>
  <si>
    <t>(Numero de reclamos FONASA resueltos dentro de 15 días hábiles en el año t/Número de reclamos FONASA resueltos en el año t)*100</t>
  </si>
  <si>
    <t>"Se entenderá por reclamos FONASA resueltos todos los reclamos ingresados al sistema informático de solicitudes ciudadanas, en estado solucionado sumados a los reclamos en estado cerrado. Para el cálculo de esta medición, se considerará la fecha de solución del reclamo en el año t.</t>
  </si>
  <si>
    <t>Porcentaje de Resolución Integral a través de GRD en establecimientos Privados en Convenio con FONASA</t>
  </si>
  <si>
    <t>4 - Impulsar la asignación eficiente y equitativa de los recursos, para otorgar atención oportuna y de calidad a las personas, orientado por los objetivos sanitarios, potenciando el desarrollo de redes integradas de servicios de salud con lógica territorial y basados en la atención primaria.</t>
  </si>
  <si>
    <t>Asignacion eficiente y equitativa de los recursos, a través de la Resolución Integral del GRD como mecanismo de pago a prestadores privados en Convenio con Fonasa.</t>
  </si>
  <si>
    <t>(N° de Egresos con Resolución integral a través de GRD en establecimientos privados en convenio con Fonasa/ N° total de Egresos a través de GRD en establecimientos privados en convenio con Fonasa)*100</t>
  </si>
  <si>
    <t>Se entenderá por Resolución integral a través de GRD (Grupo Relacionado por el Diagnóstico), a aquellos que cumplan cualquier condición de egreso a domicilio , excluidos los fallecidos. Se entenderá por total de Egresos a través de GRD, al total de egresos independiente de su condición o tipo de egreso, excluidos los fallecidos. Solo se consideran los egresos GRD en establecimientos privados en Convenio con Fonasa. La fuente de información es el sistema de información y análisis Alcor de SIGESA. Los Grupos Relacionados por Diagnóstico son un sistema de clasificación de pacientes. Este sistema se basa en que los egresos hospitalarios de una misma clase presentan cierto nivel de homogeneidad clínica y un consumo de recursos similar. Cada paciente es clasificado dentro de un determinado grupo que a su vez lleva asociado un Peso Relativo (PR) como expresión del costo relativo que tiene un paciente promedio de ese grupo en relación a un episodio promedio en hospitalización. Los GRD permiten facilitar la estimación de los días promedio de hospitalización y recursos asociados al tratamiento de los pacientes, sirve para conocer la casuística y complejidad hospitalaria, sus productos y servicios finales, siendo de gran utilidad en la gestión sanitaria y financiera de un establecimiento.</t>
  </si>
  <si>
    <t>Porcentaje de casos GES reclamados retrasados o incumplidos resueltos con asignación de segundo prestador</t>
  </si>
  <si>
    <t>(N° Casos GES retrasados o incumplidos, reclamados por el beneficiario y resueltos con asignación de segundo prestador en el año t /N° de casos GES retrasados o incumplidos reclamados por el beneficiario en el año t)*100</t>
  </si>
  <si>
    <t>Se entenderá por casos GES retrasados o incumplidos, a los reclamos GES con garantía de oportunidad retrasadas e incumplidas, con solicitud de asignación de prestador privado en convenio con FONASA. Se entenderá por casos GES resueltos aquellos casos con asignación de prestador privado en convenio con Fonasa.</t>
  </si>
  <si>
    <t>INSTITUTO DE SALUD PUBLICA DE CHILE</t>
  </si>
  <si>
    <t>Porcentaje de productos declarados como equivalentes terapéuticos al año t, en relación al total de productos farmacéuticos factibles de demostrar equivalencia terapéutica de acuerdo a principios activos incorporados en decretos emitidos al año t-1.</t>
  </si>
  <si>
    <t>1 - Garantizar la calidad, seguridad y eficacia de los productos sujetos a control sanitario, así como la oportunidad y confiabilidad de nuestros servicios; fortaleciendo el control sanitario a través de la autorización, fiscalización, vigilancia y regulación; con un enfoque de riesgo, género e interculturalidad, en el marco de un Sistema Universal de Salud que facilite el acceso a medicamentos, vacunas y otros productos del ámbito de nuestra competencia, para resguardar la salud de la población.</t>
  </si>
  <si>
    <t>Productos declarados equivalentes terapéuticos.</t>
  </si>
  <si>
    <t>(Nº de productos declarados como equivalentes terapéuticos al año t /Nº de productos farmacéuticos factibles de demostrar equivalencia terapéutica de acuerdo a principios activos incorporados en decretos emitidos al año t-1)*100</t>
  </si>
  <si>
    <t>Para la medición del denominador se considerará los productos farmacéuticos con registro vigente, factibles de demostrar equivalencia terapéutica de acuerdo a los listados de principios activos contenidos en los Decretos u otra normativa establecidos al año t-1 al momento de la formulación, para formas farmacéuticas sólidas orales; y otras solicitudes presentadas que se ajusten a los requisitos técnicos establecidos por la autoridad sanitaria. Por lo mismo este denominador es altamente variable debido a que pueden: cancelarse registros o registrarse nuevos productos (procedimiento simplificado de registro). Además no serán considerados los productos denominados como "Maduros", debido a que no forman parte de la exigencia de demostración de equivalencia terapéutica.</t>
  </si>
  <si>
    <t>Porcentaje de fiscalizaciones a entidades que operan con productos farmacéuticos y cosméticos realizadas en el año t, en relación al total de fiscalizaciones programadas para el año t.</t>
  </si>
  <si>
    <t>(N° de fiscalizaciones a entidades que operan con productos farmacéuticos y cosméticos realizadas en el año t/N° total de fiscalizaciones a entidades que operan con productos farmacéuticos y cosméticos programadas para el año t)*100</t>
  </si>
  <si>
    <t>Para la medición de este indicador, se considerarán las fiscalizaciones que de acuerdo al marco legal le corresponde realizar al Instituto de Salud Pública. Para la medición de este indicador, en el numerador se considerará la realización de Fiscalizaciones de Orden General, de Seguimiento y Específicas (en Chile y/o en el extranjero) a entidades como: laboratorios de producción, droguerías, farmacias, depósitos, botiquines, centros de investigación clínica, centros para realizar estudios de bioequivalencia in vitro y en vivo, titulares de registro sanitario, entre otros. El Programa Integrado de Fiscalización podrá ser ajustado, durante el segundo semestre del año t, para tipos de establecimientos y tipos de fiscalizaciones consideradas en la nota del indicador, lo anterior de acuerdo a la normativa legal vigente y necesidades de salud pública. El numerador y denominador del indicador se ha construido en base al Código Sanitario Vigente a la fecha de formulación, que establece la responsabilidad de fiscalización de las Farmacias al Instituto de Salud Pública.</t>
  </si>
  <si>
    <t>Porcentaje de Informes de Resultado de decomisos priorizados (Ley 20000) despachados a Fiscalías en plazo menor o igual a 5 días hábiles en el año t, en relación al total de Informes de Resultado de decomisos priorizados despachados en el año t.</t>
  </si>
  <si>
    <t>(N° de Informes de Resultados de decomisos priorizados (Ley 20.000) despachados a Fiscalías en un plazo menor o igual a 5 días hábiles en el año t/N° total de Informes de Resultado de decomisos priorizados (Ley 20.000), despachados en el año t.)*100</t>
  </si>
  <si>
    <t>Para la medición del indicador se excluirá los decomisos priorizados de sustancias que no se encuentren calificadas en el Decreto N° 867 actualizado al 30 de marzo de 2015, (Decreto que aprueba el Reglamento de la Ley 20.000, que sanciona el tráfico ilícito de estupefacientes y sustancias psicotrópicas y sustituye a la Ley N° 19.366). Para la medición del indicador se excluirán los decomisos priorizados que superen las 20 muestras de tipo cuantificado y que además excedan el 85% de decomisos de tipo cuantificado en la programación semanal. El tiempo de respuesta para el análisis de decomisos priorizados, se medirá desde que el decomiso es designado al perito, en el Sistema de Ilícitos (Sistema informático), hasta que el informe de resultado es despachado a las Fiscalías Locales.</t>
  </si>
  <si>
    <t>% de Informes de Resultado para análisis de Especificidad de anticuerpos HLA con antígenos individuales clase I y/o II por Luminex, disponibles al usuario en el plazo de 19 días háb. en el año t, en relación al total de Informes resueltos en el año t</t>
  </si>
  <si>
    <t>(N° de Informes de Resultados para análisis de Especificidad de anticuerpos HLA con antígenos individuales clase I y/o II por Luminex, disponibles al usuario en el plazo de 19 días hábiles en el año t/N° total de Informes de Resultados para análisis de Especificidad de anticuerpos HLA con antígenos individuales clase I y/o II por Luminex, resueltos en el año t)*100</t>
  </si>
  <si>
    <t>Para la medición del indicador se considerará sólo las muestras aptas para análisis, entendiéndose como aptas, aquellas que cumplen con los requisitos técnicos y administrativos definidos para el ingreso de la muestra al Instituto de Salud Pública (ISP). El tiempo de respuesta se mide desde que la muestra apta ingresa al ISP, a través de la Sección Gestión de Muestras, hasta que el Informe de Resultado es registrado por la Sección Gestión de Muestras y se encuentra disponible para el usuario. Para la medición del indicador se considerará el análisis a pacientes que ingresan o reingresan a estudio programa trasplante y seguimiento post-trasplante.</t>
  </si>
  <si>
    <t>Porcentaje de Informes de Resultados para confirmación serológica de Virus de Inmunodeficiencia Humana (VIH), disponibles al usuario en el plazo de 8 días hábiles en el año t, en relación al total de Informes resueltos en el año t.</t>
  </si>
  <si>
    <t>3 - Generar información confiable, trazable y oportuna desde nuestros laboratorios nacionales y de referencia; fortaleciendo el diagnóstico y la vigilancia de laboratorios bajo una perspectiva de riesgo, territorio, género e interculturalidad; para la toma de decisiones de la autoridad sanitaria en sus políticas de promoción, prevención, curación y rehabilitación de la población.</t>
  </si>
  <si>
    <t>Informes de Resultados para confirmación serológica de Virus de Inmunodeficiencia Humana (VIH) resueltos.</t>
  </si>
  <si>
    <t>(N° de informes de resultados para confirmación serológica de VIH disponibles al usuario en el plazo de 8 días hábiles en el año t/N° total de informes de resultados para confirmación serológica de VIH resueltos en el año t)*100</t>
  </si>
  <si>
    <t>Para la medición del indicador se considerará sólo las muestras aptas para análisis, entendiéndose como aptas, aquellas que cumplen con los requisitos técnicos y administrativos definidos para el ingreso de la muestra al Instituto de Salud Pública (ISP). El tiempo de respuesta se mide desde que la muestra apta ingresa al ISP, a través de la Sección Gestión de Muestras, hasta que el Informe de Resultado es registrado por la Sección Gestión de Muestras y se encuentra disponible para el usuario.</t>
  </si>
  <si>
    <t>Porcentaje de fiscalizaciones a entidades que operan con productos farmacéuticos y cosméticos de uso humano, realizadas en el año t; en relación al total de fiscalizaciones a realizar el año t.</t>
  </si>
  <si>
    <t>Fiscalizaciones realizadas</t>
  </si>
  <si>
    <t>(N° de fiscalizaciones a entidades que operan con productos farmacéuticos y cosméticos de uso humano, realizadas en el año t/N° total de fiscalizaciones a entidades que operan con productos farmacéuticos y cosméticos de uso humano, a realizar el año t)*100</t>
  </si>
  <si>
    <t>Para la medición de este indicador, se considerarán las fiscalizaciones que de acuerdo al marco legal le corresponde realizar al Instituto de Salud Pública: Código Sanitario; Decreto con Fuerza de Ley 725 de 1967, Art 96 y Decreto con Fuerza de Ley N°1 de 2005 del Ministerio de Salud, Art 59; Decreto Supremo N°3 de 2010, Art 3°; Decreto Supremo N°239 de 2002, Art 2°; Decreto Supremo N° 466 de 1984. Se considera en el numerador las fiscalizaciones realizadas a entidades como: Droguerías, Laboratorios Farmacéuticos de Control de Calidad, Laboratorios Cosméticos de Producción, Laboratorios Farmacéuticos de Producción Acondicionadores, Botiquines, Centros de Bioequivalencia, Centros bioequivalencia (in vitro), Centros de investigación clínica, Establecimientos importadores/elaboradores HBO, Farmacias Región Metropolitana, Depósitos, Recetarios estériles y no estériles Región Metropolitana, Almacenes Farmacéuticos, Titulares de registro sanitario, entre otros. En el denominador se consideran las fiscalizaciones estimadas, que obedecen a una planificación anual como también a aquellas generadas por demanda u otras disposiciones y que deriven en una fiscalización a realizar en el año t. Una consideración de lo anterior es que al momento de formulación se considera el Código Sanitario Vigente, que establece la responsabilidad de fiscalización de las Farmacias al Instituto de Salud Pública. La eventual promulgación de la Ley de Fármacos II retira dicha responsabilidad, factor que puede hacer variar la estimación y programación de fiscalizaciones a Farmacias, Recetarios Magistrales y Almacenes Farmacéuticos. Otra consideración es que las fiscalizaciones programadas pueden anularse ya que las unidades/entidades sujetas a fiscalización, pueden cerrar dejando sin efecto la programación.</t>
  </si>
  <si>
    <t>Porcentaje de muestras de decomisos en custodia resueltas en el año t, respecto del total de muestras de decomisos en custodia pendientes de resolver al año t.</t>
  </si>
  <si>
    <t>4 - Fortalecer la gestión del conocimiento, investigación aplicada e innovación, en el ámbito de nuestra competencia; a través de la generación de información, cooperación, participación, alianzas estratégicas interinstitucionales e internacionales (con enfoque de género y territorialidad); para la toma de decisiones del sistema de salud y otros organismos.</t>
  </si>
  <si>
    <t>Muestras de decomisos en custodia resueltas</t>
  </si>
  <si>
    <t>(Número de muestras de decomisos en custodia resueltos en el año t/Número total de muestras de decomisos en custodia pendientes de resolver al año t)*100</t>
  </si>
  <si>
    <t>El denominador corresponde al total acumulado de muestras de decomisos en custodia pendientes de resolver al año t. La base de datos se extrae del sistema infomático de "Ilícitos". Se entiende como "muestras de decomisos en custodia resueltos" a las muestras que han sido analizadas por el ISP o que han sido dadas de baja, por indicación del Ministerio Público de no analizarlas. La medición de este indicador excluye los decomisos priorizados.</t>
  </si>
  <si>
    <t>Porcentaje de actividades de capacitación incluidas en la resolución vigente anual de capacitación externa (RACE), realizadas en el año t; en relación al total de actividades de capacitación programadas en la RACE para el año t.</t>
  </si>
  <si>
    <t>2 - Fortalecer las capacidades técnicas de organismos públicos y privados relacionados, a través de la supervisión, evaluación, capacitación, transferencia tecnológica, elaboración de documentos técnicos de referencia, producción de insumos de laboratorio, entre otros; para robustecer la capacidad, gestión y decisión del sistema de salud y de otros organismos relacionados.</t>
  </si>
  <si>
    <t>Capacitaciones realizadas</t>
  </si>
  <si>
    <t>(N° de capacitaciones incluidas en Res. RACE, realizadas en el año t/N° total de capacitaciones programadas en Res. RACE para el año t)*100</t>
  </si>
  <si>
    <t>Para la medición del denominador se considerará la Res. Exenta de Capacitación Externa (RACE) vigente. La Res. Exenta RACE, puede ser modificada a causa de: cursos que son reprogramados o suspendidos; por falta de inscritos por debajo del mínimo requerido; por razones sanitarias; por razones presupuestarias, entre otros.</t>
  </si>
  <si>
    <t>Porcentaje de Informes de Resultado para análisis de Especificidad de anticuerposHLA con antígenos individuales clase I y/o II (Luminex), disponibles al usuario en plazo de 18 días hábiles en año t, en relación al total de Informes resueltos en año t</t>
  </si>
  <si>
    <t>Informes de Resultados para análisis de Especificidad de anticuerpos HLA con antígenos individuales clase I y/o II por Luminex, resueltos</t>
  </si>
  <si>
    <t>(N° de Informes de Resultados para análisis de Especificidad de anticuerpos HLA con antígenos individuales clase I y/o II por Luminex, disponibles al usuario en el plazo de 18 días hábiles en el año t/N° total de Informes de Resultados para análisis de Especificidad de anticuerpos HLA con antígenos individuales clase I y/o II por Luminex, resueltos en el año t)*100</t>
  </si>
  <si>
    <t>Para la medición del indicador se considerará sólo las muestras aptas para análisis, entendiéndose como aptas, aquellas que cumplen con los requisitos técnicos y administrativos definidos para el ingreso de la muestra al Instituto de Salud Pública (ISP). El tiempo de respuesta se mide desde que la muestra apta ingresa al ISP, a través de la Sección Gestion de Muestras, hasta que el Informe de Resultado es registrado por la Sección Gestion de Muestras y se encuentra disponible para el usuario. Para la medición del indicador se considerará el análisis a pacientes que ingresan o reingresan a estudio programa trasplante y seguimiento post-trasplante.</t>
  </si>
  <si>
    <t>SERVICIOS DE SALUD</t>
  </si>
  <si>
    <t>Porcentaje de derivaciones de hospitalización en cama crítica resueltos exitosamente que son ubicados en camas críticas del sector público respecto del total de derivaciones de hospitalización en cama crítica resueltos exitosamente.</t>
  </si>
  <si>
    <t>2 - Distribuir capacidades en el Servicio de Salud y su red asistencial con el fin de avanzar en el cuidado integral de los habitantes de sus comunidades con enfoque de derechos humanos, perspectiva de género y territorial, generando un modelo eficiente de tiempos de espera para la resolución de los problemas de salud que aquejan a los habitantes de su territorio.</t>
  </si>
  <si>
    <t>derivaciones de hospitalización en cama crítica resueltos exitosamente</t>
  </si>
  <si>
    <t>(Nº de derivaciones de hospitalización en cama crítica resueltos exitosamente que son ubicados en camas críticas del sector público/Nº de derivaciones de hospitalización en cama crítica resueltos exitosamente )*100</t>
  </si>
  <si>
    <t>Se incluyen: Todo paciente que sigue el flujo habitual de búsqueda vía UGCC, solicitado desde un hospital público. Se excluyen: Del Universo del los pacientes derivados vía UGCC, los casos de pacientes crónicos, los derivados por convenios directos y casos especiales que no siguen los flujos habituales de derivación y rescate. Se entiende por Caso Resuelto Exitosamente a aquellos casos en el que cumpliéndose el protocolo de búsqueda y asignación de cama vía UGCC (Unidad de Gestión Centralizada de Camas), es ubicado en una cama crítica (pública o privada) acorde a sus requerimientos clínicos.</t>
  </si>
  <si>
    <t>Porcentaje de pacientes diabéticos bajo control con evaluación del pie vigente* en el grupo de 15 años y más en el nivel primario año t</t>
  </si>
  <si>
    <t>1 - Fortalecer la Atención Primaria dependiente del Servicio de Salud como piedra angular de la estrategia nacional de salud, manteniendo acciones de promoción, prevención, diagnóstico, tratamiento, rehabilitación y cuidados paliativos a lo largo del curso de vida de las personas, reforzando su rol como coordinador de los cuidados de la comunidad, en todos los niveles y establecimientos del Servicio de Salud y el intersector.</t>
  </si>
  <si>
    <t>pacientes diabéticos bajo control</t>
  </si>
  <si>
    <t>(N° de pacientes diabéticos bajo control con evaluación del pie vigente en el grupo de 15 años y más en el nivel primario año t /Total de pacientes diabéticos bajo control del grupo de 15 años y más en el nivel primario año t )*100</t>
  </si>
  <si>
    <t>Pie Diabético evaluado se entiende como la evaluación del pie que se realiza a los pacientes diabéticos bajo control calificándolos según riesgo en: Bajo, Moderado, Alto y Máximo. Evaluación de Pie vigente corresponde a evaluación realizada dentro de los últimos 12 meses La población estimada para este indicador tiene como base el censo que se realiza en los meses de Junio y Diciembre de cada año. Por lo tanto, al cierre de cada corte del indicador se estará informando lo medido al corte del censo anterior.</t>
  </si>
  <si>
    <t>Porcentaje de casos registrados al 31 de diciembre año t que se mantiene en lista de espera quirúrgica con fecha de ingreso anterior o igual al 31 de diciembre de t-2 en relación a casos en lista de espera quirúrgica con fecha de ingreso anterior</t>
  </si>
  <si>
    <t>casos registrados al 31 de diciembre año t que se mantiene en lista de espera quirúrgica con fecha de ingreso anterior o igual al 31 de diciembre de t-2</t>
  </si>
  <si>
    <t>(Nº de casos en lista de espera quirúrgica con fecha de ingreso anterior o igual al 31 de diciembre de t-2 registrados al 31 de diciembre t en SIGTE/Nº de casos en lista de espera quirúrgica con fecha de ingreso anterior o igual al 31 de diciembre de t-2 registradas al 31 de diciembre de t-1 en SIGTE)*100</t>
  </si>
  <si>
    <t>-Persona en lista de espera de intervención quirurgica (IQ) corresponde a una persona asociada a una IQ pendiente de resolver , lo que significa que una persona puede estar en la lista de espera con una o más prestaciones y se contabilizan de manera independiente. -Se incluye a todo beneficiario que al 31 de diciembre 2019 se encuentre en Lista de Espera con una fecha de ingreso igual o anterior al 31 de diciembre del 2018.</t>
  </si>
  <si>
    <t>Porcentaje de Recuperación de los Ingresos de Operación año t  </t>
  </si>
  <si>
    <t>5 - Fortalecer la institucionalidad a través de la gestión por procesos, buscando hacer un uso eficiente de los recursos disponibles para el Servicios de Salud, con la finalidad de aumentar su cobertura y equidad en la entrega de prestaciones de salud, con énfasis en el acceso a medicamentos desde la mirada financiera y logística, con foco en sus comunidades y territorio.</t>
  </si>
  <si>
    <t>Recuperación de los Ingresos de Operación</t>
  </si>
  <si>
    <t>(Ingresos de Operación Percibidos en el año t/Ingresos de Operación Devengados en el año t)*100</t>
  </si>
  <si>
    <t>Para este indicador se consideran "Ingresos de Operación" y "Otros ingresos corrientes" los cuales corresponden al Subtitulo 07 y 08, excluyendo la subasignacióm 08001 FONASA Los valores de la meta están expresados en M$.</t>
  </si>
  <si>
    <t>Cobertura Efectiva de Hipertensión Arterial (HTA) en Personas de 15 años y más.</t>
  </si>
  <si>
    <t>personas hipertensas de 15 a 79 años con PA</t>
  </si>
  <si>
    <t>(Nº personas hipertensas de 15 a 79 años con PA</t>
  </si>
  <si>
    <t>1.- Según las Orientaciones programáticas del programa de salud cardiovascular 2017, las definiciones de compensación se logran al tener la presión en rango de meta en el último control. Y es según edad del paciente la meta solicitada. Según estrategia HEARTS se busca dar mayor autonomía a los pacientes una vez alcanzada la compensación, el periodo crítico se genera en la etapa anterior a lograr la meta propuesta según edad, donde el acompañamiento es cada 2 o 4 semanas hasta alcanzar meta, lo que puede ser realizado por distintos profesionales, con toma de PA cada vez que la persona acuda al centro de salud. Entendiéndose por paciente hipertenso compensado aquel que habiendo sido diagnosticado como hipertenso, registra una presión arterial menor a PA</t>
  </si>
  <si>
    <t>Cobertura Efectiva de Diabetes Mellitus Tipo 2 en personas de 15 y más años.</t>
  </si>
  <si>
    <t>personas con DM2 de 15 a 79 años con Hb A1c &lt;8%</t>
  </si>
  <si>
    <t>(Nº personas con DM2 de 15 a 79 años con Hb A1c</t>
  </si>
  <si>
    <t>1.- Según la orientación técnica del PSCV, se considera compensado a aquel paciente que habiendo sido diagnosticado como diabético Tipo 2cumple el rango de meta propuesto para su edad, al último control realizado en los últimos 12 meses, en el caso de las personas con DM, se consideran con RCV alto, por tanto deben ser controlados cada 3 meses. 2.- El registro se obtiene del REM P sección B de los establecimiento de atención primaria municipal, registro que se actualiza 2 veces al año (corte junio y corte diciembre). 3.- Si el paciente no acude a sus controles, se debería activar el protocolo de rescate, pero se debe considerar que los pacientes con DM son clasificados con RCV alto, por tanto tienen 4 controles al año. 4.- La población estimada según prevalencia se calcula en base a la población inscrita y validada de los establecimientos de atención primaria municipal, siendo la última estimación de DM2 según la ENS 2016-17: 15-24 años: 1,8 25-44 años: 6,3 45-64 años: 18,3 65 años y más: 30,6</t>
  </si>
  <si>
    <t>SUBSECRETARÍA DE REDES ASISTENCIALES</t>
  </si>
  <si>
    <t>Porcentaje de Garantías GES cumplidas en el año t</t>
  </si>
  <si>
    <t>2 - Distribuir capacidades a la red asistencial con el fin de avanzar en el cuidado integral de la población con enfoque de derechos y perspectiva de género, generando un modelo eficiente de tiempos de espera para la resolución de los problemas de salud.</t>
  </si>
  <si>
    <t>Garantías GES cumplidas</t>
  </si>
  <si>
    <t>((Número de Garantías Cumplidas + Número de Garantías Exceptuadas + Número de Garantías Incumplidas atendidas) del año t/(Número de Garantías Cumplidas + Número de Garantías Exceptuadas + Número de Garantías Incumplidas Atendidas + Número de Garantías Incumplidas no Atendidas + Número de Garantías Retrasadas) del año t)*100</t>
  </si>
  <si>
    <t>1. El número de garantías GES cumplidas en el año t (Numerador) corresponden al total de garantías activadas en el año t que se tipifican como cumplidas, exceptuadas y incumplidas atendidas.  2. El total de garantías GES generadas en el año t (Denominador) corresponde al total de garantías activadas de las cuales es factible tipificarlas como: cumplidas, exceptuadas, incumplidas atendidas, Incumplidas no atendidas y Retrasadas. 3. El Universo de garantías a considerar se determina a partir de la fecha límite de cumplimiento, la que será coincidente con el año t.</t>
  </si>
  <si>
    <t>Porcentaje de Proyectos de la cartera de inversión con término de obras, incluye hospitales, establecimiento de Atención Primaria y otros Dispositivos de Salud al año t, respecto de los definidos Periodo 2019 - 2022.</t>
  </si>
  <si>
    <t>Proyectos de la cartera de inversión con término de obras</t>
  </si>
  <si>
    <t>(N° de Proyectos de la cartera de inversión con término de obras, incluyendo hospitales, establecimiento de Atención Primaria y otros Dispositivos de Salud al año t/N° Proyectos de la cartera de inversión planificados para termino de obras incluidos hospitales, establecimiento de Atención Primaria y otros Dispositivos de Salud periodo 2019 - 2022 )*100</t>
  </si>
  <si>
    <t>1.- El indicador será acumulativo, correspondiente al periodo 2023 a 2026. 2.-Se considerara obra terminada aquella que cuenta con el 100% de ejecución de obras civiles y cuente con Acta Recepción Provisoria emitida por el Servicio de Salud correspondiente , el Municipio respectivo o la Dirección de Arquitectura del Ministerio de Obras Públicos (MOP), la cual podrá ser con o sin observaciones. 3.- Este indicador contempla obras financiadas en un 100% por el Ministerio de Salud, financiadas con Fondo Nacional de Desarrollo Regional (FNDR) y las obras con financiamiento compartido de MINSAL y FNDR.</t>
  </si>
  <si>
    <t>Porcentaje de personas con factores de riesgo, condicionantes de salud mental y trastornos mentales que reciben atención Integral respecto de la población estimada según prevalencia en el año t</t>
  </si>
  <si>
    <t>1 - Fortalecer la Atención Primaria de Salud como piedra angular de la estrategia nacional de salud, manteniendo acciones de promoción, prevención, diagnóstico, tratamiento, rehabilitación y cuidados paliativos a lo largo del curso de vida, reforzando su rol como coordinador de los cuidados de la población con todos los niveles del sistema de salud y el intersector.</t>
  </si>
  <si>
    <t>personas con factores de riesgo, condicionantes de salud mental y trastornos mentales</t>
  </si>
  <si>
    <t>(Nº de personas con factores de riesgo, condicionantes de salud mental y trastornos mentales que reciben atención integral año t/Nº de personas estimadas según prevalencia año t)*100</t>
  </si>
  <si>
    <t>Las personas que reciben atención integral corresponden a la población bajo control en el programa de salud mental, que son las personas que están en control con médico o psicólogo (terapeuta ocupacional, asistente social, enfermera u otro profesional capacitado), por factores de riesgo y condicionantes de salud mental y/o por diagnósticos de trastornos mentales, y no presentó inasistencias mayores a 45 días previos al momento del corte, según lo definido en Manual REM P vigente. Los cortes son 2 veces en el año, y consideran lo registrado al 30 de junio y 31 de diciembre. Se considera a la población bajo control de los establecimientos de atención primaria municipales, y la prevalencia se estimará en la población inscrita y validada en establecimientos de atención primaria municipales. La población estimada según la prevalencia en Chile de trastornos de salud mental es de: 22% de la población, de acuerdo a lo señalado en Estudio de epidemiología psiquiátrica en niños y adolescentes en Chile. Estado actual, Dra. Flora de la Barra M. y cols. Rev. Med. Clin. Condes- 2012; 23(5) 521-529] y Lifetime and 12-month prevalence of DSM-III-R Disorders in the Chile Psychiatric Prevalence Study, Vicente, B. et al. Am J Psychiatry 163:8, August 2006.</t>
  </si>
  <si>
    <t>Tiempo de gestión de las derivaciones de casos hacia un segundo prestador de ley de urgencia</t>
  </si>
  <si>
    <t>5 - Fortalecer la institucionalidad a través de la gestión por procesos, buscando hacer un uso eficiente de los recursos para aumentar la cobertura y equidad en salud, con énfasis en el acceso a medicamentos desde la mirada financiera y logística.</t>
  </si>
  <si>
    <t>tiempo de gestión de derivación (horas)</t>
  </si>
  <si>
    <t>tiempo de gestión de derivaciones de casos hacia un segundo prestador de ley de urgencia en el año t/número de casos del año t</t>
  </si>
  <si>
    <t>- El numerador corresponde a las sumatorias de las diferencias entre la fecha y hora de la derivación exitosa de un caso de segundo prestador de Ley de Urgencia y la fecha y hora de creación del mismo caso, en el periodo en observación. - El denominador corresponde al total de casos acumulados hasta la fecha de extracción de base de datos. - Se considera todo caso certificado emergencia en el módulo Ley de Urgencia de la UGCC que se le autorice la gestión de derivación a un segundo prestador de Ley de Urgencia, exceptuando las exclusiones. - Se excluye: -los registros tardíos por tener valores negativos. -las gestiones de derivación de segundo prestador Ley de Urgencia cuyo resultado termina como ?nulo?. -los casos donde el establecimiento de destino se encuentra en una región diferente al establecimiento de origen. -los casos que requieren traslado aéreo -los casos que requieren ECMO como terapia.</t>
  </si>
  <si>
    <t>Porcentaje de Proyectos de la cartera de inversión con término de obras, incluye hospitales, establecimiento de Atención Primaria y otros Dispositivos de Salud al año t, respecto de los definidos Periodo 2023 - 2026.</t>
  </si>
  <si>
    <t>(N° de proyectos de la cartera de inversión con término de obras, incluye hospitales, establecimiento de Atención Primaria y otros Dispositivos de Salud al año t/Nº de proyectos de la cartera de inversión planificados para término de obras, incluye hospitales, establecimiento de Atención Primaria y otros Dispositivos de Salud )*100</t>
  </si>
  <si>
    <t>SUBSECRETARIA DE SALUD PUBLICA</t>
  </si>
  <si>
    <t>Porcentaje de personas de grupos de riesgo vacunadas contra la influenza durante el año t.</t>
  </si>
  <si>
    <t>2 - Evaluar, formular y rediseñar las políticas públicas orientadas hacia una cultura de bienestar y calidad de vida, en áreas de promoción de estilos y hábitos de vida saludables mediante medidas estructurales que: provean mayor acceso y disponibilidad a alimentos seguros y sanos, actividad física; disminuyan el consumo de alcohol, tabaco, drogas y alimentos perjudiciales: provean mayor cobertura de inmunizaciones: protejan los derechos sexuales y reproductivos y permitan el acceso adecuado y uso racional de medicamentos.</t>
  </si>
  <si>
    <t>Población de riesgo vacunada contra la influenza</t>
  </si>
  <si>
    <t>(Nº de personas de grupos de riesgos vacunadas contra la influenza durante el año t /Nº de personas definidas dentro del grupo de riesgo, año t)*100</t>
  </si>
  <si>
    <t>Esta estrategia de vacunación se dirige a grupos definidos anualmente por situación epidemiológica nacional, condiciones de riesgo y susceptibilidad de enfermar severamente y busca cubrir al mayor porcentaje de personas incluidas en los grupos de riesgo, utilizando los vacunatorios públicos y privados en convenio como brazo ejecutorio principal. Se desarrollan también, estrategias de acercamiento de los vacunatorios a sitios de mayor concentración de personas pertenecientes a los grupos prioritarios (vacunación extramural). En lo que respecta a la población objetivo (denominador), la campaña 2022 define con mayor precisión los grupos a vacunar, quedando de la siguiente forma: 1.- Niños/as entre 6 meses y 5° año básico. 2.- Embarazadas (desde el inicio de la gestación). 3.- Personas de 65 años y más 4.- Enfermos crónicos de 11 a 64 años. 5.- Capullo para prematuros. 6.- Funcionarios de Salud, que se desempeñan tanto en el sector público, como en el privado. 7.- Trabajadores de la educación escolar y prescolar hasta 5° año básico, que se desempeñan tanto en el sector público, como en el privado 8.- Trabajadores de avícolas y de criaderos de cerdo. 9. Otras prioridades, que incluye a: Fuerzas Armadas y de Orden, bomberos, transportistas, recolectores de basuras trasportistas, y también a grupos de personas que por el hacinamiento en que viven de manera regular, constituyen un potencial foco de expansión de la influenza, como es el caso de las personas privadas de libertad y respectivo personal de custodia, etc. Otro punto a considerar en el denominador es que la distribución por sexo se calcula en base a la población objetivo global y no por criterio de elegibilidad. Es relevante mencionar que, dadas las condiciones de alerta sanitaria, la población objetivo podría modificarse a requerimiento de la autoridad. Finalmente, el número de vacunas administradas y la identificación de las personas inmunizadas es extraído del sistema ?Registro Nacional de Inmunizaciones? (RNI), en el que se registran las dosis administradas por todos los vacunatorios públicos y privados en convenio.</t>
  </si>
  <si>
    <t>Porcentajes de brotes de enfermedades transmitidas por los alimentos (ETA), investigados por la SEREMIS de Salud en el año t.</t>
  </si>
  <si>
    <t>7 - Formular e implementar estrategias, procesos e iniciativas para reducir y gestionar los riesgos sanitarios, las emergencias sanitarias y catástrofes de origen natural o humano, incluyendo la vigilancia sanitaria, la sistematización y maduración de los mecanismos de respuesta levantados durante la pandemia.</t>
  </si>
  <si>
    <t>Brotes de enfermedades transmitidas por los alimentos investigados</t>
  </si>
  <si>
    <t>(N° de brotes de ETA, investigados por las SEREMIS de Salud, durante el año t/N° total de brotes de ETA, notificados a las SEREMIS de Salud desde la Red Asistencial en el año t)*100</t>
  </si>
  <si>
    <t>Los Brotes de enfermedades transmitidas por alimentos (ETA) constituyen síndromes, generalmente agudos, que pueden caracterizarse por un cuadro digestivo, cutáneo o neurológico originado por la ingestión de alimentos y/o agua que contenga agentes etiológicos en cantidad tal que afecten la salud de la población (2 o más personas) y donde la evidencia epidemiológica o de laboratorio implica al alimento y/o agua como vehículo de la enfermedad. La presentación de un brote ETA da cuenta de la pérdida de inocuidad de los alimentos en un punto de la cadena, razón por la cual deben ser investigados (D.S. 7/19) cumpliendo dos objetivos esenciales: 1) identificar la fuente, el agente causal, determinar los factores de riesgo así como los grupo de la población que han sido expuestos y afectados, contribuyendo a controlar el evento específico y previniendo la aparición de nuevos enfermos y 2) desarrollar e implementar políticas planes y programas que fortalezcan un enfoque preventivo de futuros eventos. Todos los brotes de importancia en salud pública deben ser notificados desde la red de atención de salud a epidemiología de la SEREMI de Salud, a través del o los Sistemas de Información institucionales disponibles para estos efectos, para luego registrar en los mismos, los resultados de la investigación y la conclusión final. La investigación de los brotes de ETA permite adoptar medidas de control en forma específica. Además, el análisis de la información facilita la adecuada orientación de los programas de vigilancia de peligros en alimentos, las estrategias de promoción de la Salud, y en caso de ser necesario, la comunicación de los riesgos a la población. Se excluyen del indicador los siguientes casos: brotes investigados en donde se descarten los alimentos o el agua como vehículo de transmisión (brotes descartados); brotes en donde se determine que el lugar de exposición es una instalación de las fuerzas armadas y de orden público; brotes notificados donde el lugar de exposición está fuera del territorio nacional, ya que la investigación está fuera de la jurisdicción de esta Subsecretaría; brotes duplicados o registrados en blanco sin información</t>
  </si>
  <si>
    <t>Tasa de exámenes de VIH realizados en el año t</t>
  </si>
  <si>
    <t>3 - Fortalecer el abordaje integral de las enfermedades no transmisibles y transmisibles, con énfasis en la salud sexual y reproductiva, reducción de la obesidad, y mejora del nivel de la salud mental, considerando acciones e intervenciones desde la prevención y promoción hasta la recuperación, rehabilitación y cuidados paliativos, de manera de evitar el deterioro del bienestar y la calidad de vida de las personas en cada fase de la enfermedad, con enfoque intercultural, enfatizando medidas estructurales que habiliten entornos saludables y permitan una distribución equitativa de resultados de salud en la población.</t>
  </si>
  <si>
    <t>Examenes de VIH realizados</t>
  </si>
  <si>
    <t>(N° de exámenes de VIH realizados en el año t/Población total en el año t)*100.000</t>
  </si>
  <si>
    <t>El Plan de Acción de VIH 2018-2019, estableció la incorporación del test rápido/visual como método de tamizaje de la infección por VIH, permitiendo su incorporación en la Red Asistencial y en espacios comunitarios. Es así que en el año 2019 esta estrategia, se encontraba implementada en el 100% de los CESFAM del país (591), alcanzando una cobertura comunal de un 100%.Además y de manera complementaria, se continua el uso de pruebas de detección instrumentales, disponibles en todos los niveles del sector público y privado de salud. Para 2020, a través de la adenda del plan bianual 2018-2019 se proyectó la ampliación de esta estrategia, sin embargo, considerando el contexto COVID el acceso al examen se ha visto disminuido por las restricciones que implica el manejo de la Pandemia, lo que ha puesto el desafío de desarrollar iniciativas que permita la realización del examen, en al menos las poblaciones de mayor vulnerabilidad y riesgo. Es así, que durante 2020 se logró realizar 1.261.630 exámenes de VIH, habilitando para ello, el acceso al examen VIH en el Centro Regional de Información y Apoyo para la Prevención Social de VIH/SIDA-CRIAPS, dependiente de la Seremi de Salud de la Región Metropolitana, para facilitar el diagnóstico de VIH la población residente en esta región, que es la región que aporta con mayor número de exámenes que se realizan. Durante 2021 se continuó con la priorización de esta estrategia, desarrollándose innovaciones como la que se planificó y ejecutó durante el segundo semestre de 2021 referida a la oportunidad de asociar la promoción y el testeo para VIH a las estrategias de vacunación COVID-19, lo que permitió el ofrecimiento del examen a las personas que acudían a recibir la vacuna. También se ejecutó la línea de testeo comunitario realizado por organizaciones sociales, quienes a través de proyectos adjudicados por cada una de las Seremis de Salud, realizan el examen de VIH a sus pares, a saber poblaciones de mayor riesgo y vulnerabilidad. Esta estrategia es financiada por el nivel central. El número de exámenes realizados ese año alcanzó a 1.482.520, lo que significó un incremento en comparación con 2020. En 2022 el acceso al examen ha seguido estando entre las líneas de acción priorizadas del Programa, por lo cual se seguirá desarrollando la estrategia de testeo comunitario por organizaciones sociales y ONGs y la promoción del examen a través de la comunicación social en redes sociales y en la próxima Campaña de Comunicación Social, que insistirá en la importancia del diagnóstico de VIH. Además, como se inició el testeo en gestantes que llegan al parto sin examen de VIH realizado durante los controles de embarazo y en aquellas que habiendo sido testeadas durante la gestación, resultaron negativas, se estimó para 2022 un incremento en el número de exámenes que se realizarán, de al menos 10% de lo hecho en 2021. La evidencia científica sigue demostrando que el Tratamiento Antirretroviral-TARV iniciado en etapas tempranas de la infección por VIH y mantenido en el tiempo, permite una carga viral suprimida en personas bajo TARV, evitando así la transmisión a otras personas (el tratamiento es hoy una estrategia de prevención). Por ello, el acceso al examen para el diagnóstico y el tratamiento precoz, sigue siendo uno de los ejes centrales en el control de la epidemia por VIH y en el plan nacional bianual 2021-2022, recientemente elaborado. El examen de detección de VIH está disponible en el sector público, en los distintos niveles de atención y en el sector privado en clínicas, laboratorios clínicos, hospitales, entre otros. Finalmente, la información sobre exámenes de VIH realizados se obtiene de una plataforma informática de exámenes para diagnóstico de infección por VIH (http://examenes vih.redsalud.gob.cl) en uso desde el año 2012, a la que tributan todos los laboratorios públicos y privados del país y donde se ha instruido que se registre la información. Además, en el sector público se encuentra implementada la plataforma SURVIH, en la cual se registran los exámenes VIH realizados a través de test rápido, en los establecimientos de la red de APS, y en las iniciativas comunitarias.</t>
  </si>
  <si>
    <t>Porcentaje de casos con contactos de enfermedad meningocócica tratados oportunamente(Primeras 24 Horas) desde la notificación del establecimiento de salud a la SEREMI, durante el año t</t>
  </si>
  <si>
    <t>Casos con contactos de enfermedad meningocócica tratados oportunamente</t>
  </si>
  <si>
    <t>(Número de casos de enfermedad meningocócica con contactos tratados oportunamente (primeras 24 horas a partir de la notificación desde el establecimiento de salud a la SEREMI), durante el año /Número de casos de enfermedad meningocócica con contactos, durante el año t)*100</t>
  </si>
  <si>
    <t>Los contactos de enfermedad meningocócica corresponden a: Persona de cualquier edad, cuya asociación con un individuo enfermo haya sido íntima (contacto estrecho) como para contraer el agente, tales como personas que duermen bajo un mismo techo en casas, salas-cunas, internados y similares. Se agregan los pasajeros de viajes de 5 horas o más en buses u otro medio de transporte. Entrada al proceso de gestión de casos en vigilancia epidemiológica de enfermedad meningocócica: notificación desde el establecimiento de salud de un caso sospechoso de enfermedad meningocócica. Cierre del proceso de gestión de casos en vigilancia epidemiológica de enfermedad meningocócica: clasificación del caso como enfermedad meningocócica y serogrupo. Para efecto del indicador H de enfermedad meningocócica, quimioprofilaxis a contactos antes de 24 horas, la apertura del proceso es la misma, es decir, la notificación de un caso sospechoso de enfermedad meningocócica y el cierre es la entrega de medicamentos de bloqueo a los contactos y posterior registro. Es importante mencionar que, el caso que ingresa a la vigilancia por otro diagnóstico (ejemplo: meningitis bacteriana, no meningocócica) y en el resultado del laboratorio se detecta el agente Neisseria meningitis, se debe considerar como fecha de notificación, a la fecha de detección del agente. Adicionalmente, existen casos en que se los Servicios de Salud realizan el tratamiento a los contactos, sin notificación previa a la SEREMI. Por lo tanto, la fecha de la quimioprofilaxis es anterior a la notificación. Se excluyen de la medición, los casos de notificación tardía, es decir, aquellos que son notificados por los Servicios de Salud con fecha posterior a 10 días corridos desde el inicio de los primeros síntomas del enfermo. Pasada esta fecha, la quimioprofilaxis no tiene efecto en los contactos.</t>
  </si>
  <si>
    <t>Tiempo promedio de tramitación licencias de pago directo</t>
  </si>
  <si>
    <t>4 - Profundizar y mejorar el acceso a los Programas Sociales de Salud tendientes a fortalecer y potenciar la realización de acciones sanitarias hacia poblaciones priorizadas en la agenda social y a desarrollar acciones sistemáticas orientadas a reforzar el manejo integral de la personas bajo el cuidado del Estado (ELEAM, Residencias de Protección, personas privadas de libertad), personas en situación de calle, personas de las disidencias sexuales, y de las personas con discapacidad, evaluando el acceso a las condiciones de salud laboral y el acceso oportuno a los subsidios o beneficios relacionados.</t>
  </si>
  <si>
    <t>Licencias médicas de pago directo tramitadas</t>
  </si>
  <si>
    <t>(Sumatoria de días de tramitación de licencias médicas de pago directo, liquidadas en el año t/N° total de licencias de pago directo liquidadas en el año t)</t>
  </si>
  <si>
    <t>Este indicador contempla licencias de pago directo finalizadas (Entidad pagadora A, estados finales (4,5,9)) la sumatoria de días corresponde a días corridos desde la fecha de recepción (día hábil subsiguiente a la recepción sistémica de acuerdo al Decreto Supremo N°3 articulo 69) de la licencia médica en COMPIN, hasta la fecha de liquidación de la licencia (cálculo del subsidio), ya que el proceso termina en esta instancia para COMPIN. Esto corresponde a Licencias Médicas con Derecho a Subsidio (A,B), ya que sin derecho a subsidio no se calcula el monto. Finalmente se excluyen licencias con hasta 180 días desde la fecha de recepción de la licencias ya que si existe alguna modificación o se realizan reprocesos de licencias de años anteriores esto no afectaría el indicador. Además, licencias que nunca hayan estado pendiente (peritaje médico, informe médico, visita domiciliaria, visita empleador, antecedentes de subsidio como contrato de trabajo etc.) y que no exista un proceso de apelación posterior (recurso de reposición). Las Licencias médicas que son catalogadas como pago directo corresponden a las licencias entregadas a trabajadores que su empleador no están inscrito en alguna caja de compensación, lo que implica que el dinero se le entrega directamente al trabajador. La recepción de la licencia médica por parte de la COMPIN no guarda relación con un estado, sino que se guarda como un hito, que se almacena en el campo de Fecha de Recepción de la base de datos.</t>
  </si>
  <si>
    <t>SUPERINTENDENCIA DE SALUD</t>
  </si>
  <si>
    <t>Tiempo promedio en días hábiles de resolución de reclamos realizados por los beneficiarios contra Aseguradoras a la Superintendencia en el año t.</t>
  </si>
  <si>
    <t>1 - Mejorar la oportunidad de respuesta de los requerimientos realizados por las personas en razón de la protección de sus derechos y sin discriminación alguna mediante la optimización de procesos y así contar con personas más protegidas, más conscientes de sus derechos, más dispuestos a ejercerlos y más responsables de sus obligaciones.</t>
  </si>
  <si>
    <t>Reclamos resueltos en días hábiles</t>
  </si>
  <si>
    <t>(Sumatoria de días hábiles de respuesta a los reclamos realizados por los beneficiarios al año t/Nº total de reclamos resueltos en días hábiles en el año t)</t>
  </si>
  <si>
    <t>El indicador es anual, acumulado y, el tiempo promedio se calcula sobre la base de reclamos resueltos en el año t, en días hábiles, en primera instancia, independiente del año de ingreso del reclamo. Los días hábiles de respuesta de los reclamos se contabilizan desde la fecha de ingreso del reclamo hasta la fecha de respuesta del reclamo en primera instancia, que es la primera respuesta que recibe el reclamante a su reclamo. En las tablas de datos se denomina: Cas_Sur_Fecha_Cierre y en el Sistema Único de Reclamos (SUR Digital): Fecha de Cierre Parcial.</t>
  </si>
  <si>
    <t>Porcentaje de solicitudes de inscripción de títulos o habilitaciones profesionales y especialidades en el registro de prestadores individuales de salud resueltas en el plazo de 30 días hábiles en el año t.</t>
  </si>
  <si>
    <t>3 - Contribuir a la mejora en los niveles de calidad y seguridad asistencial a través de la Acreditación de Prestadores institucionales de Salud y el registro de prestadores individuales de salud legalmente habilitados, para resguardar los derechos de las personas y contra toda forma de discriminación, donde la atención centrada en el paciente sea el eje conductor y articulador del quehacer asistencial.</t>
  </si>
  <si>
    <t>Mejorar los tiempos de respuesta de las solicitudes de inscripción al RNPI individuales, así como las solicitudes masivas.</t>
  </si>
  <si>
    <t>(Número de solicitudes de inscripción en el registro resueltas dentro de 30 días hábiles en el año t/Número total de solicitudes de inscripción en el registro resueltas en el año t)*100</t>
  </si>
  <si>
    <t>Se incluyen en la medición todos las solicitudes de inscripción individuales de títulos y especialidades que han sido resueltas (aprobadas y rechazadas), además de todas las solicitudes masivas (cargas masivas), enviadas por las entidades habilitantes y certificadoras. - En el caso de las solicitudes aprobadas o que ordenan la inscripción, se considera como fecha de cierre estadístico la fecha de inscripción en el Registro Nacional de Prestadores Individuales de Salud. - Por otra parte, en el caso de las solicitudes de inscripción rechazadas, se considera como fecha de cierre estadístico la fecha de la resolución exenta (firmada por el/la Intendente/a de Prestadores), que resuelve rechazar la misma. Se excluye de la medición, el número de días cuya gestión depende de entidades externas: - Días de espera de Respuesta de Fuentes con Convenio. - Días de espera Respuesta de Oficios de la Superintendencia.</t>
  </si>
  <si>
    <t>Porcentaje de Consultas Web respondidas en 24 horas hábiles</t>
  </si>
  <si>
    <t>Consultas web respondidas en 24 horas hábiles</t>
  </si>
  <si>
    <t>(Número de consultas web respondidas en 24 horas hábiles o menos en el año t/Número total de consultas web respondidas en el año t)*100</t>
  </si>
  <si>
    <t>Considera las consultas realizadas a través del formulario "Contáctenos" alojado en el portal web www.supersalud.gob.cl y que son respondidas por las 15 Agencias Regionales y la Oficina de Atención de Usuarios/as de la Región Metropolitana. El tiempo comienza cuando la persona usuaria remite el formulario correspondiente a través del botón "Enviar" en el sitio web e ingresa al repositorio del Sistema de Atención de Usuarios. El tiempo termina cuando el/la Ejecutivo/a responde la consulta al correo del remitente a través del sistema informático.</t>
  </si>
  <si>
    <t>2 - Resguardar el correcto funcionamiento del sistema de salud mediante la ejecución de procesos eficientes de regulación, fiscalización y sanción con una mirada preventiva y correctiva, para proteger los derechos en salud de las personas, eliminando las diferencias evitables debido a su género y contra toda forma de discriminación.</t>
  </si>
  <si>
    <t>Entidades fiscalizadas</t>
  </si>
  <si>
    <t>(Número de entidades fiscalizadas en el año t./Número total de entidades sujetas a fiscalización en el año t.)*100</t>
  </si>
  <si>
    <t>La Superintendencia de Salud fiscaliza a las Entidades según sus normas legales y reglamentarias, las Entidades sujetas de fiscalización en el año t de acuerdo con el marco legal de la Intendencia de Fondos y Seguros Previsionales de Salud, son las siguientes: Instituciones de Salud Previsional (ISAPRE), Fondo Nacional de Salud (FONASA), Prestadores de Salud Públicos y Prestadores de Salud Privados. Una entidad se entenderá fiscalizada cuando ésta haya sido objeto de al menos una fiscalización Regular en el año t. El universo de entidades sujetas a fiscalización para el año 2023 es de 1.678 entidades. A más tardar el 31 de marzo de cada año, se revisará y si corresponde se actualizará la base de entidades sujetas a fiscalización. Las Entidades sujetas a fiscalización serán fiscalizadas en diferentes materias tales como: Afiliación, Beneficios, CAEC, Cotizaciones, Estados Financieros, Examen de Medicina Preventiva, Fondo Compensación Solidario, Garantías Explícitas en Salud (GES), Garantía en Custodia, Indicadores Legales, Ley Ricarte Soto, Licencias Médicas.</t>
  </si>
  <si>
    <t>MINISTERIO DE TRANSPORTE Y TELECOMUNICACIONES</t>
  </si>
  <si>
    <t>JUNTA DE AERONAUTICA CIVIL</t>
  </si>
  <si>
    <t>Tiempo promedio de envío de informes estadísticos de tráfico aéreo doméstico e internacional a usuarios permanentes</t>
  </si>
  <si>
    <t>4 - Desarrollar y gestionar instrumentos que midan el flujo y calidad del transporte aéreo que opera en Chile, para generar información al mercado.</t>
  </si>
  <si>
    <t>Entrega de información del transporte aéreo al mercado</t>
  </si>
  <si>
    <t>Suma de los días transcurridos entre el fin de mes y la fecha de envío de los informes a los usuarios en año t/Total informes estadísticos de tráfico aéreo doméstico e internacional enviados a usuarios permanentes en año t</t>
  </si>
  <si>
    <t>Para la elaboración de los informes estadísticos, se utilizan las estadísticas de tráfico de pasajeros recopiladas a través del Sistema COPAE (cobro de tasas de los pasajeros embarcados) de la Dirección General de Aeronáutica Civil y estadística de pasajeros directa de las aerolíneas (Decreto con Fuerza de Ley 241, artículo 12). Hasta el día 15 de cada mes se deben recibir los datos del movimiento del tráfico aéreo del mes anterior, los que son procesados para generar bases de datos, y luego generar los informes estadísticos respecto al movimiento de pasajeros, carga y correo. Estos informes se elaboran mensualmente y presenta movimiento del mes y del acumulado del año. Se encuentran en forma agregada y en detalle, por cada una de las rutas domésticas e internacionales, por cada una de las aerolíneas regulares domésticas y extranjeras, e incluyen además índices de participación de mercado y de crecimiento. Estos informen se separan en dos categorías: Operación doméstica y operación internacional, incluyendo los siguientes tipos: i) Totales por líneas aéreas; ii) Tráfico por línea aérea por pares de ciudades; iii) Tráfico entre pares de ciudades; iv) Tráfico entre pares de ciudades por líneas aéreas; v) Tráfico por países entre Chile y el resto del mundo; vi) Tráfico por países entre Chile y el resto del mundo por líneas aéreas. Usuarios permanentes de las estadísticas: i) Empresas aéreas; ii) Agencias de carga; iii) Organismos gubernamentales; iv) Organismos internacionales de transporte aéreo. El fin de mes se considera como el último día del mes. La fecha de envío corresponde a la fecha de los correos electrónicos enviados a los usuarios permanentes. Estos plazos se considerarán válidos toda vez que se cuente con los sistemas de obtención, procesamiento y publicación de las estadísticas y de conectividad disponibles para la realización de estas actividades, hasta el día 15 después de finalizado el mes.</t>
  </si>
  <si>
    <t>Tiempo promedio de publicación en la web institucional de informe trimestral de puntualidad y regularidad de las líneas aéreas que operan en Chile.</t>
  </si>
  <si>
    <t>(Suma de los días transcurridos entre el fin del trimestre y la fecha de publicación de informe trimestral de regularidad y puntualidad en el periodo t/Número de informes trimestrales publicados en el periodo t)</t>
  </si>
  <si>
    <t>En el año se publicarán 4 informes trimestrales correspondientes a: octubre - diciembre (año anterior), enero - marzo, abril - junio y julio - septiembre. Estos informes son publicados en la página web del servicio. Estos plazos se considerarán válidos toda vez que se cuente con los sistemas de obtención, procesamiento y publicación de las estadísticas y de conectividad disponibles para la realización de estas actividades.</t>
  </si>
  <si>
    <t>Tiempo promedio de aprobación de pólizas de seguros de las líneas aéreas que prestan servicios de transporte aéreo regular como no regular</t>
  </si>
  <si>
    <t>3 - Establecer y controlar los seguros de aeronaves para el ejercicio de la actividad aérea comercial.</t>
  </si>
  <si>
    <t>Seguros de aeronaves comerciales controlados</t>
  </si>
  <si>
    <t>Sumatoria diferencia días hábiles transcurridos entre la fecha de aprobación y la fecha de solicitud de aprobación de cada solicitud de pólizas de seguros de las lineas aéreas que prestan servicios de transporte aéreo regular como no regular aprobada año /Número de solicitudes de pólizas de seguros de las lineas aéreas que prestan servicio de transporte aéreo regular como no regular aprobadas año t</t>
  </si>
  <si>
    <t>El procedimiento y la medición comienzan con el ingreso de la solicitud por parte de la empresa aérea o de la compañía de seguros respectiva y recepción del mismo en la Oficina de Partes de la JAC. Los antecedentes aportados son revisados y en caso de encontrarse incompletos o los montos son insuficientes, se requiere al solicitante incorporar la información faltante. El procedimiento y medición culminan cuando el Secretario General no tiene observaciones, y procede a firmar la resolución, la cual pasa a numeración, registro y despacho por la Oficina de Partes, quien envía copia de la resolución a la DGAC y al interesado. La fecha de ingreso de la solicitud, corresponderá a la fecha del timbre de recepción de la Oficina de Partes. Para efecto de recepción de la Oficina de Partes se considerarán las siguientes reglas: i) Si los documentos con la solicitud de aprobación de seguros se reciben en forma presencial en la Oficina de Partes en el siguiente horario: de 9.00 a 16.30 hrs. de lunes a jueves, y viernes de 9.00 a 15.30 hrs., se considerará que han ingresado ese día (día 0). Si se recepcionan fuera de los horarios referidos, se considerará que han ingresado al día siguiente hábil (día 0); ii) Si los documentos con la solicitud de aprobación de seguros se reciben por correo electrónico hasta las 13:00 horas de un determinado día, se considerará que ha ingresado ese día (día 0). Si se recepciona después de las 13:00 horas, se considerará que ha ingresado al día siguiente hábil (día 0).</t>
  </si>
  <si>
    <t>Índice de variación con respecto al año base 2010 (100) del tráfico de pasajeros nacionales e internacionales</t>
  </si>
  <si>
    <t>Índice de tráfico de pasajeros</t>
  </si>
  <si>
    <t>(Tráfico de pasajeros nacionales e internacionales año t/Tráfico de pasajeros nacionales e internacionales año base 2010)*100</t>
  </si>
  <si>
    <t>Se utilizan las estadísticas de tráfico de pasajeros recopiladas a través del Sistema COPAE (cobro de tasas de los pasajeros embarcados) de la Dirección General de Aeronáutica Civil y estadística de pasajeros directa de las aerolíneas (Decreto con Fuerza de Ley 241, artículo 12), que son almacenadas en las bases de datos de la JAC. Se elaboran los distintos listados estadísticos anuales, desagregados por mes y total anual. Se estableció un año base correspondiente al año 2010 para poder tener un indicador que se compare y pueda mostrar los resultados en el tiempo. La recopilación estadística incluye a todos los pasajeros transportados entre los aeropuertos y aeródromos de Chile y hacia y desde el extranjero. Hasta el día 15 de cada mes se deben recibir los datos del movimiento del tráfico aéreo del mes anterior, los que son procesados para generar bases de datos, y luego generar los informes estadísticos respecto al movimiento de pasajeros, carga y correo. El proceso termina con la publicación de las estadísticas de tráfico aéreo en la página web institucional, lo que ocurre alrededor del día 25 de cada mes. Estos plazos se considerarán válidos toda vez que se cuente con los sistemas de obtención, procesamiento y publicación de las estadísticas y de conectividad disponibles para la realización de estas actividades.</t>
  </si>
  <si>
    <t>Tiempo promedio de publicación en la web institucional de informe Calidad de Servicio del transporte aéreo.</t>
  </si>
  <si>
    <t>2 - Promover la calidad de servicio del transporte aéreo a través de la facilitación y coordinación con servicios públicos y entes privados</t>
  </si>
  <si>
    <t>Informes de calidad de servicio del transporte aéreo publicados en la web institucional.</t>
  </si>
  <si>
    <t>(Suma de los días transcurridos entre el fin del trimestre y la fecha de publicación de informe de calidad de servicios del transporte aéreo en el periodo t/Número de informes trimestrales publicados en el periodo t)</t>
  </si>
  <si>
    <t>En el año se publicarán 4 informes trimestrales correspondientes a: octubre - diciembre (año anterior), enero - marzo, abril - junio y julio - septiembre. Estos informes son publicados en la página web del servicio. Estos plazos se considerarán válidos toda vez que se cuente con los sistemas de obtención, procesamiento y publicación de las estadísticas, conectividad y reclamos del transporte aéreo disponibles para la realización de estas actividades.</t>
  </si>
  <si>
    <t>Porcentaje de propuestas de acuerdos aerocomerciales a otros países durante el año t</t>
  </si>
  <si>
    <t>1 - Impulsar la conectividad y el transporte de personas y mercancías por vía aérea entre nuestro país y el resto del mundo, por medio de la negociación de nuevos acuerdos de transporte aéreo, y la adopción de las mejores prácticas y recomendaciones internacionales.</t>
  </si>
  <si>
    <t>Propuestas de acuerdos aerocomerciales</t>
  </si>
  <si>
    <t>(Número de propuestas de acuerdos aerocomerciales a otros países en el año t/total de países definidos en el plan de acuerdos de servicios aéreos en el año t)*100</t>
  </si>
  <si>
    <t>Las propuestas de acuerdos aerocomerciales pueden consistir en aumentar las frecuencias acordadas, sumar nuevos derechos a los existentes, modificar el tipo de instrumento para obtener mayor certeza jurídica, modificar otras condiciones o generar un nuevo acuerdo. El Plan de Acuerdos de Servicios Aéreos podrá ser modificado por cambios en las prioridades ministeriales; de la autoridad aeronáutica; y/o diplomáticas.</t>
  </si>
  <si>
    <t>SECRETARIA Y ADMINISTRACION GENERAL DE TRANSPORTES</t>
  </si>
  <si>
    <t>Muertos en siniestros de tránsito por cada 10.000 vehículos</t>
  </si>
  <si>
    <t>6 - Desarrollar un entorno vial seguro para todas y todos los usuarios, mediante la implementación de la Visión Cero, con el fin de reducir fallecidos y lesionados en siniestros de tránsito, promoviendo una cultura de seguridad, convivencia vial y potenciando la fiscalización.</t>
  </si>
  <si>
    <t>Muertos en siniestros de tránsito</t>
  </si>
  <si>
    <t>(N° de muertos en siniestros de tránsito en el año t/Parque vehicular en el año t)*10.000</t>
  </si>
  <si>
    <t>a. El Insitituto Nacional de Estadísticas (INE) publica la cifra oficial del Parque de Vehículos en Circulación, la cual es construida mediante una Encuesta Anual que es contestada por los municipios del país. b. Carabineros de Chile es el responsable de la información de los accidentes de tránsito. Estos registros se obtienen de los datos ingresados en la base de accidentes que contienen los campos de información de la Ficha SIEC2 y en base del Informe Diario de Carabineros reportado hasta 48 horas de ocurrido el siniestro. c. Para efecto del cálculo del indicador en cada corte periódico se utilizan las cifras de fallecidos a la fecha de corte, y en el caso del parque vehicular se considera una cifra proyectada a esa fecha, tomando como base el dato efectivo del año anterior, a la que se aplica la tasa promedio de crecimiento del parque en los años precedentes.</t>
  </si>
  <si>
    <t>Porcentaje de cumplimiento de rebaja de tarifa de vehículos de transporte público fiscalizados de líneas que reciben el subsidio a la oferta en zonas reguladas</t>
  </si>
  <si>
    <t>(N° de vehículos de líneas que reciben subsidio a la oferta en zonas reguladas fiscalizados que cumplen con la rebaja tarifaria en el año t/N° de vehículos de líneas que reciben subsidio a la oferta en zonas reguladas fiscalizados en el año t)*100</t>
  </si>
  <si>
    <t>1. El indicador se obtiene tomando en cuenta los datos registrados en las instancias de fiscalización en terreno de las tarifas informadas, realizado por el Programa Nacional de Fiscalización (PNF), las que se comparan con los valores máximos establecidos. El Subsidio al Transporte Público Remunerado de Pasajeros en zonas reguladas es aquel que procede en zonas geográficas distintas a la Provincia de Santiago y las comunas de Puente Alto y San Bernardo, que operen en el marco de una concesión de uso de vías o que operen bajo un perímetro de exclusión o condiciones de operación u otra modalidad equivalente (Art. 3b, Ley N° 20.378) 2. Sólo se considerará como alcance geográfico las siguientes Zonas Reguladas: Iquique - Alto Hospicio, Antofagasta, Gran Valparaíso, Placilla - Gran Valparaíso, Rancagua Urbano, Gran Concepción. 3. El incumplimiento de la rebaja tarifaria se medirá respecto de los vehículos que prestan servicio en las líneas que reciben el subsidio a la oferta en zonas reguladas, los que serán fiscalizados por el Programa de Fiscalización del Ministerio de Transportes y Telecomunicaciones 4. Las etapas son las siguientes: a. Recepción compilado Fiscalización, emitido por el PNF, que contiene el registro de fiscalizaciones levantadas en terreno por el PNF para el mes t. b. Envío de tarifas máximas autorizadas de acuerdo a lo establecido por cada SEREMITT, para cada zona regulada. c. Análisis de tarifas fiscalizadas versus las tarifas permitidas y posterior emisión de Informe de avance del Formulario H. 5. Un vehículo (Placa Patente Única) puede ser fiscalizado durante el año en más de una oportunidad, y se contabilizará en el cálculo del indicador, tanto en el numerador como en el denominador, todas las veces que sea fiscalizado. 6. Se considerarán los servicios que reciben subsidio proveniente del art. 3 letra b) de la Ley 20.378, a excepción de los servicios que operan bajo Resolución N° 130 de 2014 del ministerio de Transportes y Telecomunicaciones.</t>
  </si>
  <si>
    <t>Porcentaje de cumplimiento de rebaja de tarifa de vehículos de transporte público fiscalizados que reciben el subsidio a la oferta en zonas no reguladas</t>
  </si>
  <si>
    <t>(Número de vehículos que reciben subsidio a la oferta en zonas no reguladas fiscalizados que cumplen con la rebaja tarifaria en el año t/Número de vehículos que reciben subsidio a la oferta en zonas no reguladas fiscalizados en el año t)*100</t>
  </si>
  <si>
    <t>1. Se considerarán en la medición de este indicador, todos aquellos vehículos beneficiarios del proceso vigente (aprobados y con monto asignado), correspondiente al Subsidio al Transporte Público Remunerado de Pasajeros en las zonas no reguladas, según lo dispuesto en artículo Primero Transitorio de la Ley 20.696, en consecuencia, se incluirán en la medición a aquellos vehículos que operen en zonas geográficas distintas a la Provincia de Santiago y las comunas de Puente Alto y San Bernardo, y que no operen en el marco de una concesión de uso de vías, o un perímetro de exclusión o condiciones de operación, según lo dispuesto en el artículo 3° literal b) de la Ley N°20.378. 2. Un vehículo (Placa Patente Única) puede ser fiscalizado durante el año en más de una oportunidad, y se contabilizará en el cálculo del indicador, tanto en el numerador como en el denominador, todas las veces que sea fiscalizado 3. Cabe señalar, que en el entendido de que este subsidio tiene por objeto compensar los menores pagos que realizan los estudiantes en los servicios de transporte público remunerado de pasajeros durante el año escolar, se considerarán en la medición, todas aquellas fiscalizaciones que sean realizadas por el Programa Nacional de Fiscalización (PNF), entre los meses de marzo y diciembre de cada año. 4. Las etapas son las siguientes: a. Recepción compilado de Fiscalización, emitido por el PNF, que contiene el registro de fiscalizaciones levantadas en terreno por el PNF para el mes t-1. b. Análisis del cumplimiento de la rebaja tarifaria de Enseñanza Media y Enseñanza Superior (33% respecto de tarifa Adulta) en aquellos buses adscritos al subsidio para el mes t-1. c. Emisión de Informe del Formulario H " 5. El incumplimiento de la rebaja tarifaria se medirá respecto de las patentes que reciben el subsidio a la oferta en zonas no reguladas, los que serán fiscalizados por el Programa de Fiscalización del Ministerio de Transportes y Telecomunicaciones.</t>
  </si>
  <si>
    <t>Porcentaje de cumplimiento de regularidad en los servicios de buses de transporte público de Santiago</t>
  </si>
  <si>
    <t>2 - Desarrollar sistemas de transporte público, seguros, eficientes, inclusivos, adaptativos, sustentables y asequibles, con enfoque en las personas e identidad local, a través de la utilización de tecnologías, vehículos e infraestructura priorizada, e información permanente a los usuarios y usuarias, con el fin de mejorar la movilidad y la calidad de vida de las personas.</t>
  </si>
  <si>
    <t>Regularidad en los servicios de buses de transporte público de Santiago</t>
  </si>
  <si>
    <t>(Número de mediciones a buses de Transantiago que presentan cumplimiento de la regularidad según lo establecido en el Programa de Operación en año t/Número total de mediciones a buses de Transantiago efectuadas en año t)*100</t>
  </si>
  <si>
    <t>a. La regularidad se refiere a la medición de los intervalos de tiempo existentes entre buses que realizan el mismo servicio-sentido, en un horario determinado. El control de estos intervalos es llevado a cabo cuando la cantidad de buses por hora, en un recorrido particularizado, es mayor a 5 y se ejecuta en tres momentos diferentes del proyecto: Al inicio, al final y en un punto intermedio, cercano a la mitad. De esta medición, se obtiene un promedio que corresponde al resultado de la expedición. b. El cálculo es desarrollado en base a los resultados por servicio-sentido-mes que son obtenidos desde las bases de datos generadas en la Gerencia de Operaciones y Mantenimiento (GOPM), las cuales provienen de las mediciones GPS de todos los buses que prestan servicio en la ciudad. Por su parte, la información GPS es obtenida de las señales emitidas por el equipamiento a bordo que posee cada bus y derivada al repositorio del proveedor de los sistemas tecnológicos, quien remite la información al Centro de Monitoreo de Buses (CMB). c. El numerador de este indicador guarda relación con aquellas mediciones que cumplen con la regularidad de los intervalos de tiempo entre buses en un servicio, los cuales están determinados en el Anexo 8 "Itinerarios" del Programa de Operación vigente, que es descrito en el Anexo 3 literal D.2.8 de los respectivos contratos y las condiciones específicas de operación vigentes a la fecha. d. El resultado de esta medición busca resguardar que los tiempos de espera de los usuarios no se vean afectados de manera negativa, por un aumento de los tiempos de pasada entre buses y/o la impuntualidad de los servicios. Para estos efectos, se mide el desempeño de la regularidad de la operación de todos los servicios por sentido y período, durante todos los días del mes y sobre la base de sus resultados, según los términos de las condiciones específicas de operación y se determina el nivel de cumplimiento del servicio y los descuentos que corresponden. Tecnológicamente, este indicador está relacionado con la detección a través de GPS, de todos los servicios. e. La relevancia de este indicador se encuentra en que la regularidad de los servicios es uno de los aspectos más valorados (y reclamados) por los usuarios. En la actualidad, el plan de operaciones se actualiza dos veces al año. La medición del ICR se ajusta respecto del plan de operaciones que se encuentre vigente. f. Según lo establecido en las condiciones específicas de operación; en el caso de que existan eventos, de naturaleza excepcional, cuyo impacto en dichas condiciones es mayor y que exigen la adopción de medidas extraordinarias, las que no necesariamente permiten superar el problema, o incluso situaciones para las que no hay gestión posible en un lapso oportuno, se establece en el Contrato que el Directorio de Transporte Metropolitano (DTPM) implementará, a más tardar, tres meses después del inicio de vigencia del contrato de concesión, un procedimiento que identifique tales eventos y establezca un sistema para corregir el cálculo de los índices de calidad y desempeño, con el fin de reducir el efecto de dichos eventos en sus resultados. g. Para eventos extraordinarios de muy alto impacto y/o extensión, tales como situaciones de catástrofe u otras alteraciones mayores del desenvolvimiento de la ciudad, no se usará el procedimiento a que se refiere este apartado, sino que se abordará la situación mediante un procedimiento que refleje en forma global las dificultades de operación, relajando las exigencias normales de cálculo, el cual será establecido por el Directorio de Transporte Metropolitano (DTPM). Desde el año 2021, existe un Protocolo de Acción frente a Contingencias (PAC) vinculante entre el Ministerio de Transportes y Telecomunicaciones y las empresas concesionarias y/o prestadoras de servicio, que tiene como objetivo principal definir los distintos cursos de acción y/o procedimientos para permitir la resolución apropiada de los eventos extraordinarios que pueda enfrentar la operación del Sistema de Transporte Público de la Provincia de Santiago, comuna de San Bernardo y Puente Alto. h. La medición de este indicador considera el pleno funcionamiento de las herramientas y plataformas tecnológicas externas, asociadas al proceso. En caso de ocurrencia de algún evento que pudiera afectar, de manera grave, la oportunidad y completitud de alguno de los insumos componentes del cálculo de indicador, el equipo de trabajo informará los lineamientos a seguir, en base a los criterios utilizados por las unidades encargadas y lo definido en la documentación técnica vigente, a la Unidad de Control de Gestión y las otras instancias que correspondan. i. Para el año 2023, el cálculo del indicador considera, de manera exclusiva, la medición del desempeño de los servicios de buses que continúan regidos por las Condiciones Específicas de Operación y de Utilización de Vías para servicios de transporte público de pasajeros que contempla</t>
  </si>
  <si>
    <t>Índice de variación de tiempos de viaje de las personas en ejes de la red vial básica de la ciudad de Santiago</t>
  </si>
  <si>
    <t>(Segundos promedio ponderado de viaje de las personas en ejes viales de Santiago en periodo t/Segundos promedio ponderado de viaje en ejes viales de Santiago en periodo t-1)*100</t>
  </si>
  <si>
    <t>1. El objetivo del indicador es obtener un valor representativo del tiempo de viaje que emplean las personas para desplazarse en ejes representativos de la red vial básica de Santiago, definidos en función de su importancia para la ciudad y de la disponibilidad de ellos para medir los flujos de pasajeros y velocidades, tanto para el transporte público como para el transporte privado. 2. Para el caso del transporte público, sólo se consideran los buses del Transantiago. La medición se realiza a través del Centro de Monitoreo de Buses (CMB) de Transantiago, el que mide de forma continua velocidades de los buses a partir de las emisiones GPS de los mismos en ejes relevantes. Para calcular la cantidad de pasajeros que se transportan en buses en los ejes definidos, se define una tasa de ocupación promedio de buses, medida en cantidad de pasajeros por bus. 3. Para el caso del transporte privado, sólo se consideran los vehículos particulares. La medición se realiza utilizando los datos obtenidos a través de Waze que son respaldados a través de un sistema desarrollado por UOCT llamado Traffic UOCT, estos datos permiten generar un almacenamiento histórico. Para calcular la tasa de ocupación de los vehículos particulares se utiliza el dato arrojado por la encuesta Origen Destino de Viajes de Santiago del año 2012 - SECTRA. 4. Con el objetivo de homologar la metodología de cálculo empleada por DTPM con la utilizada por la UOCT, se consideran sólo días laborales, descartando los siguientes casos: Días feriados; Todos los días de los meses de enero, febrero y diciembre; Vacaciones de invierno (dos semanas, considerando los calendarios escolares); Semana de fiestas patrias; 11 de septiembre; Día del joven combatiente. Dado que en algunas ocasiones los incidentes inician en la tarde del día anterior, se descartan todos los datos de los días 28 y 29. 5. Para el cálculo del indicador global, se calcula el tiempo de viaje promedio (en min/km) y el flujo que circula por cada uno de los ejes para los períodos definidos, con la salvedad de que en la punta tarde los tiempos y los flujos de los períodos 18:00 a 18:59 hrs. y 19:00 a 19:59 hrs., se promedia para hacerlos comparables a los del período punta mañana. Una vez obtenidos estos valores para buses y autos, el tiempo de viaje global se pondera por su flujo. 6. Para efecto del cálculo del indicador se considera: -Se miden tiempos de viaje y flujos vehiculares en 17 ejes representativos de la ciudad; - Por limitaciones tecnológicas, no todos los ejes se pueden medir exactamente en el mismo tramo definido inicialmente por UOCT, por lo que se buscó el eje equivalente más similar en su ubicación; - Los períodos definidos son: Horario Punta Mañana: - 8:00 a 8:59 hrs.; Horario Punta Tarde 1: - 18:00 a 18:59 hrs.; Horario Punta 2: - 19:00 a 19:59 hrs; -Las mediciones se efectúan trimestralmente, en los meses de marzo, junio, septiembre y noviembre; -Los días precisos de medición en cada mes y eje se determinan de manera de asegurar que ella se efectúe en condiciones de tráfico definidas como "normales", de acuerdo a una metodología preestablecida por modo de transporte; -El valor anual del tiempo de viaje corresponde al promedio de los valores resultantes de las cuatro mediciones trimestrales; -El valor del indicador compara el tiempo promedio de viaje anual de 2 años consecutivos. 7. El tiempo promedio ponderado que se señala en el numerador y denominador de la fórmula de cálculo, para el año t y t-1, corresponde a la expresión matemática que mide la sumatoria de los tiempos de viaje promedio en los distintos ejes considerados en los diferentes períodos de tiempo. 8. La medición se efectúa en segundos, debiendo sí considerarse que se trata de valores promedios ponderados por el volumen del flujo, la longitud del tramo y la tasa de ocupación para cada uno de los modos de transportes considerados en la medición, en el cual se mide el tiempo de viaje en cada eje. 9. Los 17 ejes representativos (o equivalentes) de la ciudad de Santiago que son considerados en el indicador son los siguientes: 1. Alameda-Providencia entre Sta. Rosa y Salvador 2. Alameda entre Las Rejas y Exposición 3. Colón Yañez entre Vespucio y Los Leones 4. Diagonal Paraguay entre Sta. Rosa y Salvador 5. Bilbao entre Tobalaba y P. de Valdivia (O-P) 6. Cinco de Abril entre Aeropuerto y G. Velásquez (P-O) 7. Cinco de Abril entre Aeropuerto y G. Velásquez (O-P) 8. Mapocho entre W. Martínez y Brasil (P-O) 9. Vivaceta entre Hipódromo y Santa María (N-S) 10. Vivaceta entre Hipódromo y Santa María (S-N) 11. Pocuro entre P. de Valdivia y Tobalaba (P-O) 12. Tobalaba entre Grecia Y Quilín (S-N) 13. Tobalaba entre Grecia Y Quilín (N-S) 14. La Dehesa entre Las Condes y El Rodeo (S-N) 15. La Dehesa entre Las Condes y El Rodeo (N-S) 16. Cardenal Caro entre Purísima y Los Leones (P-O) 17. Vicuña Mackenna, entre Los Pioneros y A. Vespucio (S-N). 7. La EOD Se actualiza cada 10 años.</t>
  </si>
  <si>
    <t>Porcentaje de cumplimiento de la frecuencia en los servicios de buses de transporte público de Santiago</t>
  </si>
  <si>
    <t>Frecuencia de los servicios de buses de transporte público de Santiago</t>
  </si>
  <si>
    <t>(Número de mediciones a buses de Transantiago que presentan cumplimiento de la frecuencia según lo establecido en el Programa de Operación en año t/Número total de mediciones a buses de Transantiago efectuadas en año t)*100</t>
  </si>
  <si>
    <t>a. La frecuencia es la medición de la cantidad de buses observados respecto a los programados en el Plan Operacional, según servicio-sentido en un horario determinado. Para el cálculo, se consideran solo las expediciones definidas como válidas. Por lo que cumplir con las siguientes condiciones:Transitar por los 3 puntos de medición del proyecto (Inicio, intermedio y final); el bus debe transportar pasajeros, a menos que se esté midiendo un recorrido nocturno. b. El cálculo es en base a los resultados por servicio-sentido-mes que son obtenidos desde las bases de datos generadas por la Gerencia de Operaciones y Mantenimiento, los cuales provienen de las mediciones GPS de todos los buses que prestan servicio. Por su parte, la información GPS es obtenida de las señales emitidas por el equipamiento que posee cada bus y derivada al repositorio del proveedor de los sistemas tecnológicos, quien la remite al Centro de Monitoreo de Buses (CMB). Diariamente se generan reportes de las expediciones que son válidas para el indicador. c. El numerador de este indicador son las mediciones que cumplen con la frecuencia de salida entre buses de un servicio, según lo establecido en el Anexo N°8 "Itinerarios", que es descrito en el Anexo 3 literal D.2.8 de los respectivos contratos, y las condiciones específicas de operación vigentes a la fecha. d. El resultado de la medición busca resguardar que los tiempos de espera de los usuarios no se vean incrementados debido a una menor cantidad de buses en circulación que la planificada. Para estos efectos, se mide el desempeño de la frecuencia de operación de todos los servicios por sentido y período, durante todos los días del mes, y sobre la base de sus resultados según las condiciones específicas de operación, se determina el nivel de cumplimiento del servicio y los descuentos que corresponden. e. La frecuencia impacta directamente en la regularidad de pasada de los servicios; aspecto que se encuentra dentro de los más valorados (y reclamados) por los usuarios. En la actualidad, el plan de operaciones se actualiza de manera oficial, dos veces al año. La medición del ICF se ajusta respecto del plan de operaciones que se encuentre vigente. f. Según lo establecido en las condiciones específicas de operación; en el caso de que existan eventos, de naturaleza excepcional, cuyo impacto en dichas operaciones es mayor y que exigen la adopción de medidas extraordinarias, las que no necesariamente permiten superar el problema, o incluso situaciones para las que no hay gestión posible en un lapso oportuno, se establece en el Contrato que el Directorio de Transporte Metropolitano (DTPM) implementará, a más tardar, tres meses después del inicio de vigencia del contrato de concesión, un procedimiento que identifique tales eventos y establezca un sistema para corregir el cálculo de los índices de calidad y desempeño, con el fin de reducir el efecto de dichos eventos en sus resultados. g. Para eventos extraordinarios de muy alto impacto y/o extensión, tales como situaciones de catástrofe u otras alteraciones mayores del desenvolvimiento de la ciudad, no se usará el procedimiento a que se refiere este apartado, sino que se abordará la situación mediante un procedimiento que refleje en forma global las dificultades de operación, relajando las exigencias normales de cálculo, el cual será establecido por el Directorio de Transporte Metropolitano (DTPM). Desde el año 2021, existe un Protocolo de Acción frente a Contingencias (PAC) vinculante entre el Ministerio de Transportes y Telecomunicaciones y las empresas concesionarias y/o prestadoras de servicio, que tiene como objetivo principal definir los distintos cursos de acción y/o procedimientos para permitir la resolución apropiada de los eventos extraordinarios que pueda enfrentar la operación del Sistema de Transporte Público de la Provincia de Santiago, comuna de San Bernardo y Puente Alto. h. La medición de este indicador considera el pleno funcionamiento de las herramientas y plataformas tecnológicas externas, asociadas al proceso. En caso de ocurrencia de algún evento que pudiera afectar, de manera grave, la oportunidad y completitud de alguno de los insumos componentes del cálculo de indicador, el equipo de trabajo informará los lineamientos a seguir, en base a los criterios utilizados por las unidades encargadas y lo definido en la documentación técnica vigente, a la Unidad de Control de Gestión y las otras instancias que correspondan. i. Para el año 2023, el cálculo del indicador considera, la medición del desempeño de los servicios de buses que continúan regidos por las Condiciones Específicas de Operación y de Utilización de Vías para servicios de transporte público de pasajeros que contemplan, dentro de los indicadores de operación evaluados, la medición de la Frecuencia, bajo las condiciones previas a la celebración de los nuevos contratos. Asimismo, no contempla la gestión de operación de los contratos que entren vigor en 2023.</t>
  </si>
  <si>
    <t>Porcentaje de kilómetros de proyectos de transporte que corresponden a infraestructura de transporte público desarrollados en los estudios de SECTRA en el año t</t>
  </si>
  <si>
    <t>1 - Contribuir al desarrollo de una movilidad con perspectiva de género, eficiente, efectiva y sustentable, a través de instrumentos de planificación, institucionalidad, iniciativas de infraestructura, tecnología y gestión de proyectos, con el fin de fomentar el desarrollo integral, inclusivo y participativo de los territorios a nivel local, regional y nacional.</t>
  </si>
  <si>
    <t>Kilómetros de proyectos de transporte que corresponden a infraestructura de transporte público desarrollados</t>
  </si>
  <si>
    <t>(N° de kilómetros de proyectos de infraestructura de transporte que corresponden a infraestructura de transporte público desarrollados por SECTRA en el año t/N° total de kilómetros de proyectos de infraestructura de transporte desarrollados por SECTRA en el año t)*100</t>
  </si>
  <si>
    <t>a. El indicador mide el porcentaje de kilómetros de proyectos, enfocados exclusivamente en infraestructura de transporte público, que se realizan en el año t con relación al total de proyectos de infraestructura de transporte que realiza SECTRA. b. Los estudios que desarrolla SECTRA que contemplan infraestructura de transporte pueden tener distintos focos, mejorando algún modo de transporte en particular o generando mejoras a distintos modos. c. Los estudios de movilidad activa, correspondientes a ciclovías o mejoras para peatones, se excluyen de esta medición. d. Se entienderá por proyectos de infraestructura de transporte público a los kilómetros de: pistas solo bus, corredores de buses, tranvías, teleféricos, trenes, metros. e. Para la medición se contempla a los estudios de infraestructura de transporte finalizados en el año 2023, dichos estudios pueden corresponder a Planes Maestros de Transporte o a Prefactibilidades. Los Planes Maestros de Transporte consideran proyectos desarrollados a nivel de perfil o prediseño y las Prefactibilidades consideran proyectos desarrollados a nivel de prediseño o anteproyecto. f. En la planilla de seguimiento del indicador se especificará el detalle de cada estudio para contar con toda la información. g. El periodo de medición será de enero a diciembre del año 2023.</t>
  </si>
  <si>
    <t>Porcentaje de buses de Perímetros de Exclusión de alto estándar implementados durante el periodo t.</t>
  </si>
  <si>
    <t>Buses de Perímetros de Exclusión de alto estándar implementados</t>
  </si>
  <si>
    <t>(Número de buses de Perímetros de Exclusión de alto estándar implementados en el periodo t/Número total de buses de Perímetros de Exclusión de alto estándar a implementar en el período t)*100</t>
  </si>
  <si>
    <t>a. El indicador va a considerar la implementación de buses de alto estándar en las zonas que cuenten con la nueva regulación de Perímetros de Exclusión. b. Alto estándar considera buses nuevos que posean mejores características, tales como: Entrada baja (vehículo en el que parte de la superficie disponible para pasajeros constituye una superficie llana sin peldaños, con acceso como mínimo a una puerta de servicio de entrada baja), acceso universal (señalización, asientos y espacios suficientes de fácil acceso para las personas con discapacidad y con movilidad reducida), Wifi, puertos USB al interior de los buses, Aire acondicionado, mejores asientos, cámaras de seguridad, menos contaminantes, que permitan viajes más cómodos a los usuarios. c. El período t considera los buses que se implementarán en el año 2023. d. El cumplimiento de lo planificado estará sujeto a la disponibilidad de recursos presupuestarios aprobados en la Ley de Presupuestos vigentes, así como también a la actualización o modificación en las regulaciones (Ley corta, entre otras). e. El valor comprometido para el período t está sujeto a la aprobación de la Ley Corta, lo que podría significar una variación en el numerador y denominador total del período.</t>
  </si>
  <si>
    <t>Porcentaje de kilómetros de diseño de ciclovías acumulados al año t.</t>
  </si>
  <si>
    <t>3 - Promover la movilidad activa, sostenible, inclusiva, con equidad y perspectiva de género, orientada a otorgar una experiencia de viaje segura, cómoda y efectiva, a través de circuitos peatonales y redes de ciclovías de alto estándar adaptados al contexto territorial.</t>
  </si>
  <si>
    <t>Kilómetros de diseño de ciclovías realizados al año t.</t>
  </si>
  <si>
    <t>(N° de kilómetros de diseños de ciclovías realizados acumulados al año t/N° total de kilómetros planificados a diseñar hasta el año 2026)*100</t>
  </si>
  <si>
    <t>a. Los diseños de ciclovías que SECTRA debe desarrollar corresponden a 1.300 kilómetros aproximadamente hasta el año 2026 (compromiso presidencial). b. El numerador del 2023 considera el periodo de medición desde enero a diciembre del año 2023. c. Se realizarán dos reportes anuales que serán semestrales y considerarán la información con corte al 30 de junio y al 31 de diciembre. El primer reporte -junto con la planilla de seguimiento- será elaborado y enviado a más tardar al décimo día hábil del mes de julio. El segundo reporte- junto a la planilla de seguimiento- será emitido a más tardar al quinto día hábil del mes de enero del año siguiente. d. La meta está asociada a los recursos que entregue DIPRES, donde se debe considerar que el primer semestre de 2023 no debiera existir avance por tratarse de iniciativas nuevas.</t>
  </si>
  <si>
    <t>Porcentaje de normativas de transporte actualizadas que permita la modernización del sector, promueva e incorpore la utilización de nuevas tecnologías y propicie la descentralización</t>
  </si>
  <si>
    <t>4 - Generar y actualizar una normativa adaptable en materia de transporte que permita la modernización del sector, promueva e incorpore la utilización de nuevas tecnologías y propicie la descentralización.</t>
  </si>
  <si>
    <t>Normativas actualizadas que promuevan e incorporen la utilización de nuevas tecnologías y propicien la descentralización</t>
  </si>
  <si>
    <t>(N° de normativas de transporte que permitan la modernización del sector, promuevan e incorporen la utilización de nuevas tecnologías y propicien la descentralización, actualizadas en el periodo t/N° de normativas de transporte que permitan la modernización del sector, promuevan e incorporen la utilización de nuevas tecnologías y propicien la descentralización, programadas para actualizar al 2026)*100</t>
  </si>
  <si>
    <t>a. Se propone trabajar en 4 normativas al 2026: - modernización transporte público - características técnicas de vehículos de transporte público - transporte privado remunerado - conversión de vehículos de combustión a eléctricos. b. Se considerarán documentos normativos que se han estado trabajando durante los 2021 y 2022, y los que se generen durante el 2023. c. Se podrán reemplazar las normas definidas hasta el mes de septiembre de 2023 por orden de la Autoridad, siempre que cumplan como condición "que permiten la modernización del sector, promueven e incorporan la utilización de nuevas tecnologías o propician la descentralización" d. Se considerarán las normas actualizadas en el periodo 2023 (hasta el 31 de diciembre), entendiéndose por tal aquellas tomadas de razón por Contraloría. 5. Se estima cumplir con al menos 1 norma totalmente tramitada durante el año 2023.</t>
  </si>
  <si>
    <t>Lesionados graves en siniestros de tránsito por cada 10.000 vehículos</t>
  </si>
  <si>
    <t>Lesionados graves en siniestros de tránsito</t>
  </si>
  <si>
    <t>(N° de lesionados graves en siniestros de tránsito en el año t/Parque vehicular en el año t)*10.000</t>
  </si>
  <si>
    <t>a. El Instituto Nacional de Estadísticas (INE) publica la cifra oficial del Parque de Vehículos en Circulación , la cual es construida mediante una Encuesta Anual que es contestada por los municipios del país. b. Carabineros de Chile es el responsable de la información de los siniestros de tránsito. Estos registros se obtienen de los datos ingresados en la base de siniestros que contienen los campos de información de la Ficha SIEC2 reportado hasta 48 horas desde ocurrido el siniestro, y en base a los datos provisorios sin validación. c. La medición del indicador se realiza con dos meses de desfase del año en curso. d. Para efecto del cálculo del indicador en cada corte periódico se utilizan las cifras de lesionados graves a la fecha de corte, y en el caso del parque vehícular se considera una cifra proyectada a esa fecha, tomando como base el dato efectivo del año anterior, a la que se aplica la tasa promedio de crecimiento del parque en los años precedentes.</t>
  </si>
  <si>
    <t>Variación anual de toneladas transferidas en puertos estatales</t>
  </si>
  <si>
    <t>5 - Propiciar el transporte de bienes a través de una logística eficiente para el beneficio de los usuarios y usuarias, el abastecimiento oportuno de las personas y el desarrollo sustentable del país, planificando y desarrollando sistemas con una visión integral, que comprenda la infraestructura, la gobernanza, su regulación y la mirada estratégica</t>
  </si>
  <si>
    <t>Toneladas transferidas en puertos estatales</t>
  </si>
  <si>
    <t>((Número de toneladas transferidas sobre todos los terminales de puertos estatales del año t/Número de toneladas transferidas sobre todos los terminales de puertos estatales del año [t-1])-1)*100</t>
  </si>
  <si>
    <t>a. Los datos se reciben de manera trimestral, con un desfase de tres meses. El desfase se debe a procesos internos de los puertos y a validaciones que hace MTT. b. El indicador se propone de alcance anual. c. Las empresas reportan a través de un sistema de reporte informático llamado SIELP y en virtud de convenios de traspaso de información. d. El indicador de 2022 estará disponible en marzo 2023. Los puertos estatales son Arica, Iquique, Antofatgasta, Coquimbo, Valparaíso, San Antonio, San Vicente/Thno, Puerto Montt, Chacabuco y Austral</t>
  </si>
  <si>
    <t>Variación anual de toneladas kilómetro de carga movilizada en ferrocarril</t>
  </si>
  <si>
    <t>Toneladas kilómetro de carga movilizada en ferrocarril</t>
  </si>
  <si>
    <t>((Número de las toneladas movilizadas para cada origen destino por la distancia recorrida en cada origen destino en del año [n] /Número de las toneladas movilizadas para cada origen destino por la distancia recorrida en cada origen destino en del año [n-1])-1)*100</t>
  </si>
  <si>
    <t>a. Los datos se reciben de manera mensual, con un desfase de dos meses. El desafase se debe a proceso internos de los ferrocarriles y a validaciones que hace MTT. b. El indicador se propone de alcance anual. c. Las empresas de ferrocarrioles informan a través de un sistema de reporte informático llamado SIELF en virtud de convenios de traspaso de información. d. El la medición al 31 de diciembre de 2022 del indicador estará en febrero 2023.</t>
  </si>
  <si>
    <t>SUBSECRETARIA DE TELECOMUNICACIONES</t>
  </si>
  <si>
    <t>Porcentaje de sitios de infraestructura crítica para abordar situaciones de emergencia fiscalizados</t>
  </si>
  <si>
    <t>(N° de sitios de infraestructura crítica fiscalizados en el año t/N° total de sitios de infraestructura crítica definida por Subtel hasta el t-1)*100</t>
  </si>
  <si>
    <t>Se entiende por sitio crítico nivel I como: aquella infraestructura de telecomunicaciones de la estación base, con todos sus componentes y equipamiento técnico, asociado a telefonía fija, telefonía móvil y fibra óptica que deben mantener una autonomía energética de 48 horas. Un punto de sitio crítico contiene equipos, torres y antenas ubicados en la estación base. La fiscalización de la infraestructura crítica Nivel I (corresponde a la infraestructura de telecomunicaciones fija, móvil y fibra óptica definida como estratégica Nivel I), es la realización de la visita inspectiva correspondiente, el llenado del formulario respectivo, la elaboración del informe técnico de fiscalización y el envío del oficio de observaciones y/o cargo a la empresa, según sea el caso. Todo lo anterior, en virtud del Decreto Supremo N° 60 de 2012, que aprueba el Reglamento para la Interoperación y Difusión de la Mensajería de Alerta, Declaración y Resguardo de la Infraestructura Crítica de Telecomunicaciones e Información sobre Fallas significativas en los Sistemas de Telecomunicaciones, bajo la Ley N° 20.478, sobre Recuperación y Continuidad en Condiciones Críticas del Sistema Público de Telecomunicaciones. Para efecto del cálculo del denominador se considerará el total de sitios de infraestructura crítica nivel I vigentes al año t-1 que asciende a 1.253 sitios.</t>
  </si>
  <si>
    <t>Tiempo promedio de trámite de autorizaciones de nuevas concesiones y modificaciones de servicios públicos e intermedios de telecomunicaciones y modificación de radiodifusión sonora.</t>
  </si>
  <si>
    <t>Sumatoria de tiempos de tramitación de concesión otorgadas durante el año t/N° de tramites de concesiones otorgadas en el año t</t>
  </si>
  <si>
    <t>El indicador mide el tiempo promedio de tramitación y el tiempo corresponde a la diferencia entre la fecha del decreto autorizatorio y la fecha de ingreso de la solicitud a Oficina de Partes de Subtel en días hábiles; considerando el total de trámites de autorizaciones de otorgamiento, modificación de concesión de servicios públicos e intermedios y modificación de radiodifusión sonora a través de Decreto, excluyendo los procesos concursales, procesos judicializados, con presentaciones ante el Poder Judicial y aquellas solicitudes que tengan estudios de propagación electromagnética</t>
  </si>
  <si>
    <t>Porcentaje de denuncias sobre servicios de telecomunicaciones resueltas en un tiempo máximo.</t>
  </si>
  <si>
    <t>(N° de denuncias resueltas en un tiempo máximo igual o inferior a 25 días hábiles/Nº de denuncias resueltas durante el año t)*100</t>
  </si>
  <si>
    <t>Para efectos de cálculo, este indicador considerará el total de denuncias ingresadas de forma presencial y por Oficina de Partes de Subtel y resueltas al año t, asociadas a la operación de servicios públicos, intermedios, radiodifusión sonora, radiodifusión televisiva, servicios limitados, nuevas tecnologías y proyectos subsidiados a través del Fondo de Desarrollo de las Telecomunicaciones. Los tiempos de ingreso y egreso se miden en días hábiles según las fechas registradas en la Oficina de Partes de Subtel a los documentos de entrada y salida respectivamente. Los datos estarán registrados en el Sistema de Gestión de Fiscalización. El tiempo individual se refiere a la demora en resolver cada denuncia, dado que el procesamiento, investigación y resolución de las denuncias, no es estándar; y según el nivel de complejidad requiere diferentes niveles de análisis, estudio técnico y legal e incluso de la externalización de búsqueda de solución, pudiendo requerir mayor plazos. El indicador considerara las denuncias pendientes del año 2021.</t>
  </si>
  <si>
    <t>Porcentaje reclamos con insistencia (RCI) resueltos en un tiempo máximo.</t>
  </si>
  <si>
    <t>(N° de reclamos con insistencia (RCI) resueltos en un tiempo máximo igual o inferior a 23 días hábiles/Nº de reclamos con insistencia resueltos durante el año t)*100</t>
  </si>
  <si>
    <t>Para efectos de cálculo, este indicador considerará el total de reclamos con insistencia (RCI) ingresados a Subtel y resueltos al año t. El ingreso de un reclamo se mide con la fecha indicada por Oficina de Partes de Subtel, en tanto su egreso, es a partir de la fecha de la resolución del reclamo (mediante Resolución Exenta). Por tanto, el tiempo de tramitación es la diferencia entre la fecha de la Resolución Exenta del Reclamo y la fecha de ingreso del reclamo, en días hábiles, colocada por la Oficina de Partes de Subtel. Los datos estarán registrados en el Sistema de Gestión de Reclamos. El indicador considerara los reclamos con insistencia pendientes del año 2021.</t>
  </si>
  <si>
    <t>Porcentaje de penetración de banda ancha fija residencial por hogar.</t>
  </si>
  <si>
    <t>1 - Reducir la brecha digital en todas sus dimensiones adaptando y fortaleciendo la institucionalidad para atender las necesidades de las personas, mediante la generación de normativas y modelos, el desarrollo de proyectos, el otorgamiento de subsidios y autorizaciones, y la articulación con organismos competentes para la alfabetización digital.</t>
  </si>
  <si>
    <t>Penetración de banda ancha fija residencial</t>
  </si>
  <si>
    <t>(Cantidad de accesos a internet fijos residenciales/Total de Hogares del país)*100</t>
  </si>
  <si>
    <t>Mide el porcentaje de hogares con acceso a internet fija residencial. Cabe señalar que el porcentaje de penetración medido, se ve afectado por el nivel de ingreso per cápita de la población. Los datos se obtienen del Sistema de Transferencia de Información de Subtel (STI), que registra el número de accesos fijos de internet de las empresas de telecomunicaciones. Estos valores están en base a la proyección del Censo 2017 a diciembre 2022 y diciembre 2023 respectivamente.</t>
  </si>
  <si>
    <t>Porcentaje de cumplimiento de hitos del proyecto Fibra Óptica Nacional.</t>
  </si>
  <si>
    <t>(Nº de hitos ejecutados del proyecto Fibra Óptica Nacional al año t /Nº total de los hitos definidos en el proyecto Fibra Óptica Nacional)*100</t>
  </si>
  <si>
    <t>El proyecto Fibra Óptica Nacional, considera la ejecución de los siguientes hitos: Bases de Concurso: 1. Bases Específicas del proyecto [Enero 2019 - Febrero 2019] 2. Aprobación del proyecto por parte de Dipres [Marzo 2019 - Junio 2019] Tramitación CGR Bases Concursales: 3. Ingreso a la Contraloría General de la República [Junio 2019 - Julio 2019] 4. Toma de Razón Contraloría General de la República [Julio 2019 - Octubre 2019] Presentación de propuestas: 5. Publicación llamado a Concurso en el Diario Oficial [Octubre 2019] 6. Acto de apertura y evaluación de propuestas del proyecto [enero 2020 - abril 2020] Evaluación y adjudicación: 7. Adjudicación del Proyecto por el Consejo Desarrollo de las Telecomunicaciones [Abril 2020] Total Tramitación de Decretos que Otorgan Concesión: 8. Publicación Decreto(s) Diario Oficial por parte de la adjudicataria y/o adjudicatarias [mayo 2020 - julio 2020] Implementación del Proyecto: 9. Inicio de Obras; Recepción Informe de Ingeniería de Detalle en plazo [Enero 2021 - Mayo 2021] 10. Hito Término de Obras por Macrozona adjudicada: Solicitud de recepción de obras e instalaciones x 5 Macrozonas adjudicadas [marzo 2022 ? Junio 2022] 11. Hito Inicio de Servicio: Oficios Subtel Autorización de Obras e instalaciones x 5 Macrozonas adjudicadas [mayo de 2022 ? Septiembre 2022] Pagos Subsidio: 12. Pago Anticipo de subsidio: publicación decreto otorga concesión totalmente tramitado x 5 Macrozonas adjudicadas [Junio 2020 - Diciembre 2020] 13. Pago 1ra cuota del Subsidio: Solicitudes de pago de Subsidio x 5 Macrozonas adjudicadas con aprobación de Informe Ingeniería de Detalle [octubre 2021 - Diciembre 2021] 14. Pago 2da. Cuota del Subsidio: Recepciones de obras aprobadas x 5 Macrozonas adjudicadas [Junio 2022 - Diciembre 2022] 15. Pago 3era Cuota final de Subsidio: Visita inspectiva Fiscalización aprobatoria x 5 Macrozonas adjudicadas [Diciembre 2022 - Abril 2023] El cumplimiento de los hitos asociados al proceso de implementación del proyecto, depende que la adjudicataria a su vez cumpla a cabalidad lo establecido en las bases de concurso y en el respectivo decreto de concesión, permitiendo con ello la realización de los hitos 10, 11 y 14 comprometidos para el año 2022. Como línea base de esta programación se consideran los 11 hitos cumplidos en los años 2019, 2020 y 2021 (73%)</t>
  </si>
  <si>
    <t>3 - Proteger y fortalecer los derechos de los usuarios mediante la fiscalización institucional y ciudadana con énfasis preventivo, realizando acciones que permitan a todas las personas el acceso libre e informado a los actuales y nuevos servicios de telecomunicaciones disponibles en el país, potenciando el rol regulador y fiscalizador de la institución para promover y contar con una mejor calidad de servicio.</t>
  </si>
  <si>
    <t>Reclamos con insistencia resueltos</t>
  </si>
  <si>
    <t>(N° de reclamos con insistencia (RCI) resueltos en un tiempo máximo de 20 días hábiles/Total de reclamos con insistencia resueltos durante año t)*100</t>
  </si>
  <si>
    <t>El indicador considerará los reclamos con insistencia resueltos dentro de 2023 con número y fecha dada por oficina de partes de la Subsecretaría de Telecomunicaciones, cuya resolución sea resorte y de directa responsabilidad de la Subsecretaría de Telecomunicaciones. El tiempo de resolución es la diferencia entre la fecha de la Resolución del Reclamo y la fecha de Ingreso del reclamo, en días hábiles. Datos registrados en el Sistema de Gestión de Reclamos.</t>
  </si>
  <si>
    <t>Porcentaje de KM de fibra óptica desplegada con recepción conforme de proyectos de infraestructura vigentes al año t.</t>
  </si>
  <si>
    <t>2 - Impulsar el acceso de la ciudadanía a los servicios de telecomunicaciones, estableciendo mecanismos que faciliten tanto la adquisición de estos servicios, en sectores aislados, excluidos y vulnerables del país, como asimismo la entrada de nuevos operadores de servicios.</t>
  </si>
  <si>
    <t>Kilómetros de fibra óptica desplegada con recepción conforme</t>
  </si>
  <si>
    <t>(Sumatoria de Km. de Fibra Óptica aprobadas de proyectos adjudicados vigentes al año t/Sumatoria de Km. de Fibra Óptica adjudicadas en proyectos vigentes al año t)*100</t>
  </si>
  <si>
    <t>Los medios de verificación del denominador del presente indicador, son los Decretos supremos y sus modificaciones, del total de KM de cable de fibra óptica adjudicados. El medio de verificación del numerador de este indicador, son los Oficios de recepciones de obras aprobados, por la División de Fiscalización de la Subsecretaría de Telecomunicaciones.</t>
  </si>
  <si>
    <t>Porcentaje de resoluciones de reclamos con insistencia cumplidas por parte de las empresas de telecomunicaciones dentro del año t.</t>
  </si>
  <si>
    <t>Resoluciones de reclamos con insistencia cumplidas</t>
  </si>
  <si>
    <t>(N° de resoluciones de reclamos cumplidas/N° de resoluciones resueltas y acogidas por Subtel durante el año t)*100</t>
  </si>
  <si>
    <t>El denominador del indicador considerará un total de 900 resoluciones que acogen los reclamos con insistencia de los usuarios, resueltos por Subtel durante el año t. La verificación del indicador se llevará a efecto a través de consulta a las empresas y/o contacto directo con los usuarios a objeto de verificar el cumplimiento de la resolución que acoge el reclamo. Los datos de control se llevarán en planilla excel en conjunto con los antecedentes registrados en el Sistema de Gestión de Reclamos (SGR).</t>
  </si>
  <si>
    <t>Porcentaje de penetración móvil 5G</t>
  </si>
  <si>
    <t>Penetración móvil 5G</t>
  </si>
  <si>
    <t>(Cantidad de conexiones Móviles 5G/Total Conexiones Móviles 2G+3G+4G+5G)*100</t>
  </si>
  <si>
    <t>Los datos se obtienen del Sistema de Transferencia de Información de Subtel (STI), que registra el número de accesos móvil de internet de las empresas de telecomunicaciones.</t>
  </si>
  <si>
    <t>Porcentaje de entidades censales rurales con cobertura de servicio de telecomunicaciones</t>
  </si>
  <si>
    <t>Entidades censales rurales con cobertura</t>
  </si>
  <si>
    <t>(N° de entidades censales rurales con cobertura de servicio móvil/N° total de entidades censales rurales con más 5 habitantes)*100</t>
  </si>
  <si>
    <t>Mide la cantidad de entidades censales rurales según la distribución del INE que tengan más de 5 habitantes, con cobertura 4G de servicio móvil de telecomunicaciones. La cantidad total de entidades censales rurales con más de 5 habitantes es de 23.921</t>
  </si>
  <si>
    <t>Porcentaje de nuevos operadores de servicios públicos de telecomunicaciones</t>
  </si>
  <si>
    <t>4 - Liderar y fortalecer un ecosistema integrado de telecomunicaciones que incluya a personas, organizaciones, instituciones públicas y empresas de servicios de telecomunicaciones, propiciando la participación activa del Estado, articulando el desarrollo de iniciativas que permitan avanzar hacia un país conectado de forma inclusiva y sustentable.</t>
  </si>
  <si>
    <t>Nuevos Operadores de servicio público</t>
  </si>
  <si>
    <t>(N° de autorizaciones entregadas a nuevos operadores de servicio público de telecomunciaciones/N° total de autorizaciones de servicios públicos entregas en el año t)*100</t>
  </si>
  <si>
    <t>Corresponde a las solicitudes de autorizaciones de servicios públicos ingresadas a oficina de partes.</t>
  </si>
  <si>
    <t>Porcentaje de convenios realizados asociados a habilidades digitales</t>
  </si>
  <si>
    <t>Convenios de habilidades digitales realizados</t>
  </si>
  <si>
    <t>(Total de convenios asociados a habilidades digitales realizados en el año t/Total de convenios programados a realizar en el año t, para fortalecer e incorporar nuevos actores al ecosistema integrado de telecomunicaciones)*100</t>
  </si>
  <si>
    <t>Corresponde a las gestiones que realizará la Subsecretaría de Telecomunicaciones con diversas entidades públicas y/o privadas destinada a aumentar las capacidades de uso de las tecnologías digitales de los ciudadanos.</t>
  </si>
  <si>
    <t>Tasa de variación de reclamos de servicios de telecomunicaciones recibidos por Subtel.</t>
  </si>
  <si>
    <t>Variación de reclamos de telecomunicaciones presentados en Subtel.</t>
  </si>
  <si>
    <t>((N° de reclamos de servicios de telecomunicaciones ingresados en el año t/N° de reclamos ingresados en el año t-1)-1)*100</t>
  </si>
  <si>
    <t>El indicador medirá la variación de reclamos recibidos por Subtel dentro del año t respecto del año t-1. La eventual disminución de reclamos depende por una parte de la fiscalización al comportamiento de la industria respecto de la correcta prestación de servicios. Sin perjuicio de ello, y en el marco de la difusión de los derechos de los usuarios, la publicación del ranking de calidad de reclamos , encuestas de satisfacción y otras variables como fallas en servicios de telecomunicaciones (actos vandálicos) puede generar un aumento en las reclamaciones situación que ya quedó en evidencia en la pandemia del COVID 19 el año 2020 y 2021.</t>
  </si>
  <si>
    <t>MINISTERIO DE VIVIENDA Y URBANISMO</t>
  </si>
  <si>
    <t>PARQUE METROPOLITANO</t>
  </si>
  <si>
    <t>Actividades Recreativas, Cultura y Religión</t>
  </si>
  <si>
    <t>Porcentaje de la superficie protegida por cortafuegos en buen estado en relación al total de la superficie que requiere ser protegida por cortafuegos.  </t>
  </si>
  <si>
    <t>1 - Promover un modelo de gestión tendiente a la eficiencia en el uso de sus recursos y sostenibilidad en el tiempo, de manera innovadora , mediante la conservación de la biodiversidad existente en el Parque Metropolitano de Santiago y los Parques Urbanos que administra.</t>
  </si>
  <si>
    <t>Conservación de la Biodiversidad</t>
  </si>
  <si>
    <t>(Superficie en Há que se encuentran protegidas a través de cortafuegos año t/Superfice en Ha que requiere ser protegida por cortafuegos año t)*100</t>
  </si>
  <si>
    <t>Una hectarea despejada de cortafuegos o faja protege 56,2 hás de áreas verdes del Parque Metropolitano de Santiago</t>
  </si>
  <si>
    <t>Porcentaje de superficie forestada con especies nativas en relación al total de superficie posible de forestar</t>
  </si>
  <si>
    <t>(Superficie en Hás. forestada con especies nativas al año t/Superficie en Hás. posible de forestar con especies nativas al año t)*100</t>
  </si>
  <si>
    <t>Se considera una densidad media de plantación de 220 árboles por hectárea forestada.</t>
  </si>
  <si>
    <t>Porcentaje de días al año en que la Casa de la Cultura esta ocupada en actividades artístico culturales en relación a la capacidad medida en numero de días al año en que se puede ocupar.</t>
  </si>
  <si>
    <t>3 - Desarrollar, mantener y mejorar nuestros parques como espacios públicos únicos, seguros y con pertinencia territorial , generando oportunidades de esparcimiento y recreación así como programas de cultura, arte, educación, deporte y participación ciudadana.</t>
  </si>
  <si>
    <t>Programas de cultura, arte, educación, deporte y participación ciudadana</t>
  </si>
  <si>
    <t>(N° de días al año en que la Casa de la Cultura esta ocupada en actividades culturales/Total de días al año disponibles para eventos culturales en la Casa de la Cultura)*100</t>
  </si>
  <si>
    <t>Los días al año en que se puede ocupar Casa de la Cultura para realizar actividades artístico culturales, excluyen aquellos días en que esta se encuentra en mantención. La programación de la mantención año t se establece en el año t-1.</t>
  </si>
  <si>
    <t>Porcentaje de reclamos respondidos en un plazo igual o inferior a 8 días en relación al total de reclamos recibidos año t</t>
  </si>
  <si>
    <t>4 - Incrementar el número de visitantes, promover la integración e inclusión social, manteniendo una adecuada red de información e infraestructura hacia las personas.</t>
  </si>
  <si>
    <t>(Nº de reclamos respondidos en un plazo igual o inferior a 8 días año t/N° total de reclamos recibidos año t )*100</t>
  </si>
  <si>
    <t>Aquellos reclamos que son recibidos en 7 o menos días hábiles antes de termino del año , no serán consideradas en la medición del indicador ya que la meta se evalua al 31/12.</t>
  </si>
  <si>
    <t>Porcentaje de Proyectos Urbanos Terminados y entregados a la comunidad el año t respecto del total de Proyectos Urbanos a terminar el año t</t>
  </si>
  <si>
    <t>Desarrollo y mejora de espacios públicos</t>
  </si>
  <si>
    <t>(Número de Proyectos Urbanos Terminados y entregados a la comunidad el año t/Número total de Proyectos Urbanos a terminar el año t)*100</t>
  </si>
  <si>
    <t>Los programas o líneas de inversión asociadas a este indicador son: Vialidad Urbana, Rehabilitación de Espacios Públicos, Infraestructura Sanitaria, Proyectos Urbanos Integrales Reconstrucción de Obras Urbanas, Barrios Históricos y Pequeñas Localidades. El indicador mide la etapa de ejecución de proyectos. También se incluyen en esta medición los proyectos asociados a los Planes Maestros de Regeneración Urbana (PRU), Planes Maestros de Reconstrucción Estratégica Sustentable (PRES), Planes Urbanos Estratégicos (PUE), Construcción de Parques Urbanos e Inversión PMS. Un proyecto terminado es aquel que cuenta con el acta de recepción, lo que significa que el proyecto queda habilitado para su uso por parte de la comunidad. Los proyectos que se estima terminar en el año t, corresponden a aquellos que inician obras o están en ejecución en los años t, t-1 y años anteriores, y que, de acuerdo al plazo de ejecución de las obras, su programación y grado de avance se prevé podrán terminar. El año t-1 se elaborará un oficio con el número de proyectos a terminar el año t.</t>
  </si>
  <si>
    <t>Porcentaje de mortalidad de animales en relación al total de animales del Zoológico Nacional</t>
  </si>
  <si>
    <t>2 - Generar estrategias enfocadas a la educación en el cuidado del medio ambiente y el desarrollo sustentable , mediante la ejecución de acciones de conservación y protección de la biodiversidad , tanto nativas como exóticas.</t>
  </si>
  <si>
    <t>CONSERVACIÓN DE LA BIODIVERDIDAD</t>
  </si>
  <si>
    <t>(Número de animales fallecidos en el Zoológico Nacional en el año t/Total de animales del Zoológico año t-1 )*100</t>
  </si>
  <si>
    <t>-El número total de animales del Zoológico considera todos los ejemplares propios del Zoológico Nacional al 31 de diciembre del año t-1. -Se excluyen de la medición de este indicador a los anfibios, los cuales por su naturaleza biológica presentan estrategias reproductivas que incluyen posturas masivas de huevos y posteriormente alta mortalidad de sus renacuajos o individuos juveniles como suceso normal y natural para estas especies, que ocurre de forma incluso más drástica en la naturaleza que en cautiverio. - Para la formulación del indicador se utilizarán valores estimados, considerando que tanto numerador como denominador son variables.</t>
  </si>
  <si>
    <t>SERVIU REGIÓN DE ANTOFAGASTA</t>
  </si>
  <si>
    <t>Porcentaje de asentamientos con gestión de cierre realizada al año t, respecto al Registro Histórico de Campamentos</t>
  </si>
  <si>
    <t>(Número de asentamientos con gestión de cierre realizada al año t/Número de asentamientos del Registro Histórico de Campamentos)*100</t>
  </si>
  <si>
    <t>1) Se entiende por asentamientos aquellos campamentos o micro campamentos que formen parte de un Registro Histórico: - Campamento: Asentamientos de 8 o más hogares que habitan en posesión irregular un terreno, con carencia de al menos 1 de los 3 servicios básicos (electricidad, agua potable y sistema de alcantarillado), y cuyas viviendas conforman una unidad socio territorial definida. - Microcampamento: Asentamientos que conforman unidades socio territoriales definidas y que cumplen con los parámetros de la definición de campamento, tales como tenencia irregular y acceso deficitario al menos a un servicio básico. No obstante, tienen menos de 8 hogares identificados por Catastro. (2) El número de asentamientos del Registro Histórico de Campamentos corresponde al vigente hasta el año t, cuya actualización es responsabilidad del Ministerio de Vivienda y Urbanismo, con la participación de la Pontificia Universidad Católica en lo que respecta a la confección del Catastro que se publicará en el año 2022. (3) En la fase de Gestión de Cierre y Fin de Intervención, se gestiona el cierre del asentamiento conforme a la estrategia de intervención definida. Para las estrategias de Radicación, el hito de cierre es el proyecto habitacional en ejecución o la urbanización en desarrollo y para el caso de la relocalización, la integración de las familias a 1 o más proyectos habitacionales. Dichas estrategias están definidas como: - Radicación con proyecto habitacional: Las familias obtienen un subsidio habitacional que les permite la construcción de una nueva vivienda, en el mismo sector donde se emplaza el campamento. Radicación a partir de un proyecto de urbanización y consolidación barrial: Las familias se radican en el mismo terreno del campamento, reciben su título de dominio y urbanización completa, que incluye solución sanitaria, conexión a red de agua potable, empalme eléctrico y la regularización del loteo. - Relocalización: Las familias se integran a distintos proyectos habitacionales. Esta estrategia también implica traslados individuales de familias por la vía de Adquisición de Vivienda Construida. El terreno se desocupa en el caso de ser propiedad fiscal, y se notifica al propietario de las salidas de las familias en caso de ser propiedad privada. (4) La región de Magallanes no compromete el indicador para el año 2022, debido a que no contempla cierre de campamentos, sin embargo, cuenta con 1 asentamiento con gestión cierre realizada que se debe agregar a la sumatoria de la Subsecretaría. El Registro Histórico contempla 1.143 asentamientos, ya que Magallanes tiene catastrado 2 campamentos.</t>
  </si>
  <si>
    <t>Porcentaje de subsidios de arriendo activados al año t, en relación al total de subsidios de arriendo seleccionados en el año t-2</t>
  </si>
  <si>
    <t>(Número de subsidios de arriendo activados al año t/Número total de subsidios de arriendo seleccionados en el año t-2)*100</t>
  </si>
  <si>
    <t>1. Indicador solo aplica para subsidios de arriendo regulados por el Decreto Supremo N° 52 de 2013, que regula el Programa de Subsidio de Arriendo de Vivienda. Se excluyen asignaciones directas. 2. Se entenderá por subsidio de arriendo activado aquel que dispone de contrato de arriendo firmado y validado por el SERVIU, en que se ha efectuado el primer copago por parte del beneficiario y se ha pagado un subsidio. Dicha información se encuentra disponible en plataforma de subsidio de arriendo del MINVU. El beneficiario dispone de un plazo de 24 meses para realizar la primera activación del contrato, contados desde la selección. 3. El indicador medirá los subsidios que se aplican considerando solo la primera activación del contrato de arriendo. Se tomará como base los subsidios seleccionados por Resolución Exenta en el año t-2. La medición es acumulada a partir de la selección y hasta el año t, por lo que considerará los subsidios activados en los años t-2, t-1 y t.</t>
  </si>
  <si>
    <t>Porcentaje de Proyectos Urbanos Terminados y entregados a la comunidad el año t respecto del total de Proyectos Urbanos a terminar en el año t</t>
  </si>
  <si>
    <t>2 - Implementar iniciativas de inversión en ciudades y barrios coordinadas intersectorialmente, colaborando con los distintos actores locales para una gestión integrada y con un enfoque sustentable de los territorios.</t>
  </si>
  <si>
    <t>(Número de Proyectos Urbanos Terminados y entregados a la comunidad en el año t/Número total de Proyectos Urbanos a terminar en el año )*100</t>
  </si>
  <si>
    <t>Porcentaje de kilómetros lineales de pavimentos participativos ejecutados al año t, en relación al déficit regional estimado de kilómetros de pavimentos.</t>
  </si>
  <si>
    <t>(Número de kilometros lineales de pavimentos participativos ejecutados al año t/Número de kilómetros lineales de déficit regional estimado de pavimentos )*100</t>
  </si>
  <si>
    <t>Se entiende por Kilómetros de Pavimentos Participativos ejecutados aquellos efectivamente construidos y pagados, dentro del año presupuestario y considera tanto obras de arrastre como nuevas. Los proyectos de sólo aceras, no se incluyen en este indicador, por corresponder a un valor marginal. La ejecución y el déficit, contemplan obras de pavimentación y de repavimentación. La medición de este indicador, es acumulada a partir del año 2016 y considera los datos efectivos de kilómetros lineales de pavimentos ejecutados. El catastro del déficit de pavimentos se realizó el año 2015.</t>
  </si>
  <si>
    <t>Porcentaje viviendas terminadas al año t en relación al déficit habitacional estimado en la Encuesta CASEN vigente (Quintiles I, II, III de Ingreso)</t>
  </si>
  <si>
    <t>1 - Implementar planes y programas que permitan diversificar las formas de acceso a la vivienda digna y adecuada, y que contribuyan a disminuir el déficit habitacional cuantitativo y cualitativo.</t>
  </si>
  <si>
    <t>(Número de viviendas terminadas al año t/Déficit habitacional estimado según Encuesta CASEN vigente (Quintiles I, II y III de Ingreso))*100</t>
  </si>
  <si>
    <t>1. El déficit habitacional se estima en base a una metodología elaborada por el MINVU y el MDS, la cual fue aplicada sobre la información de la encuesta CASEN vigente. El déficit habitacional empleado para construir este indicador, sólo considera la porción atribuible a los hogares pertenecientes al primer, segundo y tercer quintil de ingreso. 2. Este Indicador considera las viviendas terminadas correspondientes a los Programas Habitacionales FSV (DS 174), FSEV (DS N° 49), PHR (DS 10) SIS (DS 01), DS 40, DS 116 y DS 19. Incluye Reconstrucción. 3. La meta es acumulada y considera las viviendas terminadas desde el año siguiente en el que se identificó el déficit. 4. Se considerará vivienda terminada: - En el caso de viviendas construidas, el 100% de su construcción física, esto es, con recepción final SERVIU o DOM. - En el caso de las viviendas adquiridas (nueva o usada), la vivienda pagada en un 100%.</t>
  </si>
  <si>
    <t>Porcentaje de Barrios terminados el año t, respecto del total de Barrios a terminar el año t.</t>
  </si>
  <si>
    <t>(Número de barrios terminados el año t/Número total de barrios a terminar el año t)*100</t>
  </si>
  <si>
    <t>El barrio terminado considera el término del Contrato de Barrios, esto corresponde al término del Plan de Gestión de Obras y al Término del Plan de Gestión Social (que corresponde a fin de la Fase II "Ejecución del contrato de Barrio" del Programa). Asimismo, el Plan de Gestión de Obras contempla el término de cada una de las obras del Contrato de Barrio. El número de barrios priorizados a terminar en el año t, será identificado en un Oficio durante el año t-1.</t>
  </si>
  <si>
    <t>Porcentaje de los compromisos declarados en el Plan Integral de Gestión Presupuestaria ejecutados en el año t</t>
  </si>
  <si>
    <t>3 - Implementar planes y programas coordinados multisectorialmente, que disminuyan las brechas de equidad en los territorios y que promuevan la planificación integrada.</t>
  </si>
  <si>
    <t>Indicador relacionado al Programa de Recuperación de Barrios, que busca mejorar la multisectorialidad en la inversión. En una primera etapa, se comprometerá este indicador que será conducente a una medición de resultados en el mediano plazo.</t>
  </si>
  <si>
    <t>(N° de compromisos sectoriales y multisectoriales ejecutados del Plan Integral de Gestión Presupuestaria en el año t/N° de compromisos sectoriales y multisectoriales declarados en el Plan Integral de Gestión Presupuestaria para ejecutar en el año t)*100</t>
  </si>
  <si>
    <t>1. El Plan Integral de Gestión Presupuestaria corresponde a la priorización y planificación de los compromisos sectoriales y multisectoriales necesarios para llevar a cabo una intervención territorial integrada y sostenible dentro del barrio, que permita disminuir el deterioro socio-urbano presente en cada territorio. El Plan contendrá la programación de los compromisos a ejecutar en cada año de intervención, incluyendo aquéllos que se ejecutarán en el año t. Los compromisos deben corresponder a acciones que faciliten la inversión urbana y social en el territorio. El Plan será elaborado y validado a más tardar en marzo del año t. 2. En el año t-1 se elaborará un Oficio que definirá el nombre del barrio seleccionado para la medición.</t>
  </si>
  <si>
    <t>SERVIU REGIÓN DE ARICA Y PARINACOTA</t>
  </si>
  <si>
    <t>3 - Implementar planes y programas coordinados multisectorialmente, que disminuyan las brechas de equidad en los territorios y que promuevan la planificación integrada</t>
  </si>
  <si>
    <t>SERVIU REGIÓN DE ATACAMA</t>
  </si>
  <si>
    <t>El indicador considera el término del Contrato de Barrios. Esto corresponde al término del Plan de Gestión de Obras y al Término del Plan de Gestión Social (que corresponde a fin de la Fase II "Ejecución del contrato de Barrio" del Programa). Asimismo, el Plan de Gestión de Obras contempla el término de cada una de las obras priorizadas en el Contrato de Barrio. Los barrios priorizados para el año, son identificados en un Oficio de SEREMI a Subsecretaria.</t>
  </si>
  <si>
    <t>SERVIU REGIÓN DE AYSÉN DEL GENERAL CARLOS IBÁÑEZ DEL CAMPO</t>
  </si>
  <si>
    <t>SERVIU REGIÓN DE COQUIMBO</t>
  </si>
  <si>
    <t>SERVIU REGIÓN DE LA ARAUCANÍA</t>
  </si>
  <si>
    <t>1 - Implementar planes y programas que permitan diversificar las formas de acceso a la vivienda digna y adecuada, y que contribuyan a disminuir el déficit habitacional cuantitativo y cualitativo</t>
  </si>
  <si>
    <t>SERVIU REGIÓN DE LOS LAGOS</t>
  </si>
  <si>
    <t>SERVIU REGIÓN DE LOS RÍOS</t>
  </si>
  <si>
    <t>SERVIU REGIÓN DE MAGALLANES Y DE LA ANTÁRTICA CHILENA</t>
  </si>
  <si>
    <t>SERVIU REGION DE ÑUBLE</t>
  </si>
  <si>
    <t>SERVIU REGIÓN DE TARAPACÁ</t>
  </si>
  <si>
    <t>SERVIU REGIÓN DE VALPARAÍSO</t>
  </si>
  <si>
    <t>SERVIU REGIÓN DEL BIOBÍO</t>
  </si>
  <si>
    <t>SERVIU REGIÓN DEL LIBERTADOR GENERAL BERNARDO OHIGGINS</t>
  </si>
  <si>
    <t>SERVIU REGIÓN DEL MAULE</t>
  </si>
  <si>
    <t>SERVIU REGIÓN METROPOLITANA DE SANTIAGO</t>
  </si>
  <si>
    <t>SUBSECRETARIA DE VIVIENDA Y URBANISMO</t>
  </si>
  <si>
    <t>Porcentaje de kilómetros lineales de pavimentos participativos ejecutados al año t, en relación al déficit nacional estimado de kilómetros de pavimentos</t>
  </si>
  <si>
    <t>(Número de kilometros lineales de pavimentos participativos ejecutados al año t/Número de kilómetros lineales de déficit nacional estimado de pavimentos )*100</t>
  </si>
  <si>
    <t>2 - Definir políticas y programas de ciudad y barrios que permitan el desarrollo de proyectos sustentables, equitativos y gestionados intersectorialmente.</t>
  </si>
  <si>
    <t>Disminuir déficit urbano en ciudad</t>
  </si>
  <si>
    <t>1 - Diseñar planes y programas que contribuyan a disminuir el déficit cuantitativo y cualitativo, reconociendo la diversidad e impulsando la diversificación de soluciones que garanticen el derecho a una vivienda digna y adecuada.</t>
  </si>
  <si>
    <t>Disminuir déficit cuantitativo</t>
  </si>
  <si>
    <t>Disminuir déficit urbano y social en barrios</t>
  </si>
  <si>
    <t>El barrio terminado considera el término del Contrato de Barrios, esto corresponde al término del Plan de Gestión de Obras y al Término del Plan de Gestión Social (que corresponde a fin de la Fase II "Ejecución del contrato de Barrio" del Programa). Asimismo, el Plan de Gestión de Obras  contempla el término de cada una de las obras del Contrato de Barrio. El número de barrios priorizados a terminar en el año t, será identificado en un Oficio durante el año t-1.</t>
  </si>
  <si>
    <t>(1) Indicador solo aplica para subsidios de arriendo regulados por el Decreto Supremo N° 52 de 2013, que regula el Programa de Subsidio de Arriendo de Vivienda. Se excluyen asignaciones directas. (2) Se entenderá por subsidio de arriendo activado aquel que dispone de contrato de arriendo firmado y validado por el SERVIU, en que se ha efectuado el primer copago por parte del beneficiario y se ha pagado un subsidio. Dicha información se encuentra disponible en plataforma de subsidio de arriendo del MINVU. El beneficiario dispone de un plazo de 24 meses para realizar la primera activación del contrato, contados desde la selección. (3) El indicador medirá los subsidios que se aplican considerando solo la primera activación del contrato de arriendo. Se tomará como base los subsidios seleccionados por Resolución Exenta en el año t-2. La medición es acumulada a partir de la selección y hasta el año t, por lo que considerará los subsidios activados en los años t-2, t-1 y t.</t>
  </si>
  <si>
    <t>1) Se entiende por asentamientos aquellos campamentos o micro campamentos que formen parte de un Registro Histórico: - Campamento: Asentamientos de 8 o más hogares que habitan en posesión irregular un terreno, con carencia de al menos 1 de los 3 servicios básicos (electricidad, agua potable y sistema de alcantarillado), y cuyas viviendas conforman una unidad socio territorial definida. - Microcampamento: Asentamientos que conforman unidades socio territoriales definidas y que cumplen con los parámetros de la definición de campamento, tales como tenencia irregular y acceso deficitario al menos a un servicio básico. No obstante, tienen menos de 8 hogares identificados por Catastro. (2) El número de asentamientos del Registro Histórico de Campamentos corresponde al vigente hasta el año t, cuya actualización es responsabilidad del Ministerio de Vivienda y Urbanismo, con la participación de la Pontificia Universidad Católica en lo que respecta a la confección del Catastro que se publicará en el año 2022. 3) En la fase de Gestión de Cierre y Fin de Intervención, se gestiona el cierre del asentamiento conforme a la estrategia de intervención definida. Para las estrategias de Radicación, el hito de cierre es el proyecto habitacional en ejecución o la urbanización en desarrollo y para el caso de la relocalización, la integración de las familias a 1 o más proyectos habitacionales. Dichas estrategias están definidas como: - Radicación con proyecto habitacional: Las familias obtienen un subsidio habitacional que les permite la construcción de una nueva vivienda, en el mismo sector donde se emplaza el campamento. Radicación a partir de un proyecto de urbanización y consolidación barrial: Las familias se radican en el mismo terreno del campamento, reciben su título de dominio y urbanización completa, que incluye solución sanitaria, conexión a red de agua potable, empalme eléctrico y la regularización del loteo. - Relocalización: Las familias se integran a distintos proyectos habitacionales. Esta estrategia también implica traslados individuales de familias por la vía de Adquisición de Vivienda Construida. El terreno se desocupa en el caso de ser propiedad fiscal, y se notifica al propietario de las salidas de las familias en caso de ser propiedad privada. (4) La región de Magallanes no compromete el indicador para el año 2022, debido a que no contempla cierre de campamentos, sin embargo, cuenta con 1 asentamiento con gestión cierre realizada que se debe agregar a la sumatoria de la Subsecretaría. El Registro Histórico contempla 1.153 asentamientos, ya que Magallanes tiene catastrado 2 campamentos.</t>
  </si>
  <si>
    <t>3 - Desarrollar una planificación integrada que fomente la equidad e integración social, fomentando el enfoque territorial y la coordinación multisectorial.</t>
  </si>
  <si>
    <t>Mejorar planificación integrada</t>
  </si>
  <si>
    <t>1. El Plan Integral de Gestión Presupuestaria corresponde a la priorización y planificación de los compromisos sectoriales y multisectoriales necesarios para llevar a cabo una intervención territorial integrada y sostenible dentro del barrio, que permita disminuir el deterioro socio-urbano presente en cada territorio. El Plan contendrá la programación de los compromisos a ejecutar en cada año de intervención, incluyendo aquéllos que se ejecutarán en el año t. Los compromisos deben corresponder a acciones que faciliten la inversión urbana y social en el territorio. El Plan será elaborado y validado a más tardar en marzo del año t. 2. En el año t-1 se elaborará un Oficio que definirá el nombre del barrio seleccionado para la medición. 3. El cumplimiento de la meta de la Subsecretaría estará condicionada al cumplimiento de los compromisos de los SERVIU.</t>
  </si>
  <si>
    <t>MINISTERIO DEL DEPORTE</t>
  </si>
  <si>
    <t>INSTITUTO NACIONAL DE DEPORTES</t>
  </si>
  <si>
    <t>Porcentaje de logros deportivos de carácter internacional categoría todo competidor, respecto a la cantidad de participaciones año t que cuentan con financiamiento del IND</t>
  </si>
  <si>
    <t>2 - Mejorar los resultados del deporte de competición y de alto rendimiento, convencional y paralímpico, a nivel nacional e internacional.</t>
  </si>
  <si>
    <t>Logros de los deportistas en competencias de carácter internacional en modalidad convencional y paralímpica obtenidos en participaciones financiadas por el Instituto</t>
  </si>
  <si>
    <t>(Número de logros en competencias de carácter internacional en año t/Número de participaciones en competencias internacionales año t que cuentan con financiamiento IND)*100</t>
  </si>
  <si>
    <t>Mide la cantidad de logros deportivos obtenidos por los deportistas en competencias de carácter internacional en la modalidad convencional o paralímpica, mediante participaciones financiadas por el Instituto. Las participaciones internacionales que cuentan con financiamiento del Instituto, son aquellas para las cuales el IND entregó recursos, a través, de la suscripción de convenios de transferencias con la federación deportiva respectiva, ADO Chile, el Comité Olímpico de Chile (COCH) y el Comité Paralímpico de Chile (COPACHI) Se define como logro deportivo ?la obtención de un objetivo técnico propuesto?. Para el caso de la categoría de deporte de alto rendimiento, estos se miden a través de la obtención de una medalla por parte de un deportista (oro, plata y/o bronce). Se consideran todos los logros obtenidos y las participaciones que realicen los deportistas en competencias de carácter internacional, ambos en la categoría todo competidor, es decir, un deportista puede obtener más de un logro y/o tener más de una participación en una competencia. La categoría todo competidor es una clasificación de los deportistas o pruebas dentro de un evento, definido por la organización o acorde a los estándares de la disciplina deportiva, que no hace distinción entre competidores de distinta edad o nivel (admite la participación de deportistas adultos, juveniles o prejuveniles).</t>
  </si>
  <si>
    <t>Porcentaje de productos deportivos financiados por FONDEPORTE efectivamente ejecutados según fiscalizaciones en terreno por IND</t>
  </si>
  <si>
    <t>1 - Aumentar la población que practica actividad física, deporte formativo, deporte recreativo y prácticas corporales.</t>
  </si>
  <si>
    <t>Productos deportivos financiados por FONDEPORTE.</t>
  </si>
  <si>
    <t>(N° de productos deportivos financiados por FONDEPORTE con fecha de fin de ejecución en año t efectivamente ejecutados en año t según verificación de fiscalización en terreno por IND/N° de productos deportivos financiados por FONDEPORTE con fecha de fin de ejecución en año t)*100</t>
  </si>
  <si>
    <t>Se entenderá por "producto efectivamente ejecutado según fiscalización en terreno por IND", aquel cuya realización es posible de verificar a través de una o más visitas en el lugar físico de desarrollo o ingresando al link en caso de ejecución o fiscalización online. Un proyecto puede contener uno o más productos. Estos son definidos en las bases de postulación del concurso FONDEPORTE y corresponden a actividades deportivas disponibles para la comunidad que facilitan el acceso de la población a la práctica de actividad física, deporte y prácticas corporales. El proceso de fiscalización, sea este realizado mediante inspección, visita o supervisión de forma presencial u online, queda materializado a través de una pauta de verificación.</t>
  </si>
  <si>
    <t>Porcentaje de Proyectos Deportivos tramitados y financiados en el año t en 40 días corridos o menos</t>
  </si>
  <si>
    <t>Proyectos deportivos a través de los cuales se desarrollan los procesos de preparación y participación de los deportistas en eventos nacionales e internacionales, convencionales y paralímpicos.</t>
  </si>
  <si>
    <t>(Número de proyectos Deportivos tramitados y financiados en el año t en 40 días corridos o menos//Total de Proyectos Deportivos tramitados y financiados en el año t)*100</t>
  </si>
  <si>
    <t>Se entiende por proyecto deportivo al conjunto de actividades administrativas y técnicas presentadas por las Organizaciones Deportivas, que son financiados por el Programa 01 de la Ley de Presupuestos del año, específicamente los correspondientes al Subtitulo 24, ítem 01, Asignaciones 337, 340, 341,359 y 383. Estos proyectos se registran en las plataformas SISAP (www.proyectosdeportivos.cl/sisap) y Administración AR (www.proyectosdeportivos.cl/administracionAR). Para el cálculo del tiempo de tramitación y financiamiento de los proyectos deportivos, la fecha de inicio corresponde al día de postulación del proyecto en el sistema en línea y el término al día en qué la transferencia es realizada por el Instituto.</t>
  </si>
  <si>
    <t>Porcentaje de avance financiero de las obras hasta el año t de los proyectos de infraestructura deportiva del Programa de Infraestructura 2019-2022</t>
  </si>
  <si>
    <t>3 - Proveer infraestructura, de Patrimonio del IND o en asociatividad con terceros, para facilitar el acceso a la práctica de actividad física, el deporte y prácticas corporales.</t>
  </si>
  <si>
    <t>Avance financiero de las obras de infraestructura del IND</t>
  </si>
  <si>
    <t>(Monto M$ avance financiero de las obras de los proyectos del Programa de Infraestructura Deportiva IND 2019-2022 adjudicados con Toma de Razón por la CGR, cuando corresponda, hasta el año t/Monto M$ de los contratos de obras o monto de aporte sectorial para contrato de obras de los proyectos del Programa de Infraestructura Deportiva IND de los años 2019 - 2022 adjudicados con Toma de Razón por la CGR, cuando corresponda, hasta el año t)*100</t>
  </si>
  <si>
    <t>El programa de Infraestructura Deportiva IND 2019-2022, se alimenta de los diferentes lineamientos y compromisos suscritos por el Presidente de la República, a través de su Programa de Gobierno, Mensajes Presidenciales de cada año y/o otras comunicaciones. El programa total considera: CEVS (Centros Elige Vivir Sano), Alto Rendimiento (CAR ? CER), Estadios Profesionales, Canchas de Fútbol Amateur, Conservación ? Mejoramientos y Otras Construcciones Nuevas - Reposiciones a nivel nacional y regional, que estén incorporados en la Ley de Presupuesto del año t de los subtítulos 31 y 33, adjudicados en el año 2019 o posteriores. Para el cálculo del indicador se considera el avance financiero de las obras de los proyectos (las obras adjudicadas en el periodo 2019 ? 2022, es decir, el avance del gasto respecto del monto del contrato de obras (cuando el financiamiento es sólo sectorial) o del monto del aporte sectorial para el contrato de obras (cuando hay más de una fuente de financiamiento). El contrato de obras puede incluir equipos y equipamiento) del Programa de Infraestructura Deportiva del IND, que cuentan con presupuesto durante el año t, respecto de los montos de los contratos de obras o monto de aporte sectorial para el contrato de obras de los recintos deportivos antes señalados que se intervendrán o construirán instalaciones, correspondientes a proyectos del Programa de Infraestructura Deportiva del IND adjudicados en el período 2019-2022, debido a que dichas iniciativas pueden tener una duración distinta al año t. Los avances antes descritos, para los proyectos de nivel nacional se calcularán tomando en consideración la totalidad de estados de pagos emitidos hasta el 31 de diciembre del año t, de acuerdo al itemizado licitado de cada obra (se deben tomar en consideración la totalidad de los estados de pago correspondientes de cada proyecto, desde el anticipo hasta el pago de las retenciones, considerando el monto facturado en cada estado de pago, que descuenta el anticipo y las retenciones, de esta manera al término de la obra queda neteado la suma del gasto mensual con el monto del contrato o del aporte sectorial) ; y para los proyectos de nivel regional se calcularán en base a los Informes Ejecutivos Regionales mensuales emitidos hasta el 31 de diciembre del año t. Los estados de pago se obtendrán a través de los Inspectores Técnicos de Obra para las obras en ejecución del subtitulo 31 y a través de los Inspectores de Convenio para las obras en ejecución del subtitulo 33 y los informes ejecutivos regionales se obtendrán a través de los Encargados de Inversiones de las Direcciones Regionales.</t>
  </si>
  <si>
    <t>Porcentaje de personas beneficiarias en actividades físicas y deportivas formativas, recreativas y competitivas administradas por el IND respecto a la población nacional entre 2 y más años</t>
  </si>
  <si>
    <t>Actividades físicas y deportivas formativas, recreativas y competitivas administradas por el IND</t>
  </si>
  <si>
    <t>(N° de personas beneficiarias en actividades físicas y deportivas formativas, recreativas y competitivas administradas por el IND, en año t/Población nacional entre 2 y más años, año t)*100</t>
  </si>
  <si>
    <t>Para el cálculo del numerador, se consideraran las personas beneficiarias de los programas deportivos formativos, recreativos y competitivos. Para las actividades sistemáticas y competencias deportivas los beneficiarios inscritos serán contabilizados por su RUT, una sola vez. En el caso de extranjeros, se considera el RUT provisorio. En el caso de las actividades consideradas como eventos, encuentros o actividades de promoción, el número de participantes es establecido en un "Informe de eventos, encuentros o actividades de promoción", como medio de verificación. En relación a los criterios que se utilizan para determinar el número de participantes en los eventos, encuentros o actividades de promoción, estos dependen del componente y la actividad que se realiza: a. N° de cupos por taller o comunas, es decir, a cada taller o comuna se le da un número de personas que pueden participar, por lo que éstos remiten el número de participantes que asistirán o que participan del evento. b. Entrega de Merchandising, se dispone la entrega de elementos de publicidad (poleras, botellas, gorros u otros). c. Entrega de alimentación o hidratación: distribución de aguas o colaciones, los cuales permiten determinar el número de participantes del evento. d. Contratación de buses, que permiten dimensionar el número de participantes por número de asientos. e. Si los eventos corresponden a competencias deportivas entonces se registran mediante inscripción de los participantes (solo planillas numerales) En estos casos no se solicita el RUT por cuanto son eventos de participación y en general las organizaciones y/o entidades no registran este antecedente. f. Tomando en consideración la cantidad de personas por m2. g. El control en horarios y espacios delimitados de las personas que pasan por el sistema de control. h. En el caso de actividades o talleres para la población Penal: Dado que el sistema penitenciario no permite entregar el listado con Nombres y Rut de la población penitenciaria, se establece un número de participantes estimado, el cual es entregado por cada centro que realiza el evento. Para la contabilización del denominador, se utilizan datos de proyección de población elaborada por el INE, para el año de medición.</t>
  </si>
  <si>
    <t>Porcentaje de personas beneficiarias en actividades físicas y deportivas formativas, recreativas y prácticas corporales administradas por el IND respecto a la población nacional entre 2 y más años.</t>
  </si>
  <si>
    <t>Actividades físicas y deportivas formativas, recreativas y prácticas corporales administradas por el IND</t>
  </si>
  <si>
    <t>(Número de personas beneficiarias en actividades físicas y deportivas formativas, recreativas y prácticas corporales administradas por el IND, en año t/Población nacional entre 2 y más años, año t)*100</t>
  </si>
  <si>
    <t>Para el cálculo del numerador, se consideran las personas beneficiarias de los programas a través de los cuáles se ejecutan actividades físicas y deportivas formativas, recreativas y prácticas corporales. Para las actividades sistemáticas (talleres) las personas beneficiarias inscritas serán contabilizadas por su RUT. En el caso de extranjeros, se considera el RUT provisorio. En el caso de las actividades de promoción (eventos y encuentros), el número de participantes es establecido en un "Informe de actividades de promoción", como medio de verificación. Para la contabilización del denominador, se utilizan los datos de proyección de población elaborada por el INE para el año de medición.</t>
  </si>
  <si>
    <t>Porcentaje de proyectos del Plan de Infraestructura 2023-2026 en ejecución que son entregados para uso al año t</t>
  </si>
  <si>
    <t>Infraestructura entregada para uso.</t>
  </si>
  <si>
    <t>(Número de proyectos del Plan de Infraestructura 2023-2026 en ejecución que son entregados para uso al año t/Número de proyectos del Plan de Infraestructura 2023-2026 en ejecución al año t)*100</t>
  </si>
  <si>
    <t>Los proyectos del Plan de Infraestructura 2023-2026 son los que contemplen entre sus ítems de inversión ?Obras civiles?, correspondientes a Juegos Panamericanos 2023, CEVS (Centros Elige Vivir Sano), Proyectos Regionales, y Proyectos IND Nivel Central. Los proyectos del Plan de Infraestructura 2023-2026 en ejecución, consignados en el denominador de la fórmula de cálculo, son: los proyectos que no obtuvieron la recepción provisoria en el año t-1 y los proyectos con financiamiento en el año t, subtítulo 31 o subtítulo 33 de la Ley de Presupuesto del año 2023 o posteriores. Y, los proyectos del Plan de Infraestructura 2023-2026 en ejecución que son entregados para uso en el año t, correspondientes al numerador de la fórmula de cálculo, son los que consiguen obtener la recepción provisoria en el año t, quedando disponibles para el acceso y uso de la ciudadanía. Se excluyen de la medición los proyectos de diseños, estudios y consultorías, además de aquellos proyectos que finalizan con término anticipado previo a la obtención de su recepción para uso.</t>
  </si>
  <si>
    <t>Porcentaje de participaciones financiadas por el IND en competencias de carácter internacional categoría todo competidor convencional y paralímpica en las que se obtienen logros en el año t</t>
  </si>
  <si>
    <t>Participaciones financiadas por el IND en competencias de carácter internacional categoria todo competidor convencional y paralímpica</t>
  </si>
  <si>
    <t>(N° de participaciones financiadas por el IND en competencias de carácter internacional categoría todo competidor convencional y paralímpica en las que se obtienen logros en el año t /N° de participaciones financiadas por el IND en competencias de carácter internacional categoría todo competidor convencional y paralímpica en el año t )*100</t>
  </si>
  <si>
    <t>SUBSECRETARIA DEL DEPORTE</t>
  </si>
  <si>
    <t>Porcentaje de hitos de estudios en actividad física y deporte realizados en año t, de estudios iniciados en año t y estudios sin finalizar a año t-1</t>
  </si>
  <si>
    <t>(Total hitos-estudios en actividad física y deporte realizados en año t de estudios iniciados en año t y estudios sin finalizar a año t-1/[(Total hitos para estudio(s) en actividad física y deporte iniciado(s) en año t) + (Total hitos no realizados a 31 de diciembre de año t-1 de estudios iniciados con anterioridad a año t)])*100</t>
  </si>
  <si>
    <t>Se entiende como estudio a todas aquellas consultorías o estudios que su producción esté basada en el conocimiento y en el método científico, los que se implementarán bajo las siguientes modalidades: Contratación de servicios profesionales especializados, trato directo, convenio marco y licitación pública o privada. El valor del denominador es la suma de la multiplicación de total de hitos por estudio(s) iniciado(s) en año t. Se planifica para el año t como nuevo estudio: 1 estudio. Los hitos por estudio son: 1. Diseño de Bases para la contratación de la realización del estudio: Medio de verificación: Bases Técnicas y Administrativas aprobadas por resolución (para el caso de contratación directa). Bases de concurso de provisión de cargo (para el caso de contratación de profesionales). 2. Evaluación de propuestas, selección y contratación: Medio de verificación: Resolución de adjudicación y/o Contrato de prestación de servicios. 3. Informe de avance aprobado: Medio de verificación: Informe de contraparte técnica que aprueba informe(s) de avance. 4. Informe final del estudio aprobado. Medio de verificación: Informe de contraparte técnica que aprueba informe final. 5. Publicación de Estudio Final aprobado y/o Resumen ejecutivo en página web de la institución</t>
  </si>
  <si>
    <t>Días hábiles promedio de tramitación de convenios y patrocinios finalizados en el año t</t>
  </si>
  <si>
    <t>Sumatoria de días hábiles de tramitación de convenios y patrocinios finalizados en el año t/Número total de patrocinios y convenios finalizados en el año t</t>
  </si>
  <si>
    <t>Convenio: Se entiende por convenio un acuerdo realizado entre dos o más representantes legales de instituciones públicas o privadas para el establecimiento de beneficios, coordinaciones, traspaso de buenas prácticas, colaboración académica, entre otros, para mejorar la entrega de bienes y servicios deportivos a la población. La fecha de inicio de tramitación será el día de ingreso de la solicitud de convenio registrado en el sistema de gestión documental o correo electrónico institucional para la recepción de solicitudes. Si estas solicitudes se realizan en días inhábiles se contará a partir del día hábil siguiente. Se entenderá como convenio finalizado cuando se dicte acto administrativo aprobatorio por parte del Subsecretario del Deporte. De este acto administrativo se obtiene la fecha de término de tramitación. Patrocinio: Se entiende como la solicitud por parte de organizaciones públicas, privadas y sociales de apoyo institucional y publicitaria al Ministerio del Deporte, para el desarrollo de actividades con fines deportivos dirigidas a la población. La fecha de inicio de tramitación será la registrada en el sistema de gestión documental o correo electrónico institucional habilitado para la recepción de solicitudes. Si estas solicitudes se realizan en días inhábiles se contará a partir del día hábil siguiente. Se entenderá como patrocinio finalizado cuando se dicte acto administrativo aprobatorio por parte de la Ministra del Deporte. De este acto administrativo se obtiene la fecha de término de tramitación.</t>
  </si>
  <si>
    <t>Porcentaje de controles de dopaje con resultados analíticos adversos en el año t</t>
  </si>
  <si>
    <t>(Número de controles de dopaje con resultado analítico adverso en el año t/Número de controles de dopaje ejecutados en el año t)*100</t>
  </si>
  <si>
    <t>Se entiende como un resultado analítico adverso -RAA- en un control de dopaje, donde existe un informe emitido por un laboratorio acreditado por la World Anti Doping Agency (WADA) u otro laboratorio aprobado por WADA que, identifique en una muestra la presencia de una sustancia prohibida o de sus metabolitos o marcadores o evidencias del uso de un método prohibido.</t>
  </si>
  <si>
    <t>Porcentaje de implementación al año t del Plan Estratégico de Actividad Física y Deporte 2016 - 2025</t>
  </si>
  <si>
    <t>2 - Garantizar el deporte como un derecho.</t>
  </si>
  <si>
    <t>Implementación Plan Estratégico</t>
  </si>
  <si>
    <t>(Número de productos del Plan Estratégico de Actividad Física y Deporte 2016 - 2025 implementados al año t/Número total productos del Plan Estratégico de Actividad Física y Deporte 2016 - 2025)*100</t>
  </si>
  <si>
    <t>El Plan Estratégico de la Actividad Física y Deporte 2016 - 2025 es el instrumento por el cual se implementa la Política Nacional de Actividad Física y el Deporte 2016 - 2025. Este Plan Estratégico es aprobado por resolución exenta de la Ministra/o del Deporte. Los productos del Plan Estratégico se definen como el conjunto de actividades operativas, a través de la cuales se materializan los propósitos de la Política Nacional. Se entenderá por producto implementado cuando se acredite el cumplimiento de su contenido estipulado en el Plan Estratégico a través de la verificación de su existencia en documentos oficiales, bases de datos o actos administrativos, según corresponda. La cuantificación de los productos implementados será acumulativa. Es decir, los productos implementados en los años anteriores se suman a los implementados en el año t.</t>
  </si>
  <si>
    <t>Porcentaje de avance del Plan Parque Estadio Nacional al año t</t>
  </si>
  <si>
    <t>Gestión e inversión en equipamiento e infraestructura deportiva</t>
  </si>
  <si>
    <t>(Número de actividades del Plan Parque Estadio Nacional implementadas al año t/Número total de actividades del Plan Parque Estadio Nacional)*100</t>
  </si>
  <si>
    <t>El Plan Parque Estadio Nacional es una iniciativa compuesta por un total de cuatro proyectos que, se desarrollan con cargo a la Partida N°26 del Presupuesto de la Nación. Este Plan tiene como finalidad mejorar y modernizar la infraestructura deportiva del Parque Estadio Nacional, con miras a los Juegos Panamericanos Santiago 2023. Cada proyecto se compone de 26 actividades, que abarca los hitos de Aprobación del Consejo de Monumentos Nacionales (CMN), Obtención de Recomendado Satisfactoriamente (RS), Identificación Presupuestaria, Licitación, Contrato y Uso de obra. En total son 104 actividades (valor de denominador). Se entenderá por actividad implementada, cuando se acredite con actas, correos electrónicos, informes, resoluciones o actos administrativos en general, el cumplimiento de lo estipulado para cada actividad. El cálculo de las actividades implementadas será acumulativa. Es decir, las actividades implementadas en los años anteriores se suman a las implementadas en el año t.</t>
  </si>
  <si>
    <t>Porcentaje de acciones de difusión en estudios de actividad física y deporte en las comunas del país en el año t.</t>
  </si>
  <si>
    <t>1 - Instalar con enfoque de derechos, la cultura del movimiento en la población.</t>
  </si>
  <si>
    <t>Difusión de estudios en actividad física y deporte en comunas del país.</t>
  </si>
  <si>
    <t>(Número de comunas con acciones de difusión de estudios en actividad física y deporte en el año t/Número total de comunas del país)*100</t>
  </si>
  <si>
    <t>1. Se considera como acción de difusión todas aquellas actividades que divulguen los resultados de estudio/s de actividad física y deporte en las comunas. Ello, con el fin de promocionar materias relacionadas con la actividad física y el deporte en la población. 2. Se priorizaran las comunas vinculadas o aledañas a las sedes de los Juegos Panamericanos y Parapanamericanos; las prioritarias en la articulación de programas socio deportivos con barrios prioritarios establecidos por la Subsecretaría de Prevención del Delito; y comunas en las que se está implementando la medida presidencial de mejorar infraestructura deportiva escolar, principalmente, partiendo por las capitales regionales. 3. El indicador contempla, al menos, una actividad de difusión por cada comuna.</t>
  </si>
  <si>
    <t>Porcentaje de grupos prioritarios que reciben educación en materias de antidopaje en el año t</t>
  </si>
  <si>
    <t>3 - Posicionar al país y a los deportistas en el alto rendimiento a nivel nacional e internacional, en las modalidades convencional, adaptado y paralímpico.</t>
  </si>
  <si>
    <t>Educar en materias de antidopaje a grupos prioritarios</t>
  </si>
  <si>
    <t>(Número de grupos prioritarios que reciben educación en materias de antidopaje en el año t/ Número total de grupos prioritarios contemplados para el año t)*100</t>
  </si>
  <si>
    <t>Se entiende por Grupo Prioritario a aquel que la Comisión Nacional de Control de Dopaje de Chile ha designado como receptor prioritario de sus actividades de Educación, debido a elementos objetivos específicos, a saber: 1. Crecemos juntos: Destinado Niños y jóvenes Promesas Chile -12 - 18 años. 2. La Previa: Destinado a Deportistas y comunidad deportiva chilena, participante de Santiago 2023. 3. Universidades y otros de la Educación Superior: Destinado a Directivos, docentes y estudiantes de carreras afines al deporte y actividad física, para incorporar tópicos antidopaje en sus programas y currículos; 4. Federaciones Deportivas: Programas destinados a los Deportistas y miembros de la comunidad Federada.</t>
  </si>
  <si>
    <t>Porcentaje de instalaciones deportivas IND con catastro de infraestructura actualizado en terreno en el año t .</t>
  </si>
  <si>
    <t>4 - Definir y evaluar directrices para la gestión e inversión en equipamiento e infraestructura deportiva que acerque la práctica de la actividad física, prácticas corporales, el deporte y recreación a la población.</t>
  </si>
  <si>
    <t>Actualización de catastro de infraestructura deportiva IND</t>
  </si>
  <si>
    <t>(Número de instalaciones deportivas IND con catastro de infraestructura actualizado en terreno en el año t/Número total de recintos IND)*100</t>
  </si>
  <si>
    <t>1. La actualización y mejora del catastro nacional de infraestructura deportiva IND se realizará con el objetivo de tener información detallada y actual de las instalaciones pertenecientes a IND, puesto que en la actualidad el IND cuenta con un directorio de recintos deportivos, el cual no cumple con los requisitos, por lo que se realizará una modificación/actualización de este. La actualización considerará una serie de características técnicas de cada recinto, tales como; la georreferenciación, dirección, el estado de superficie, si cuenta con accesibilidad universal, uso de las instalaciones, estado de baños y/o camarines y convenio de administración vigente. Todo lo anterior, en función de la Política de Infraestructura a Nivel Nacional. 2. La actualización del catastro IND es una de las herramientas que permitirá entregar directrices y prioridades para las definiciones de inversión en equipamientos e infraestructura deportiva a nivel nacional. 3. El número total de instalaciones deportivas IND es de 478, de las cuales 191 se encuentran disponibles para entregar en administración, las 287 restantes se encuentran con convenio de administración vigente.</t>
  </si>
  <si>
    <t>MINISTERIO DEL INTERIOR Y SEGURIDAD PÚBLICA</t>
  </si>
  <si>
    <t>GOBIERNO REGIONAL REGIÓN ANTOFAGASTA</t>
  </si>
  <si>
    <t>Porcentaje de avance de la ejecución presupuestaria de la inversión (programa 02) al 30 de Junio del año t, respecto del presupuesto vigente al 30 de Abril del año t</t>
  </si>
  <si>
    <t>1 - Elaborar el proyecto de presupuesto de inversión del GORE así como ejecutar y controlar el presupuesto del FNDR y los programas que administre el GORE, durante el ejercicio presupuestario del año t en curso, según los lineamientos y prioridades de los instrumentos de planificación, ordenamiento regional y Plan de Gobierno Regional 2021-2024</t>
  </si>
  <si>
    <t>Cumplimiento del Gasto</t>
  </si>
  <si>
    <t>(Monto de inversión (programa 02) ejecutado al 30 de Junio año t/Monto de presupuesto vigente al 30 de Abril año t)*100</t>
  </si>
  <si>
    <t>Este indicador considera los Subtítulos dentro del Presupuesto de Gasto del programa 02 decretado a Abril del año t y solo se excluye de este el Subt. 32 (Prestamos). Este indicador podría presentar un sobrecumplimiento en caso de decretarse mayores recursos posterior al 30 de Abril del año t, debido a la medición que se realiza a los Gores al 30 de Junio del año t, con el presupuesto a esa fecha.</t>
  </si>
  <si>
    <t>Porcentaje de cumplimiento de las acciones planificadas en la agenda de internacionalización multilateral y cooperación transfronteriza respecto al total de acciones agendadas para el año</t>
  </si>
  <si>
    <t>3 - Contribuir a la integración cultural, turística y económica con los países vecinos mediante la implementación de una agenda de internacionalización y cooperación transfronteriza que posibilite el desarrollo multidimensional de los territorios en aspectos tales como el desarrollo económico, social, turístico y cultural acompañado de inversiones en infraestructura habilitante necesaria para el proceso.</t>
  </si>
  <si>
    <t>Actividades cumplidas sobre Agenda de Internacionalización</t>
  </si>
  <si>
    <t>(N° de acciones de cooperación transfronteriza concretadas por la red/N° total de acciones agendadas en el año)*100</t>
  </si>
  <si>
    <t>Se entiende a la Agenda como instrumento que lleva implícita acciones de seguimiento y evaluación, así como mecanismos de retroalimentación y cambio.- El cumplimiento se verá afectado por factores políticos de Chile y de los países transfronterizos, así como de la voluntad política de profundizar el proceso de integración en curso.-</t>
  </si>
  <si>
    <t>Porcentaje de iniciativas de inversión del subtítulo 31, de arrastre identificados al 30 de Abril del año t</t>
  </si>
  <si>
    <t>Iniciativas de Inversión del subt. 31 identificadas</t>
  </si>
  <si>
    <t>(Nº de iniciativas de inversión, del subtítulo 31, de arrastre identificados al 30 de Abril del año t/Nº total de iniciativas de inversión, del subtítulo 31, de arrastre del año t)*100</t>
  </si>
  <si>
    <t>Se entendera como arrastre las iniciativas con Rate RS que mantengan contrato vigente al 31-12 del año t.</t>
  </si>
  <si>
    <t>Porcentaje de proyectos F.N.D.R. en ejecución de arrastre y nuevos priorizados hasta el 31-03 del año t, cuyo costo total sea superior a 300 millones, supervisados en el Año</t>
  </si>
  <si>
    <t>Proyectos Supervisados</t>
  </si>
  <si>
    <t>(N° de proyectos F.N.D.R. en ejecución de arrastre y nuevas visitadas cuyo Costo Total sea &gt; MM$300 FNDR priorizadas al 31-03 del año t/Total de Proyectos F.N.D.R. nuevas y de arrastre en ejecución priorizadas al 31-03 del año t cuyo Costo total &gt; MM$300 FNDR)*100</t>
  </si>
  <si>
    <t>Se entenderá como Arrastre las iniciativas con rate RS que mantengan contrato vigente al 31-12 del año t, y se entenderá por proyecto a la asignación 004, Obras Civiles. La meta 2021 es alcanzar un 54%, para ello el numerador y denominador señalados son referencial.</t>
  </si>
  <si>
    <t>Porcentaje de solicitudes de re-evaluación de las iniciativas no financieras (subt.29) de la circ.33, ingresadas a DIPLAR durante el primer semestre del año "t" con respuesta emitida en un plazo no superior a diez días hábiles</t>
  </si>
  <si>
    <t>2 - Elaborar y proponer instrumentos de planificación y ordenamiento territorial sobre la base de procesos técnicos y participativos para el Desarrollo armónico del territorio conforme a las prioridades definidas por el GORE y evaluar el cumplimiento de los mismos instrumentos de planificación y ordenamiento territorial, así como brindar asistencia técnica a los organismos de la administración que lo requieran.</t>
  </si>
  <si>
    <t>Respuestas agilizadas sobre Transferencias de Capital.</t>
  </si>
  <si>
    <t>(Número de solicitudes de re-evaluación de las iniciativas no financieras (subt.29) de la circ.33, ingresadas a DIPLAR durante el primer semestre del año "t" con respuesta emitida en un plazo no superior a diez días hábiles/Total de solicitudes de re-evaluación de iniciativas no financieras (subt.29) de la circ.33 ingresadas a DIPLAR durante el primer semestre del año "t" )*100</t>
  </si>
  <si>
    <t>Se refiere a las iniciativas no financieras (adquisición de activos) del subtitulo 29 de la circular 33. Las solicitudes de reevaluaciones son derivadas a la unidad de preinversión cuando las unidades técnicas solicitan a la DIPIR (División de Inversión y Presupuestos) aumentar recursos y/o modificar aspectos técnicos que fueron aprobados originalmente. La unidad de preinversión se pronuncia técnicamente y observa así mismo lo solicitado como aumento de presupuesto. La sigla Diplar se refiere a la División de Planificación Regional. El plazo se inicia desde la recepción del documento por el Analista DIPLAR. Se entenderá que la prerrogativa del ingreso de solicitudes de reevaluación de iniciativas no financieras (adquisición de activos) del subtítulo 29 la circular 33 es de exclusiva responsabilidad de los servicios ejecutores y no del Gobierno Regional de Antofagasta. El cumplimiento de este indicador puede verse afectado por dicha prerrogativa, así como por el oficio circular N°15 de DIPRES de fecha 09 de abril 2020 que contempla ?Instructivo sobre Austeridad y Eficiencia en el uso de los recursos públicos durante la emergencia sanitaria producto del virus COVID 19. Por las razones anteriores, la meta 2022 se mantiene en alcanzar un 95%. El numerador y denominador señalados son referencial.</t>
  </si>
  <si>
    <t>Porcentaje de proyectos FNDR de arrastre y nuevos contratados hasta el 30-06 del año t, cuyo costo total sea superior a 300 millones, supervisados en el año t.</t>
  </si>
  <si>
    <t>(N° de proyectos FNDR en ejecución de arrastre y nuevas visitadas cuyo Costo Total sea &gt; MM$ 300.- FNDR contratados al 30-06 del año t/Total de proyectos FNDR nuevas y de arrastre en ejecución contratados al 30-06 del año t, cuyo costo total &gt; MM$ 300 FNDR)*100</t>
  </si>
  <si>
    <t>Se entenderá como Arrastre las iniciativas con rate RS que mantengan contrato vigente al 31-12 del año t, y se entenderá por proyecto a la asignación 004, Obras Civiles. La estimación 2023 es alcanzar un 54%, para ello el numerador y denominador señalados son referencial.</t>
  </si>
  <si>
    <t>Porcentaje de encuestas aplicadas a usuarios externos (todos aquellos que hayan usado algún servicio o producto del GORE durante el año t) sobre la calidad de los productos y servicios que ofrece el Gobierno Regional.</t>
  </si>
  <si>
    <t>7 - Modernizar la gestión interna del Gobierno Regional para lograr ser una Institución de excelencia y alcanzar altos estándares que permitan satisfacer las necesidades de sus usuarios, tanto internos como externos.</t>
  </si>
  <si>
    <t>Información sobre calidad de los servicios</t>
  </si>
  <si>
    <t>(N° de encuestas aplicadas a los usuarios externos/N° de encuestas programadas.)*100</t>
  </si>
  <si>
    <t>Porcentaje de procesos estratégicos actualizados respecto al Plan de Mejoras 2023-2024.</t>
  </si>
  <si>
    <t>Procesos Actualizados</t>
  </si>
  <si>
    <t>(N° de Procesos de productos estratégicos actualizados/N° total de Procesos de productos estratégicos del Gobierno Regional)*100</t>
  </si>
  <si>
    <t>La meta 2023-2024 es alcanzar un 100%, para ello el numerador y denominador señalados son referencial. La meta a alcanzar en el año 2023 corresponde a un 50%.</t>
  </si>
  <si>
    <t>Porcentaje de Organizaciones Sociales capacitadas</t>
  </si>
  <si>
    <t>5 - Proponer, promover y ejecutar planes y programas de alcance regional. Para mejorar la calidad de vida de los habitantes del territorio</t>
  </si>
  <si>
    <t>Cantidad de Organizaciones Sociales Capacitadas</t>
  </si>
  <si>
    <t>(N° de Organizaciones sin fines de lucro de la sociedad civil capacitadas en formulación de proyectos sociales/N° total de organizaciones inscritas en la plataforma de Fondos Concursables del Gobierno Regional de Antofagasta.)*100</t>
  </si>
  <si>
    <t>Los Fondos concursables se refiere a aquellas iniciativas incluidas en la Glosa Presupuestaria 2.1</t>
  </si>
  <si>
    <t>Cobertura de Fiscalización a iniciativas FIC-R en ejecución.</t>
  </si>
  <si>
    <t>4 - Fortalecer el Fomento Productivo sostenible en la región, articulando al sector público, privado y academia, tendiente a:1) potenciar áreas económicas con ventajas comparativas y el desarrollo de nuevos sectores económicos regionales con alto potencial de crecimiento, 2) Promover el Emprendimiento e innovación para todos en la región, 3) apoyar el desarrollo integral de las mipymes de la región.</t>
  </si>
  <si>
    <t>Apoyo y seguimiento a las iniciativas FIC-R</t>
  </si>
  <si>
    <t>(Número de iniciativas FIC -R en ejecución fiscalizadas/Número total de iniciativas FIC--R en ejecución )*100</t>
  </si>
  <si>
    <t>Se entenderá como Iniciativas FIC-R en ejecución y fiscalizadas, aquellas que la unidad técnica expone el avance a los analistas de la división o aquellas que fueron visitadas en terreno, según la naturaleza de cada iniciativa. Se considerará para efectos de cálculo las iniciativas FIC-R que iniciaron ejecución hasta el 31 de diciembre del 2022.</t>
  </si>
  <si>
    <t>Publicación del registro anual de Conservaciones Viales y Aceras, realizadas en el año T-1</t>
  </si>
  <si>
    <t>6 - Elaborar, proponer y coordinar planes y programas para obras de infraestructura, equipamiento y gestión del transporte, mejorando las condiciones de entorno para un desarrollo sostenible y equitativo de la población regional.</t>
  </si>
  <si>
    <t>Listado de conservaciones</t>
  </si>
  <si>
    <t>(N° de conservaciones viales y de aceras, realizadas en el año t-1 publicadas en la página web del Gobierno Regional./N° de conservaciones viales y de aceras ejecutadas por SERVIU en el año t-1)*100</t>
  </si>
  <si>
    <t>SERVIU: Servicio Regional de Vivienda y Urbanismo.</t>
  </si>
  <si>
    <t>Porcentaje de solicitudes de re-evaluación de iniciativas asociadas a Transferencias de Capital (Subtitulo .33), solicitadas a DIPLAR durante el primer semestre del año t con respuesta emitida en un plazo no superior a diez días hábiles.</t>
  </si>
  <si>
    <t>Calidad en el Proceso de coordinación de la pre inversión pública</t>
  </si>
  <si>
    <t>(Respuestas a solicitudes de reevaluación de iniciativas financiadas por Transferencias de Capital (subt.33) con respuesta emitida en un plazo no superior a diez días hábiles en el año t/Solicitudes de re-evaluación de iniciativas asociadas a Transferencias de Capital (subt.33) en el año t * 100)*100</t>
  </si>
  <si>
    <t>- Se refiere a las iniciativas asociadas a Transferencia de Capital (Subtitulo 33) - La sigla DIPLAR se refiere a la División de Planificación y Desarrollo Regional. - Las solicitudes de reevaluación son derivadas a la División de Planificación y Desarrollo Regional (DIPLAR) / Unidad de preinversion, por la División de Inversión y Presupuesto (DIPIR) cuando las Unidades técnicas solicitan a la señalada División modificar aspectos técnicos y/o financieros que fueron aprobados originalmente. - La unidad de preinversion de la DIPLAR analiza pertinencia y se pronuncia técnicamente. - El plazo se inicia desde la recepción del documento por el Analista DIPLAR - Por semestre se entenderá último día hábil del mes de junio 2023. - 01 informe al término del primer semestre 2023 - La estimación 2023 es alcanzar un 95%, para ello el numerador y denominador señalados son referencial.</t>
  </si>
  <si>
    <t>Porcentaje de iniciativas presentadas a análisis técnico económico con financiamiento FNDR que forman parte de cartera aprobada y vigente por Subdere del Plan Zona de Rezago de Tocopilla en el año t.</t>
  </si>
  <si>
    <t>Seguimiento de Iniciativas incluidas en Plan de Rezago Provincia de Tocopilla</t>
  </si>
  <si>
    <t>(N° Iniciativas que conforman cartera de inversión planificadas en el año t, del Plan Zona de Rezago Provincia de Tocopilla aprobada por SUBDERE./N° Iniciativas presentadas en el año t del Plan Zona de Rezago Provincia de Tocopilla, a análisis técnico económico y financiamiento FNDR.)*100</t>
  </si>
  <si>
    <t>Son 2 informes en el año t, con fecha de corte a la primera quincena del mes de Junio y Diciembre 2023. Línea Base cartera aprobada por Subdere, iniciativas presentadas a partir de oficio o carta de solicitud de patrocinio FNDR dirigida al Gobernador Regional en el año 2023. El propósito es informar a la ciudadanía, a través de la página web del Gobierno Regional, sobre el avance de la cartera de inversiones del Plan Rezago en Provincia de Tocopilla 2022-2030</t>
  </si>
  <si>
    <t>Porcentaje de equipos técnicos municipales de la región, capacitados en formulación de iniciativas sociales</t>
  </si>
  <si>
    <t>Capacitaciones a Instituciones</t>
  </si>
  <si>
    <t>(Número de capacitaciones realizadas a equipos técnicos municipales de la región en formulación de iniciativas sociales/Número total de equipos técnicos municipales en la región)*100</t>
  </si>
  <si>
    <t>1. La capacitación puede ser efectuada en formato presencial u on-line dependiendo la situación sanitaria vigente al momento de la convocatoria. Además, dependiendo el número de participantes. 2. La capacitación contemplará formulación de iniciativas de interés social 3. La Región de Antofagasta cuenta con nueve (9) comunas.</t>
  </si>
  <si>
    <t>Iniciativas de Carácter Social evaluadas por la División de Desarrollo Social y Humano (DIDESO)</t>
  </si>
  <si>
    <t>Evaluación de DIDESO a Iniciativas de carácter social.</t>
  </si>
  <si>
    <t>(Nº total de iniciativas evaluadas al 31 de diciembre del año t, en un plazo menor o igual 15 días hábiles./Nº total de iniciativas presentadas a través de ley de presupuesto 2023, al 31 de diciembre del año t)*100</t>
  </si>
  <si>
    <t>Las iniciativas de carácter social que se evaluarán podrán corresponder a los subtítulos 33, 29, 22 ,24. Se entenderá como iniciativas evaluadas aquellas donde la DIDESO recibe una iniciativa de inversión y emite en un plazo igual o menor a 15 días hábiles, el resultado de la evaluación a la unidad formuladora de la iniciativa (esta comunicación puede ser mediante oficio, o correo electrónico). Se entenderá como iniciativas presentadas a todas aquellas iniciativas ingresadas y derivadas desde la oficina de partes del Gobierno Regional dirigidas a DIDESO solicitando patrocinio.</t>
  </si>
  <si>
    <t>Tiempo de respuesta en días a solicitudes de modificación de iniciativas FIC-R, realizadas por las distintas unidades técnicas</t>
  </si>
  <si>
    <t>Mejorar tiempos en la articulación entre el sector público privado y académico.</t>
  </si>
  <si>
    <t>((Número de solicitudes de modificación de iniciativas FIC-R que se dieron respuesta por DIFOI , en, a lo más 15 días hábiles /Número total de solicitudes de modificación de iniciativas FIC-R que se dieron respuesta por DIFOI )*100</t>
  </si>
  <si>
    <t>DIFOI= División de Fomento e Industria DIPIR= División de Presupuesto e Inversión Regional. Solicitudes de Modificación: Reasignaciones, reitemizaciones, extensiones de plazo, modificación de actividades, etc. Las solicitudes de modificación son ingresadas por cada unidad técnica de iniciativas FIC-R al Gobierno Regional a través de oficina de partes. La solicitud se deriva a DIPIR o DIFOI según lo establezcan las bases de cada proceso. En caso de que se envíe a DIPIR, ésta revisa financieramente la solicitud y solicita pronunciamiento de DIFOI, quién responde a través de memo a DIPIR. En caso que se derive a DIFOI se responde directamente a la unidad técnica mediante oficio. El plazo comienza a contar desde el ingreso de la solicitud a DIFOI y finaliza con la respuesta a DIPIR o a la Unidad Técnica según corresponda.</t>
  </si>
  <si>
    <t>Realización de jornadas semestrales de Difusión del Plan de Movilidad Urbana Sostenible.</t>
  </si>
  <si>
    <t>Jornadas de Difusión</t>
  </si>
  <si>
    <t>(N° Actividades de Difusión Realizadas /N° Actividades de difusión Programadas)*100</t>
  </si>
  <si>
    <t>Porcentaje de actividades realizadas por el COSOC Regional en razón del total de las actividades planificada</t>
  </si>
  <si>
    <t>8 - Desarrollar políticas, planes, programas y proyectos de gobernanza y participación ciudadana en la región con el propósito de que la ciudadanía incida en la toma de decisiones de la gestión publica regional.</t>
  </si>
  <si>
    <t>Actividades realizadas por el COSOC Regional</t>
  </si>
  <si>
    <t>(N° de actividades realizadas por el COSOC Regional durante el año/N° de actividades planificadas en Plan Anual del COSOC Regional)*100</t>
  </si>
  <si>
    <t>El total de sesiones ordinarias anuales se estipuló en Reglamento General del COSOC.</t>
  </si>
  <si>
    <t>Contar con un acto administrativo de presentación al Consejo Regional de la Política de Gobernanza y Participación Ciudadana</t>
  </si>
  <si>
    <t>Actos Administrativos Presentados al CORE</t>
  </si>
  <si>
    <t>(N° de documentos de políticas públicas presentadas al Consejo Regional/N° total de documentos planificados de presentación al CORE por la Unidad de Gobernanza y Participación Ciudadana)*100</t>
  </si>
  <si>
    <t>En los Términos Técnicos de Referencia se indica que la política se presentará al CORE una vez se cuente con el borrador final</t>
  </si>
  <si>
    <t>N° de programas de Formación y Fortalecimiento de la Sociedad Civil y la Ciudadanía Regional creados por resolución exenta.</t>
  </si>
  <si>
    <t>Programas de Formación creados</t>
  </si>
  <si>
    <t>(N° de programas de Formación y Fortalecimiento de la Sociedad Civil y la Ciudadanía Regional creados por resolución exenta /N° de programas planificados para el año por la Unidad de Participación Ciudadana y Gobernanza.)*100</t>
  </si>
  <si>
    <t>GOBIERNO REGIONAL REGIÓN ARAUCANIA</t>
  </si>
  <si>
    <t>Porcentaje de Iniciativas de Inversión (del subtítulo 31) de arrastre identificadas al 30 de abril del año t.</t>
  </si>
  <si>
    <t>3 - Mejorar la gestión del Presupuesto de Inversiones del Gobierno Regional, a través de la ejecución eficiente y oportuna, tanto física como financiera, de las iniciativas de inversión financiadas con fondos del FNDR y Provisiones.</t>
  </si>
  <si>
    <t>Eficiencia de la inversión FNDR</t>
  </si>
  <si>
    <t>(Nº de Iniciativas de Inversión FNDR (Programa 02-Subtítulo 31 de arrastre identificados presupuestariamente al 30 de abril del año t/Nº Total Iniciativas de Inversión FNDR (Programa 02-Subtítulo 31 de arrastre del año t)*100</t>
  </si>
  <si>
    <t>Se consideran proyectos de arrastre aquellos que cuentan con Contrato Vigente al 31 de diciembre del año t-1, e ingresados al Módulo de Contratos del Banco Integrado de proyectos (BIP). Para identificar presupuestariamente un proyecto de arrastre, debe contar con recomendación técnica favorable (RS) otorgado por el Ministerio de Desarrollo Social.</t>
  </si>
  <si>
    <t>Porcentaje de gasto efectivo en obras del subtítulo 31 sobre lo estipulado en el contrato inicial de las obras terminadas en el año t.</t>
  </si>
  <si>
    <t>(Suma en pesos del costo efectivo de los proyectos terminados en el año t/Suma en pesos del monto adjudicado inicialmente, según estipulado en el Contrato de Ejecución, de los proyectos terminados en el año t)*100</t>
  </si>
  <si>
    <t>Se entiende por proyecto terminado en el año t, aquellos que al menos tienen recepción provisoria o acta de entrega de explotación, o en el caso de los proyectos de Electrificación Rural, liquidación definitiva. Los Diseños de los proyectos son de responsabilidad de las entidades formuladoras. Para el cálculo de este indicador se incluyen sólo los proyectos de obras civiles, del Subtítulo 31. De los proyectos de Obras Civiles del Subtítulo 31 se excluyen: a) Los proyectos de Obras Viales debido a que en su etapa de diseño no se incluyen todos los componentes necesarios para que obtengan la rentabilidad a fin de obtener la recomendación favorable RS, razón por la que en la etapa de ejecución, los potenciales beneficiarios solicitan la incorporación de todas las obras necesarias (tales como puentes, accesos a predios, cercos, etc.), ya que efectivamente el TMD aumenta al mejorar el estándar de los caminos; b) Los proyectos de Agua Potable Rural y Saneamiento Sanitario, ya que durante la etapa de ejecución de obras se suman nuevos beneficiarios que no estuvieron disponibles a incorporarse al proyecto hasta que estuvo en ejecución y/o porque las viviendas no existían en las etapas de prefactibilidad y/o diseño; esto permite ampliar la cobertura del acceso al servicio, que es el objetivo de estos proyectos, y mejoran la rentabilidad social del proyecto; c) Los proyectos que consideran, entre sus componentes, recuperación de estructuras de valor patrimonial, ya que en la etapa de ejecución se detectan carencia de elementos normativos exigibles hoy en día, y no en el año en que se construyó la estructura de valor patrimonial. Para el cálculo de este indicador sólo se consideran aquellas iniciativas de inversión indicadas anteriormente y que producto de un incremento de recursos, no ha sido necesario solicitar una nueva evaluación técnico económica ante el Ministerio de Desarrollo Social, conforme lo establecido en el SNIP, producto de modificaciones de contratos cuyo nuevo monto total a contratar supere el 10% del monto de la recomendación vigente. Lo anterior, debido a que este Gobierno Regional conforme lo establecido en la ley 18.091 inciso 4° del Articulo 16, mantiene Convenios Mandato con Servicios de la Administración del Estado cuyos reglamentos y/o normativas les permiten hacer incrementos de contrato por montos superiores al 10%, (ejemplo MOP puede aumentar hasta 30%), sin tener este Gobierno Regional la autoridad de rechazar unilateralmente sin juicio de causa, dado que el cumplimiento del mandato queda sujeto a los procedimientos normas técnicas y reglamentarias de que dispone el organismo mandatario para el desarrollo de sus propias actividades.</t>
  </si>
  <si>
    <t>Porcentaje proyectos admisibles priorizados por la totalidad de los territorios de planificación que son postulados al S.N.I.P. para su selección en año t, respecto del total de proyectos admisibles priorizados en los territorios de planificación,al 30-09 año t</t>
  </si>
  <si>
    <t>2 - Mejorar la coordinación de la inversión pública regional sobre la base de los instrumentos de planificación regional vigentes.</t>
  </si>
  <si>
    <t>Inversión pública regional priorizada territorialmente.</t>
  </si>
  <si>
    <t>(Nº de proyectos admisibles priorizados en los territorios de planificación y presentados al Ministerio de Desarrollo Social para su selección en el año t /Nº total de proyectos admisibles priorizados en los territorios de planificación, al 30-09 del año t)*100</t>
  </si>
  <si>
    <t>Desde el año 2008, el Gobierno Regional recepciona en el año t, diversas iniciativas de inversión que las Municipalidades y/o Servicios Públicos postulan a financiamiento del programa 02, para el año t o para el año t+1. Estas postulaciones se revisan, y el Intendente selecciona aquellos que se remiten a la SEREMI de Desarrollo Social para el análisis técnico-económico correspondiente. Para esta selección los proyectos deben: a) Estar priorizados por los territorios de Planificación, ya sea para postular a financiamiento el año t o el año t+1. b) cumplir con los requisitos y procedimientos de postulación del Gobierno Regional de La Araucanía, c) Cumplir los requisitos de presentación establecidos por el Ministerio de Desarrollo Social según el tipo de iniciativa de inversión y etapa, los cuales son publicados en la página web de dicho Ministerio. Los 8 territorios de planificación agrupan a las 32 comunas de la región, según la zonificación denominada Territorios de Planificación y Coordinación, aprobada en la ERD, los territorios son: Malleco Norte, Nahuelbuta, Valle Central, Araucanía Andina, Temuco - Padre Las Casas, Araucanía Lacustre; Cautín Sur, y Territorio Intercultural de Ríos y Mar. La priorización de las iniciativas de inversión por parte de los territorios de planificación, se realiza mediante Mesas de Coordinación de Inversiones Territoriales, denominadas también Mesas Territoriales. Para efectos del indicador se consideran las iniciativas admisibles (procedimiento GORE), priorizados en los territorios mediante las Mesas Territoriales, hasta el día 30/09 del año t, y que pueden ser presentados al GORE a más tardar el 30/10 del año t, que postulan a financiamiento del presupuesto del Programa 02 de Inversiones del Gobierno Regional de La Araucanía, ya sea para el año t o t+1. El indicador tiene por finalidad asegurar que aquellas iniciativas de inversión que efectivamente se presentan y son priorizadas en los territorios de planificación, y cumplen con los requisitos establecidos por el GORE Araucanía, serán remitidas a la SEREMI de Desarrollo Social, de tal forma que, si obtienen recomendación favorable, puedan optar a financiamiento del programa 02, según las disponibilidades presupuestarias y aprobación del Consejo Regional. Para el año 2021 y siguientes, se incorporará informe de análisis que permita definir variables susceptibles de mejoras en el proceso de priorización de iniciativas y su envío a evaluación, en el contexto de la reorganización interna de los Gobiernos Regionales.</t>
  </si>
  <si>
    <t>Porcentaje de recursos FIC convenidos al 30 de Septiembre del año t, respecto del total de recursos FIC aprobados por el Consejo Regional para el año t y posteriores.</t>
  </si>
  <si>
    <t>1 - Orientar la Inversión Pública regional, atendiendo las disparidades territoriales y multiculturales en el marco de un desarrollo sostenible, a través de las directrices definidas en los instrumentos de planificación y ordenamiento territorial.</t>
  </si>
  <si>
    <t>Inversión pública regional equilibrada territorialmente</t>
  </si>
  <si>
    <t>(Monto de recursos FIC con Convenios al 30 de Septiembre del año t./Monto total de recursos FIC aprobados por el Consejo Regional durante el año t.)*100</t>
  </si>
  <si>
    <t>a) El Fondo de Innovación para la Competitividad contempla recursos provenientes de la Provisión Fondo de Innovación para la Competitividad, y recursos adicionales que el Gobierno Regional de La Araucanía destine a tales fines, provenientes del Programa 02 de Inversión Regional. Dichos recursos se ejecutan fundamentalmente a través de transferencias a otras instituciones o Servicios Públicos, que actúan como Entidades Ejecutoras, conforme a la normativa, y en especial las Glosas presupuestarias que regulan el uso y destino de estos recursos. b) Se entiende por "Recursos FIC Convenidos" aquellos que cuentan con Convenio suscrito por ambas partes - GORE e Institución receptora, y con Resolución aprobatoria totalmente tramitada o ingresada en Contraloría, si correspondiere según monto. c) Se entiende como recursos aprobados, aquellos que el Consejo Regional aprueba durante el año t, para el año t y posteriores. Se consideran sólo aquellos recursos aprobados hasta el 30 de Mayo del año t, que cuentan con asignación presupuestaria debidamente tramitada al 30 de Junio del año t. d) Se implementa un informe descriptivo del cumplimiento de cada convenio, incluyendo cada uno de los programas y proyectos financiados por FIC, el cual será publicado en la web institucional al 31 de diciembre del año t.</t>
  </si>
  <si>
    <t>Porcentaje de avance de la ejecución presupuestaria de la inversión (programa 02) al 30 de junio del año t, respecto del presupuesto vigente al 30 de abril del año t</t>
  </si>
  <si>
    <t>(Monto de inversión (programa 02) ejecutado al 30 de junio del año t/Monto de presupuesto vigente al 30 de abril del año t)*100</t>
  </si>
  <si>
    <t>La recomendación técnica de cada proyecto depende de su institución formuladora; y la aprobación financiera depende de la concordancia de la iniciativa con las prioridades regionales. Los presupuestos de cada proyecto son de responsabilidad de la entidad formuladora y su aprobación técnica del Ministerio de Desarrollo Social o del Gobierno Regional según sea el caso. La ejecución de los proyectos es encomendada a Unidades Técnicas (Servicios Públicos con facultades y expertiz en la tipología del proyecto) y Municipios, mediante Convenio Mandato, Unidades que comprometen una ejecución presupuestaria para cada proyecto durante el año, o mediante Convenios en el caso de los Subtítulos 24 y 33.</t>
  </si>
  <si>
    <t>GOBIERNO REGIONAL REGIÓN ATACAMA</t>
  </si>
  <si>
    <t>Porcentaje de iniciativas de inversión vigentes en ejecución monitoreadas en el año t.</t>
  </si>
  <si>
    <t>2 - Cumplir eficazmente el rol articulador a efecto de asegurar la pertinencia de la Planificación y Ejecución oportuna de la Inversión Pública Regional</t>
  </si>
  <si>
    <t>Iniciativas de inversión vigentes en ejecución monitoreadas.</t>
  </si>
  <si>
    <t>(Cantidad de iniciativas de inversión vigentes en ejecución monitoreadas en el año t/Cantidad de iniciativas de inversión vigentes en ejecución en el año t)*100</t>
  </si>
  <si>
    <t>1.- El monitoreo se realiza con visitas en terreno, donde se considera sólo iniciativas de inversión en ejecución del FNDR, subtitulo 31.02.004 (obras civiles), que cuentan con un contrato vigente hasta la recepción provisoria sin observaciones. 2.- Se excluyen las iniciativas que hayan tenido término anticipado de contrato en el año t-1, y que no se hayan reanudado sus obras durante el año t. 3.- Se considera a lo menos un monitoreo por iniciativa de inversión, razón por la cual en la tabulación solo se considera una vez el acta de monitoreo.</t>
  </si>
  <si>
    <t>Porcentaje de iniciativas de inversión, del subtitulo 31, de arrastre identificadas al 30 de abril del año t</t>
  </si>
  <si>
    <t>3 - Ejecutar en forma eficiente el Presupuesto de Inversión Regional (F.N.D.R) asignado, velando que este contribuya a las necesidades de sus habitantes y al desarrollo armónico de la región.</t>
  </si>
  <si>
    <t>Iniciativas de inversión de arrastre subt. 31 identificadas</t>
  </si>
  <si>
    <t>(N° de iniciativas de inversión, del subtítulo 31, de arrastre identificados al 30 de Abril año t /N° total de iniciativas de inversión, del subtítulo 31,de arrastre año t)*100</t>
  </si>
  <si>
    <t>1. El indicador tiene como propósito medir la gestión asociado a la identificación de proyectos que pasan de arrastre de un año a otro, pero que están sujetos a la gestión de las Secretarías Regionales Ministeriales de Desarrollo Social dependientes de MDS, que entreguen la recomendación técnica para el arrastre y que las unidades técnicas entreguen los antecedentes completos a dicha Seremía. 2. Se considerara como fecha final de la tramitación de la resolución de asignación presupuestaria, la fecha en que la resolución es enviada a la Contraloría, vía oficio del Sr. Intendente.</t>
  </si>
  <si>
    <t>Porcentaje de iniciativas de inversión del subtitulo 31 incorporadas al Programa Público de Inversión Regional (PROPIR) del año t, respecto del total de inversión del subtitulo 31 presentadas en el Anteproyecto Regional de Inversiones (ARI)del año t.</t>
  </si>
  <si>
    <t>Inversión Publica Regional</t>
  </si>
  <si>
    <t>(Cantidad de Iniciativas de Inversión del subtitulo 31 del ARI del año t, incorporadas en el PROPIR del año t/Cantidad de iniciativas de inversión del subtitulo 31 definidas en el ARI, del año t)*100</t>
  </si>
  <si>
    <t>1.- La Base de cálculo de este indicador considera sólo iniciativas del subtitulo 31 FNDR, informadas como nuevas en el ARI del año t. 2.- Las iniciativas consideradas "nuevas", son aquellas con financiamiento FNDR solo aprobadas por el CORE y que solo se les ha asignado Gastos Administrativos. 3.-En caso de que alguna(s) iniciativa(s) de inversión del subtitulo 31 considerada como nueva(s) FNDR al momento de la elaboración de ARI del año t y que fue contabilizada para la estimación de la meta, cambie durante el año t de fuente de financiamiento, esta no se considerara parte de la base (Cantidad de iniciativas de inversión del subtitulo 31 definidas en el ARI, del año t) al momento de calcular el indicador</t>
  </si>
  <si>
    <t>Porcentaje de Proyectos con Evaluación Ex Post, terminados al 30 de octubre del año t.</t>
  </si>
  <si>
    <t>Proyectos terminados con Evaluación Ex Post</t>
  </si>
  <si>
    <t>(Numero de Proyectos Terminados con Evaluación Ex Post/Total de Proyectos Terminados al 30 de Octubre del año T )*100</t>
  </si>
  <si>
    <t>1 .- Se aplicara formulario de Evaluación Expost a iniciativas de inversión del subtitulo 31. 02. 004 (obras civiles), del Fondo Nacional de Desarrollo Regional (FNDR), terminadas hasta el 30 de octubre del año en curso, que cuenten con recepción provisoria sin observaciones. 2.- Se entiende como Evaluación Ex Post, al instrumento que se aplica a las iniciativas de inversión FNDR cuando han terminado la ejecución de sus obras, para determinar la eficacia y eficiencia del uso de los recursos aprobados por el Consejo Regional y verificar si efectivamente las iniciativas de inversión se ejecutaron de acuerdo a los antecedentes recomendados y aprobados previamente por el Ministerio de Desarrollo Social (MIDESO)</t>
  </si>
  <si>
    <t>Porcentaje de Iniciativas de Inversión FNDR, contenidas en el Programa Público de Inversión Regional (PROPIR) actualizado al 30 de septiembre del año t, georreferenciadas y pertinentes con la Estrategia Regional de Desarrollo de Atacama 2007-2017</t>
  </si>
  <si>
    <t>1 - Mejorar el Proceso de Planificación y Ordenamiento Territorial, a través de la participación ciudadana, la evaluación ambiental estratégica y la Estrategia de Desarrollo Regional, a fin de avanzar hacia un desarrollo sustentable de la región.</t>
  </si>
  <si>
    <t>Estrategia Regional de Desarrollo de Atacama.</t>
  </si>
  <si>
    <t>(Nº de iniciativas contenidas en el Programa Público de Inversión Regional (PROPIR) actualizado al 30 de septiembre del año t, georreferenciadas y vinculadas con la ERDA/Nº total de iniciativas contenidas en el Programa Público de Inversión Regional (PROPIR) actualizado al 30 de septiembre del año t)*100</t>
  </si>
  <si>
    <t>1. La importancia de este indicador radica en la necesidad que presenta al Sr. Intendente Regional y las autoridades que componen su gabinete, de contar con información precisa respecto a la focalización que la inversión pública presenta en el territorio y como esta aporta al cumplimiento de los lineamientos estratégicos definidos en el marco de la Estrategia Regional de Desarrollo de Atacama 2007-2017. 2. Las iniciativas del PROPIR que serán georreferenciadas en el marco de este indicador, serán las referidas a infraestructura del Subtitulo 31.02. y con fuente de financiamiento FNDR</t>
  </si>
  <si>
    <t>Porcentaje de Iniciativas de Inversión del subtítulo 31, con creación de Asignación Presupuestaria respecto del total de proyectos aprobados, al 15 de noviembre del año t, por el CORE</t>
  </si>
  <si>
    <t>Planificación de la Inversión Publica</t>
  </si>
  <si>
    <t>(N° de Iniciativas de Inversión del subtítulo 31 con creación de Asig. Presupuestaria en el año t/N° de Iniciativas de Inversión del subtítulo 31 aprobados por el CORE al 15 de noviembre del año t)*100</t>
  </si>
  <si>
    <t>1.- La Base de cálculo de este indicador considera las iniciativas nuevas FNDR aprobadas por el CORE en el presente año</t>
  </si>
  <si>
    <t>GOBIERNO REGIONAL REGIÓN AYSEN DEL GRAL. CARLOS IBAÑEZ DEL CAMPO</t>
  </si>
  <si>
    <t>3 - Gestionar de forma eficiente la inversión regional con énfasis en aquella de decisión regional, en coherencia con la planificación estratégica.</t>
  </si>
  <si>
    <t>mejor desempeño financiero, distribuyendo de manera regular la inversión mensual.</t>
  </si>
  <si>
    <t>(Monto de la ejecución presupuestaria de la inversión (programa 02) al 30 de junio del año t/monto total presupuesto vigente al 30 de abril año t)*100</t>
  </si>
  <si>
    <t>Al respecto, el trámite de un documento. Sea este Decreto M. Hacienda o Res. SUBDERE, tiene una duración de al menos 60 días. Y la disponibilidad de dichos instrumentos para la ejecución del presupuesto es a la total tramitación de los mismos. En base a lo anterior, el presupuesto a medir debe basarse en documentos Totalmente Tramitados, que para el caso del mes de Junio es Abril.</t>
  </si>
  <si>
    <t>Porcentaje de iniciativas de inversión del subtitulo 31, de arrastre identificadas al 30 de Abril del año t, en relación al total de iniciativas de arrastre del año t.</t>
  </si>
  <si>
    <t>1 - Coordinar y orientar las decisiones públicas y privadas en materias de inversion para mejorar las oportunidades de desarrollo social, cultural y económico de los habitantes de la región, atendiendo a las disparidades territoriales y los desafíos de un desarrollo sostenible.</t>
  </si>
  <si>
    <t>Coordinar las acciones de soporte que resulten necesarias para asegurar la continuidad de la inversión.</t>
  </si>
  <si>
    <t>Proyectos de arrastres son las Iniciativas de Inversión (subt. 31) que cuentan con contratos vigentes al primero de enero del año presupuestario en curso.</t>
  </si>
  <si>
    <t>Porcentaje del presupuesto comprometido en arrastre año t+1, en relación al presupuesto vigente al término del año t</t>
  </si>
  <si>
    <t>(Monto de gasto comprometido en arrastre año t+1/Monto presupuesto vigente a fin año t )*100</t>
  </si>
  <si>
    <t>Presupuesto de Arrastre, corresponde a recursos comprometidos con anterioridad al año presupuestario en curso en función de un contrato o convenio vigente.</t>
  </si>
  <si>
    <t>Porcentaje de instrumentos de planificación regional vigentes con gestión evidente en el año t</t>
  </si>
  <si>
    <t>2 - Dirigir el proceso de planificación del desarrollo regional, a través de la elaboración e implementación de políticas, planes y programas que favorezcan el desarrollo equitativo de la región incorporando como eje transversal la participación ciudadana</t>
  </si>
  <si>
    <t>seguimiento y control de los instrumentos de planificación regional aplicados en distintas formas.</t>
  </si>
  <si>
    <t>(Número de instrumentos de planificación regional vigentes con gestión evidente en el año t/Número de instrumentos de planificación regional vigentes en el año t)*100</t>
  </si>
  <si>
    <t>Gestión evidente de los Instrumentos de Planificación, consiste en la gestión realizada por la División de Planificación y Desarrollo Regional a los instrumentos de planificación regional vigentes el año en curso, de forma de plasmar los objetivos institucionales de desarrollo para la región de Aysén. Las gestiones a realizar son: Aprobación de Iniciativas durante el año que pertenezcan a un Plan o Cartera de inversiones, y/o Esté en proceso de seguimiento y/o evaluación y/o Esté en proceso de difusión a la ciudadanía y/o actores claves. Los instrumentos de planificación regional vigentes aludidos en este indicador están publicados en www.goreaysen.cl y corresponden a los siguientes: 1. Estrategia Regional de Desarrollo (ERD), aprobación 12 agosto 2010, vigencia 2030. 2. Plan Regional de Ordenamiento Territorial, aprobación 09 enero 2014, vigencia 2024. 3. Política Regional de Localidades Aisladas, aprobación 31 agosto 2012, vigencia 2030. 4. Política Regional de Turismo, aprobación 06 noviembre 2009, vigencia 2024. 5. Política Regional de Ciencia, Tecnología e Innovación, aprobación 27 diciembre 2011, vigencia 2026. 6. Política Regional de Desarrollo Ganadero, aprobación 25 agosto 2009, vigencia 2024. 7. Política Regional de Inserción Internacional, aprobación 04 enero 2013, vigencia 2030. 8. Política de Actividad Física y Deportes, aprobación 28 diciembre 2017, vigencia 2023. 9.Política de Energía, aprobación 28 diciembre 2018, vigencia 2027. 10.Plan Marco Desarrollo territorial Lago Verde, Vigencia 2024. 11.Plan Marco Desarrollo territorial Cuenca Río Ibáñez, vigencia 2024. 12.Plan de Desarrollo Zona de Rezago Provincia de Los Glaciares, 2028. 13. Plan Marco Desarrollo territorial Cisnes, Vigencia 2024</t>
  </si>
  <si>
    <t>Porcentaje de recursos ejecutados de la provisión regiones extremas (PEDZE) en el año t respecto de los recursos PEDZE efectivamente transferidos en el año t</t>
  </si>
  <si>
    <t>(Monto de recursos ejecutados PEDZE en el año t/Monto de recursos PEDZE efectivamente transferidos en el año t)*100</t>
  </si>
  <si>
    <t>PEDZE: Plan Especial de Desarrollo de Zonas Extremas. Denominador: corresponde a la suma de los montos de las iniciativas aprobadas por Subdere y Dipres como Gore FNDR 2021. Numerador: los recursos ejecutados PEDZE incluye transferencias (subtítulo 33) y debe entenderse como no efectivamente transferidos, es decir, no incluye el gasto rendido. Los recursos ejecutados de la provisión de regiones extremas del Programa Especial de Desarrollo de Zonas Extremas (PEDZE), corresponden a aquellos registrados en el presupuesto de la SUBDERE (Programa 06, Programas de convergencia, Asignación 427). Por otro lado, se consideran transferidos los recursos que se encuentran incorporados en el presupuesto del Gobierno Regional de Aysén (FNDR y presupuestos consolidables). En el caso de los presupuestos consolidables, se consideran ejecutados con la puesta a disposición de los recursos al Servicio correspondiente. (en este caso MINVU- SERVIU AYSEN).</t>
  </si>
  <si>
    <t>GOBIERNO REGIONAL REGIÓN BIO BIO</t>
  </si>
  <si>
    <t>Porcentaje de avance de la ejecución presupuestaria de la inversión (programa 02) al 30 de junio del año t, respecto del presupuesto vigente al 30 de abril</t>
  </si>
  <si>
    <t>4 - Optimizar y ejecutar eficientemente la inversión de decisión regional, articularla con la inversión sectorial para contribuir al cumplimiento y coordinación de la Inversión Pública para el desarrollo social, cultural y económico, mejorando la calidad de vida de la comunidad regional.</t>
  </si>
  <si>
    <t>Avance de la ejecución del presupuesto de inversión ejecutado de manera eficiente y eficaz durante el año t en la región del Biobío.</t>
  </si>
  <si>
    <t>-Este indicador permite realizar un seguimiento mensual del avance de la ejecución presupuestaria de la inversión, identificando de esta forma posibles riesgos en el comportamiento de la ejecución del gasto. Dicho análisis permitirá a los directivos y directivas del Gobierno Regional examinar los distintos escenarios presupuestarios, para apoyar así el proceso de toma de decisiones y la definición de acciones estratégicas que permitan potenciar la eficiencia y eficacia en a ejecución de la inversión regional del FNDR. De esta forma, se potenciará el crecimiento económico de los sectores económicos y regionales y sus habitantes, a través de la coordinación y gestión interna entre las distintas divisiones, departamentos y unidades del Gobierno Regional del Biobío.</t>
  </si>
  <si>
    <t>Porcentaje de Instituciones del Territorio participando en la construcción del Anteproyecto Regional de Inversiones (ARI)</t>
  </si>
  <si>
    <t>1 - Promover y fortalecer el desarrollo de la región a través de la coordinación de las inversiones, junto con elaboración de instrumentos de planificación y ordenamiento territorial estratégicos para orientar y potenciar la inversión pública y privada en concordancia los procesos técnicos y participativos establecidos por la Estrategia Regional de Desarrollo. Considerando la gestión del riesgo, eficiencia energética, enfoque territorial y de género, entre los aspectos transversales de dichos instrumentos para mejorar la calidad de vida de los habitantes de la región.</t>
  </si>
  <si>
    <t>Participación de todos los actores públicos y privados involucrados en el proceso de Coordinación Regional del gasto público y de las inversiones, en donde intervienen: Servicios Públicos, Municipios, gremios privados, ciudadanía organizada (COSOC, Uniones comunales de Juntas de Vecinos, etc), para promover y fortalecer el desarrollo de la región durante el año t mediante la participación ciudadana e instituciones publicas y privadas.</t>
  </si>
  <si>
    <t>(Nº de Instituciones participantes en la construcción del Anteproyecto Regional de Inversiones año t/Nº de Instituciones totales definidas por territorio en año t)*100</t>
  </si>
  <si>
    <t>El indicador busca fomentar y fortalecer la coordinación del gasto público e inversiones a través de la participación de actores públicos y privados en el Anteproyecto Regional de Inversiones (ARI) mediante jornadas provinciales y regionales, correspondiendo a un proceso de coordinación y planificación de la inversión pública regional en el año t. El Porcentaje de Instituciones del Territorio participando en la construcción del Anteproyecto Regional de Inversiones (ARI), en donde participan servicios públicos, instituciones privadas, organizaciones sociales, parlamentarios, Consejeros y Consejeras Regionales, Municipios entre otros, mediante vídeo conferencias, presencial y/o otros.</t>
  </si>
  <si>
    <t>Porcentaje de Iniciativas de Inversión puestas en ejecución del Programa Público de Inversión de la Región (PROPIR)</t>
  </si>
  <si>
    <t>Iniciativas de inversión ejecutadas por los servicios públicos de manera eficiente y eficaz mediante la implementación de proyectos y programas que se desarrollan en la región durante el año t, en relación a aquellos que son planificados y aprobados en la ley de presupuesto.</t>
  </si>
  <si>
    <t>(Nº de iniciativas de inversión en ejecución año t /Nº de iniciativas de inversión programadas año t)*100</t>
  </si>
  <si>
    <t>El Gobierno Regional del Biobío, a través del sistema Chile Indica reporta las iniciativa de inversión ejecutadas y no ejecutadas durante el año t, junto con sus respectivos motivos y/o observaciones, para así contar con información precisa y pertinente en lo que respecta a la focalización de la inversión pública en el territorio y cómo esta contribuye a los lineamientos estratégicos establecidos en la Estrategia Regional de Desarrollo 2015-2030 y el programa de gobierno del Gobernador Regional del Biobío.</t>
  </si>
  <si>
    <t>Porcentaje de proyectos mandatados a través de modalidad de transferencia (Subtítulo 33-150), que inician su proceso de contratación en los plazos establecidos por el Gore Bio Bio (menor o igual a 120 d.c.)</t>
  </si>
  <si>
    <t>Iniciativas de proyectos que comienzan su proceso de contratación.</t>
  </si>
  <si>
    <t>(Número de proyectos que cumplen con el plazo establecido por el Gore (menor a 120 d.c.) en el año t/Total de proyectos mandatados bajo la modalidad de transferencia (33-150))*100</t>
  </si>
  <si>
    <t>Iniciativas de inversión pública y privada identificadas en situación de arrastre ejecutadas en el año t en la región del Biobío.</t>
  </si>
  <si>
    <t>(N° de iniciativas de inversión, del subtítulo 31, de arrastre identificados al 30 de Abril año t //N° total de iniciativas de inversión, del subtítulo 31,de arrastre año t)*100</t>
  </si>
  <si>
    <t>-Este indicador permite monitorear la cartera de Arrastre del Subtítulo 31, realizando las gestiones necesarias y requeridas para identificar presupuestariamente las iniciativas, y que estas cuenten con la disponibilidad necesaria, asegurando de esta forma la ejecución financiera durante el primer y segundo semestre de cada año. Lo anterior en concordancia a la programación de la caja estimada para dicho periodo, permitiendo así el uso eficiente y eficaz de los recursos en materias de desarrollo social, cultural y económico, velando por el mejoramiento de la calidad de vida de la comunidad regional.</t>
  </si>
  <si>
    <t>Porcentaje de proyectos de Deportes y Cultura evaluados técnicamente en un plazo no superior a 60 días corridos, respecto del universo admisible.</t>
  </si>
  <si>
    <t>3 - Garantizar y fortalecer la participación de la Sociedad Civil y los actores claves del territorio, propiciando la diversidad social, cultural y étnica de los habitantes de la región del Biobío, valorizando el patrimonio y las identidades locales, a través del financiamiento de sus iniciativas.</t>
  </si>
  <si>
    <t>Iniciativas de proyectos presentados por la Sociedad Civil y actores claves del territorio evaluados técnicamente dentro de los plazos establecidos para garantizar la correcta asignación de recursos financieros y ejecución de las actividades sociales y culturales postuladas por la comunidad regional, valorizando su participación mediante el financiamiento de sus iniciativas.</t>
  </si>
  <si>
    <t>(Nº de proyectos de Cultura y Deportes evaluados tecnicamente en un plazo no superior a 60 días corridos respecto del universo admisible en el año t/Nº de proyectos admisibles de Cultura y Deportes en el año t)*100</t>
  </si>
  <si>
    <t>El indicador busca mejorar el tiempo en la evaluación técnica de los proyectos admisibles de los Fondos Concursables (Deportes y Cultura) según la Glosa 2.1 del Programa 02. Con lo anterior, el servicio vela por la ejecución eficiente y eficaz de la inversión pública, fortaleciendo su gestión interna con el objetivo de asegurar la participación de la Sociedad Civil mediante el correcto financiamiento y ejecución de las actividades promovidas en favor de los habitantes de la región. El universo corresponde al total de proyectos que resultan admisibles en los llamados a concurso, una vez aplicada la pauta de admisibilidad.</t>
  </si>
  <si>
    <t>GOBIERNO REGIONAL REGIÓN COQUIMBO</t>
  </si>
  <si>
    <t>Porcentaje de avance de la ejecución presupuestaria de la inversión (programa 02) al 30 de junio del año t, respecto del presupuesto vigente al 30 de abril.</t>
  </si>
  <si>
    <t>(Monto ejecutado de la inversión (programa 02) al 30 de junio del año t/Monto total presupuesto vigente al 30 de abril del año t)*100</t>
  </si>
  <si>
    <t>El objetivo de este Indicador es medir el Gasto Presupuestario del Servicio a mediados de año. Se asume que no hay rebajas presupuestarias por catastrofes</t>
  </si>
  <si>
    <t>Porcentaje de iniciativas de inversión, del subtitulo 31, de arrastre identificadas al 30 de abril del año t.</t>
  </si>
  <si>
    <t>2 - Orientar y realizar la planificación, ejecución, seguimiento y evaluación de la inversión regional (FNDR y Sectorial) gestionando en forma oportuna y eficiente los recursos propios junto con la coordinación intersectorial</t>
  </si>
  <si>
    <t>Proyectos de Arrastre</t>
  </si>
  <si>
    <t>Se incluyen en la medición solo los proyectos de arrastre que cuenten con recomendación favorable, sin problemas técnicos. Las instrucciones entregadas en el sentido de adelantar el proceso de ejecución presupuestaria fueron internalizadas y adoptadas en el servicio en términos de agilizar la identificación de las iniciativas de inversión del subtítulo 31 (nuevas y arrastre) de manera de tener una ejecución temprana y con ello el cumplimiento de la programación presupuestaria anual. No obstante, no se consideran iniciativas que presenten problemas técnicos, tales como liquidación anticipada de contrato, proyectos en reevaluación, pérdida de RS, incumplimiento de normativa y cualquier otra situación que impida la normal ejecución de la iniciativa.</t>
  </si>
  <si>
    <t>Grado de satisfacción del cliente/usuario/beneficiario con la calidad de las obras entregadas a la comunidad en el año t-1.</t>
  </si>
  <si>
    <t>Calidad de las obras entregadas en el año t-1</t>
  </si>
  <si>
    <t>(Número de encuestas con respuestas satisfactorias respecto de la calidad de las obras entregadas el año t-1/Número de encuestas realizadas a beneficiari@s de las obras entregadas en el año t-1)*100</t>
  </si>
  <si>
    <t>La Muestra de los proyectos a medir a través de encuesta será determinada de acuerdo al listado, emitido por el Departamento correspondiente, de proyectos del subtitulo 31, financiados en un 100% con fondos FNDR, excluyendo las tipologías de proyectos del sector transporte y que cuenten con recepción provisoria del año t-1 y tengan completamente ejecutados todos sus ítems. La muestra de la población a encuestar será determinada de acuerdo a la tipología de proyecto la que podrá ajustarse por la realidad en terreno, siendo éstas no mas de 20 encuestas por proyectos a fin de optimizar los recursos del Gobierno Regional. Se define encuesta satisfactoria: aquella encuesta cuya calificación final es mayor o igual a 4, considerando números enteros por la vía de la aproximación al entero más alto si el decimal es igual o mayor a 0,5. Esta calificación se obtiene del promedio de calificaciones, entre 1 y 5, entregadas por el encuestado para la batería de consultas respondidas en dicha encuesta.</t>
  </si>
  <si>
    <t>Porcentaje de gasto efectivo en obras del subtitulo 31 sobre lo estipulado en el contrato inicial de las obras terminadas en el año t.</t>
  </si>
  <si>
    <t>Porcentaje de aumento efectivo del gasto</t>
  </si>
  <si>
    <t>(Suma de gastos efectivos en la ejecución de proyectos terminados en el año t subtitulo 31/Suma de gastos establecidos en los contratos de ejecución de proyectos terminados en el año t, subtitulo 31)*100</t>
  </si>
  <si>
    <t>Se consideran sólo proyectos de infraestructura terminados el año t financiados en un 100% con FNDR, para poder medir el costo efectivo de lo adjudicado. No se incluyen proyectos eléctricos (que no se licitan), obras de cobertura regional que incluya varias comunas. Se considera sólo el Acta de Recepción Provisoria en el caso de las Unidades Técnicas constituidas por servicios que de acuerdo al Reglamento que los rige, no emiten resoluciones que aprueben las Actas de Recepción Provisoria"</t>
  </si>
  <si>
    <t>Porcentaje de estudios e instrumentos de planificación finalizados el año t</t>
  </si>
  <si>
    <t>1 - Elaborar e implementar instrumentos de planificación regional que favorezcan al desarrollo sustentable, equitativo y armónico del territorios regional, incorporando la participación ciudadana como eje central en la toma de decisiones regionales.</t>
  </si>
  <si>
    <t>Instrumentos de Planificación</t>
  </si>
  <si>
    <t>(Número de estudios e instrumentos de planificación finalizados el año t/Número de estudios e instrumentos de planificación programados para el año t)*100</t>
  </si>
  <si>
    <t>Para el año 2023 se compromete: Elaboración de un diagnóstico territorial, análisis prospectivo y visión de desarrollo para la región de Coquimbo. El presente Instrumento corresponde a la elaboración de un Diagnóstico Territorial, Análisis prospectivo y Visión de Desarrollo para la Región de Coquimbo. Esto es parte del Estudio Básico para la Estrategia Regional de Desarrollo al 2030, por lo tanto, un contenido fundamental para la nueva Estrategia al 2030 con una visión de futuro.</t>
  </si>
  <si>
    <t>Porcentaje de respuesta de solicitudes de suspensión o desvío de tránsito por obras en la vía pública, admisibles tramitadas por el Gobierno Regional de Coquimbo entre el 01/01 al 26/05 del año 2023</t>
  </si>
  <si>
    <t>3 - Avanzar en gobernanza regional para la descentralización y autonomía en pro de un estado regional democrático en instancias legislativas, propuesta de desarrollo, participación con diversos actores entre otros, a través del traspaso de competencias de la Ley N° 21.074</t>
  </si>
  <si>
    <t>Respuesta a solicitudes de Suspensión de tránsito de obras en la vía</t>
  </si>
  <si>
    <t>(Número de Solicitudes de Suspensión o Desvío de Tránsito por obras en la vía pública admisibles respondidas por el Gobierno Regional de Coquimbo entre el 01/01/2023 y el 26/05/2023/Número de Solicitudes de Suspensión o Desvío de Tránsito por obras en la vía pública admisibles ingresadas al Gobierno Regional de Coquimbo entre el 01/01/2023 y el 26/05/2023)*100</t>
  </si>
  <si>
    <t>En el contexto del traspaso de competencias de la Ley N° 21.074, se transfiere al Gobierno Regional desde el Ministerio de Transporte y telecomunicaciones, la tramitación de las solicitudes de suspensión de transito efectuadas por la ciudadanía y sociedad civil, con el objeto de avanzar en gobernanza regional para la descentralización y autonomía en pro de un estado regional democrático en instancias legislativas, propuesta de desarrollo, participación con diversos actores entre otros. El indicador está supeditado a la vigencia de la competencia transferida desde el Ministerio de Transportes y Telecomunicaciones al Gobierno Regional establecido en el Decreto Nº 236/2.020 del Ministerio de Interior y Seguridad Pública, es decir, al 26/05/23 - El universo de solicitudes a considerar en el indicador estará acotado a las solicitudes de suspensión de tránsito por motivo de obras en la vía pública. - Las Solicitudes de Suspensión o Desvío de Tránsito por obras en la vía pública serán inadmisibles cuando: - a) no cumplan con la concurrencia material al menos los informes técnicos o de factibilidad de otras entidades públicas, según corresponda. - b) el solicitante deja sin efecto el curse de la solicitud ingresada al Gobierno Regional por diferentes razones informadas vía correo electrónico u otro medio escrito. - c)por causas de fuerza mayor y ajenas al solicitante o al Gobierno Regional, no puedan ser cursadas.</t>
  </si>
  <si>
    <t>Numero de mesas técnicas territoriales dirigida a comunidades agrícolas, de las provincias de la región de Coquimbo.</t>
  </si>
  <si>
    <t>Mesas técnicas de Participación Ciudadana</t>
  </si>
  <si>
    <t>Numero de mesas técnicas temáticas realizadas por provincia de la región de Coquimbo, durante el año 2023, dirigida a las comunidades agrícolas catastradas./Numero de mesas técnicas témáticas programadas por provincia de la región de Coquimbo, durante el año 2023, dirigida a las comunidades agrícolas catastradas.</t>
  </si>
  <si>
    <t>La región de Coquimbo cuenta con 3 provincias Elqui, Limarí y Choapa (3), y la realización de las mesas técnicas, una en cada provincia, permitirá el levantamiento de demandas de los distintos actores presentes en el territorio, en los cuales se pueda apoyar su formación como organizaciones o la orientación a distintos programas que genere el Gobierno Regional, fomentando el desarrollo social en la región de Coquimbo.</t>
  </si>
  <si>
    <t>Porcentaje de Matrices de Focalización aprobados por el Consejo Regional.</t>
  </si>
  <si>
    <t>Transferencia de competencia de Fomento Productivo</t>
  </si>
  <si>
    <t>(Numero de matrices de focalización de los diferentes programas de fomento productivo de CORFO y SERCOTEC aprobadas por el consejo regional /Numero de matrices de focalización de los diferentes programas de fomento productivo de CORFO y SERCOTEC realizadas)*100</t>
  </si>
  <si>
    <t>La Ley 21.074 transfiere competencias a los Gobiernos Regionales, entre las cuales se encuentran las de fomento productivo. En ese contexto, durante el año 2023 es necesario levantar las matrices de focalización de los respectivos programas de fomento de los servicios de CORFO y SERCOTEC, que no han transferido competencias a los Gobierno REgionales, ya que fuimos unas de las regiones donde no se realizó el ejercicio de la creación de matriz de focalización de los instrumentos, a saber: - Los programas del Servicio de Cooperación Técnica ? SERCOTEC son: -Crece Fondo de Desarrollo de Negocios. -Capital semilla emprende y capital abeja emprende. -Mejora negocios, fondo de asesorías empresariales. -Almacenes de Chile. -Promoción y canales de comercialización. -Redes de oportunidades de negocio. -Juntos fondo para negocios asociativos Los programas de la Corporación de Fomento a la Producción ? CORFO son: ? Programa Fomento a la Calidad. ? Programas Territoriales Integrados ? Bienes Públicos Regionales. EL objetivo del indicador es la realización de los procesos de Focalización con los servicios públicos (Matriz de Focalización) en los diferentes programas de fomento productivos. (Anteriormente enumerados) para aprobación del consejo regional. Excepciones al Proceso: No se considera la realización de la Matriz, si por alguna circunstancia el GORE devuelve la competencia transferida a nivel central o es requerida su devolución por el ente competente.</t>
  </si>
  <si>
    <t>GOBIERNO REGIONAL REGIÓN DE ARICA Y PARINACOTA</t>
  </si>
  <si>
    <t>Porcentaje de entregas físicas por parte del Gore, de proyectos terminados en el año t financiados con FNDR</t>
  </si>
  <si>
    <t>4 - Potenciar un plan regional de inversión en innovación y emprendimiento, en sectores definidos en la estrategia regional de innovación y en áreas o ámbitos productivos emergentes</t>
  </si>
  <si>
    <t>(Número total de entregas físicas por parte del Gore, de proyectos terminados en el año t, financiados con FNDR/Número total de proyectos terminados en el año t )*100</t>
  </si>
  <si>
    <t>1. Descripción: El indicador mide la gestión del GORE respecto de los proyectos ejecutados y terminados, con el propósito de rebajar estos activos de los registros contables del GORE y hacer las transferencias respectivas de los bienes al Servicio usuario o Unidad Técnica para su uso correspondiente. 2. Notas: a) Debe considerarse que un proyecto de adquisición de Activo No Financiero, está terminado cuando se encuentra totalmente tramitado el o los actos administrativos que transfiere(n) definitivamente los bienes adquiridos. b) Un proyecto que consulte obras civiles como principal componente, está terminado cuando se encuentra tramitada el Acta de Recepción Final de la Obra, que según la tipología de proyectos debe tramitarse para dar cuenta que ésta se encuentra terminado. Ambas actas son las constitutivas de los medios de verificación correspondientes. Así como cualquier otro acto administrativo que los respalde. c) Este indicador no considera las Transferencias de los Subtítulos 24 y 33. d) Este indicador está diseñado solo para aquellas iniciativas que se encuentran terminadas en el año presupuestario correspondiente, según lo indicado en los numerales a) y b) anteriores. Cualquier iniciativa cuyas recepciones finales sean tramitadas uno o más periodos posteriores a la recepción provisoria, no serán considerados para efectos del denominador y numerador de la fórmula de cálculo. Ni se expresarán en el informe del Gobierno Regional. Esto implica que tampoco se considerarán iniciativas de inversión con actas provisorias de años anteriores.</t>
  </si>
  <si>
    <t>Porcentaje de iniciativas de inversión, del subtitulo 31 de arrastre identificados al 30 de abril año t</t>
  </si>
  <si>
    <t>2 - Mejorar la focalización y gestión de la inversión de decisión regional en ejes prioritarios de la estrategia regional y planes de desarrollo acordados por el Gobierno Regional de Arica y Parinacota.</t>
  </si>
  <si>
    <t>(Nº de iniciativas de inversión del subtítulo 31 de arrastre identificados al 30 de Abril año t/Nº total de iniciativas de inversión del subtítulo 31, de arrastre del año t)*100</t>
  </si>
  <si>
    <t>1. Descripción: El indicador mide el porcentaje de identificación presupuestaria de los proyectos de arrastre del año anterior que fueron identificados para efectos del proceso de asignación de recursos mediante Resoluciones aprobados por Contraloría Regional, a fin de garantizar su continuidad. 2. Notas: a) Se entiende por proyectos de arrastre aquellas iniciativas contratadas en el año t-1 y en ejecución durante el año t. b) El indicador solo se mide con información y/o documentación elaborada y disponible en la División de Presupuesto e Inversión Regional.</t>
  </si>
  <si>
    <t>Porcentaje de iniciativas de inversión estratégicas ejecutadas en el año t (informadas en PROPIR)</t>
  </si>
  <si>
    <t>1 - Profundizar el proceso de planificación regional, desarrollando nuevas políticas regionales, relacionadas con los ejes estratégicos de la región, atendiendo los ámbitos social, cultural, geopolítico y de competitividad regional, favoreciendo la participación activa de sus habitantes..</t>
  </si>
  <si>
    <t>(Número de iniciativas de inversión estratégicas ejecutadas /Número de iniciativas de inversión estratégicas definidas en el primer trimestre del año)*100</t>
  </si>
  <si>
    <t>1. Descripción: El Sr. Intendente recibe de la Jefatura de División de Planificación y Desarrollo Regional, la información respecto de las iniciativas estratégicas a ejecutar (en cualquiera de sus etapas) durante el año en curso. Los valores presentados en la meta del año t, son solo referenciales, puesto que en el primer semestre del año t se determinarán las iniciativas a hacerles seguimiento. Esta información se obtendrá del PROPIR del año t, que se elabora durante el mes de Febrero. Y la información que se hará llegar al Intendente Regional, comprende la ratificación o la modificación total o parcial de aquella. El servicio recoge la información de la ejecución de los proyectos estratégicos, a través del PROPIR Ejecución, que se registra en el sitio web www.chileindica.cl o alguno que lo reemplace. El indicador se mide una vez al año. El informe anual se realiza con el reporte preliminar de diciembre en el año t, cuando esté cerrada la plataforma www.chileindica.cl. Se entiende por iniciativas estratégicas ejecutadas, a aquellas iniciativas que se encuentran en proceso de ejecución y registran pago(s) durante el periodo (t) igual o superior al 10% del monto solicitado para el año (t), dicha información es obtenida desde el portal chileindica, módulo PROPIR Ejecución. Las Iniciativas de Inversión consideradas Estratégicas serán definidas por la División de Planificación y Desarrollo Regional. En el medio de verificación "Informe a Marzo año t, definición de Iniciativas Estratégicas", se determina el denominador de la fórmula de cálculo. El informe final considera los siguientes 5 capítulos: 1) Introducción. 2) Determinación de la iniciativas de inversión estratégicas del año (y sus criterios). 3) Análisis de la información anual de las Iniciativas Estratégicas. 4) Principales dificultades y apreciaciones respecto de sus logros anuales. 5) Conclusiones Finales. Obviamente, en el informe final se realiza el cálculo del indicador. 2. Sobre la meta 2022 Aún cuando el indicador no tiene una mejora en la meta para el año de medición, debe reconocerse lo difícil que resulta cumplir con una meta así de alta, en consideración a que son muchas las dificultades que se presentan para cumplir con las actividades que permiten tender a ello.</t>
  </si>
  <si>
    <t>Porcentaje de avance financiero de las iniciativas de inversión ejecutadas en el año t, incluidos en los informes de seguimiento de la Estrategia Regional de Desarrollo</t>
  </si>
  <si>
    <t>3 - Coordinar la institucionalidad pública regional con el fin de atraer mayores recursos a los ejes prioritarios de la estrategia regional y énfasis definidos por el Gobierno Regional.</t>
  </si>
  <si>
    <t>(Número de iniciativas de inversión seleccionadas en el programa de seguimiento con un avance financiero igual o superior a un 50% en el año t/Número total de iniciativas de inversión en ejecución en el año t seleccionadas en el programa de seguimiento del primer semestre)*100</t>
  </si>
  <si>
    <t>1. Descripción: Como proceso de planificación de la región, la ERD tiene definidos sus objetivos estratégicos. Del mismo modo, estos objetivos estratégicos están asociados a lineamientos estratégicos. Y los lineamientos a las iniciativas de inversión. Así que cumplir con las iniciativas de inversión, es cumplir con los lineamientos. y a su vez con los objetivos estratégicos. Este indicador, como consecuencia de que mide iniciativas de inversión que ejecutan externos, es altamente riesgoso, por lo que solo apunta a informar su ejecución financiera. En razón de lo anterior, aquellas iniciativas de inversión que presentan un avance financiero igual o superior a un 50% de sus compromisos anuales, habrán cumplido con la meta del periodo. Esto se determina así, bajo el supuesto que el cumplimiento de los compromisos financieros, implican el cumplimiento de los compromisos técnicos, con lo que se favorece, finalmente, el cumplimiento de los objetivos estratégicos de la ERD. Las iniciativas de inversión se seleccionan a principios de año, lo que posibilita formular metas para el mismo periodo. El valor que aparece en los operadores del año t, son solo meras referencias, puesto que durante la primera parte del año t se determinarán las iniciativas al hacerles seguimiento. Por lo tanto, este indicador se arma considerando el programa de seguimiento que se envía al Jefe de División de Planificación y Desarrollo Regional, así como de los 2 informes de seguimiento de la estrategia regional. Estos dos informes se elaboran en el año. El primero, un informe preliminar o de avance anual que considera la información de enero a junio. Y el segundo, un informe que considera la información de enero a diciembre. Este último informe se elaborará una vez cerrada la plataforma www.chileindica.cl o alguna que la reemplace. Esta, constituye el elemento base y la fuente de información para la elaboración de los informes. Finalmente, este indicador se trabaja considerando la existencia de iniciativas de inversión para el año t. Todo analista o lector del indicador, no debe perder de vista que el primer informe es solo el seguimiento de los compromisos anuales. Los valores del numerador y denominador, finalmente se prueban con los indicados en el informe a Diciembre. El informe final y de seguimiento contempla los siguientes cuatro capítulos: 1) Introducción. 2) Identificación de las Iniciativas Estratégicas. 3) Evolución del periodo de las iniciativas estratégicas. 4) Conclusiones y Recomendaciones. 2. Sobre la meta 2022 Aún cuando el indicador no tiene una mejora en la meta para el año de medición, debe reconocerse lo difícil que resulta cumplir con una meta así de alta, en consideración a que son muchas las dificultades que se presentan para cumplir con las actividades que permiten tender a ello.</t>
  </si>
  <si>
    <t>GOBIERNO REGIONAL REGIÓN DE LOS RIOS</t>
  </si>
  <si>
    <t>Porcentaje recursos de iniciativas de inversión comprometidos como arrastre para el año t+1 en relación al Presupuesto vigente al término del año t.</t>
  </si>
  <si>
    <t>1 - Realizar una gestión eficaz y eficiente de todo el ciclo de inversión regional, alineada con los énfasis declarados en la planificación regional, bajo una perspectiva de equidad territorial</t>
  </si>
  <si>
    <t>Se desea medir una adecuada gestión del presupuesto regional, en términos de asegurar una adecuada ejecución para efectos de generar presupuesto disponible y así asegurar la apertura de nuevas iniciativas de inversión.</t>
  </si>
  <si>
    <t>(Monto de recursos de iniciativas de inversión comprometidos como arrastre para el año t + 1./Monto del Presupuesto vigente de iniciativas de inversión al termino del año t.)*100</t>
  </si>
  <si>
    <t>El monto del Presupuesto vigente se refiere al marco total del Presupuesto FNDR Programa 02, Subtítulo 31 y 33.03.125 El arrastre está constituido por iniciativas del Subtítulo 31 "Iniciativas de Inversión" que generaron obligaciones financiero - contable para el año t+1.</t>
  </si>
  <si>
    <t>Porcentaje de acciones realizadas en materia internacional que forman parte del cronograma del Gobierno Regional durante el año t.</t>
  </si>
  <si>
    <t>3 - Proponer, promover y ejecutar planes, políticas y programas de alcance regional en coordinación con las entidades públicas y privadas, considerando la participación activa de los habitantes de la Región de Los Ríos.</t>
  </si>
  <si>
    <t>se busca medir la ejecución de planes de exteriorizacion de la inversión y capacitación de capitales y acuerdos extranjeros, los cuales permitan dinamizar la economía regional, permitiendo dar mayores oportunidades de desarrollo.</t>
  </si>
  <si>
    <t>(Número de acciones en materia internacional ejecutadas según planificación del GORE durante el año t./Número total de acciones en materia internacional planificadas durante el año t.)*100</t>
  </si>
  <si>
    <t>Las acciones internacionales, son aquellas que se encuentran plasmadas en el "Programa de Acciones Internacionales de la Región de Los Ríos", el cual es aprobado por la Comisión Regional de Asunto Internacionales. Las cifras presentadas como numerador y denominador son referenciales, a la espera de la resolución que genere la mencionada comisión y que indicará finalmente el numero oficial de actividades a realizar, esto durante el mes de diciembre del 2021. En relación al Plan de Acciones Internacionales, se debe considerar que el cumplimiento de éste, podrá estar condicionado a la disponibilidad presupuestaria y medidas sanitarias que se establezcan el marco del COVID 19.</t>
  </si>
  <si>
    <t>Porcentaje de Avance de la Ejecución Presupuestaria de Inversión (Programa 02) al 30 de junio del año t respecto al monto total Presupuesto vigente al 30 de abril del año t.</t>
  </si>
  <si>
    <t>Se desea medir una adecuada gestión del presupuesto regional, en términos de asegurar una adecuada ejecución en términos de eficiencia y eficacia, para efectos de dar cumplimiento a la programación presupuestaria a través de información relevante que permitan tomar las medidas necesaria para la ejecución del 100% del presupuesto asignado para el año t.</t>
  </si>
  <si>
    <t>(Monto de inversión (Programa 02) ejecutado al 30 de junio del año t. /Monto de Presupuesto vigente al 30 de abril del año t.)*100</t>
  </si>
  <si>
    <t>La meta 2023 constituye una primera aproximación de propuesta de gasto a junio, lo anterior en función de que se requiere mayor certeza del comportamiento de la actual cartera de proyectos, asociado esta al arrastre; esperando de esta manera la ejecución del mes de agosto 2022 para precisar la cifra comprometida. lA META 2023 reflejan claramente las dificultades que está teniendo la región para ejecutar su presupuesto, las que en gran medida están influidas por los efectos de la Pandemia, crisis económica, ya que se ha retrasado el inicio de obras programadas, o ha habido cambios significativos en sus avances debido a la falta de materiales o a la provisión de los mismos, o al acceso de las obras y en general a la incertidumbre que se ha generado. Esta situación tiene gran incidencia en la estimación de gasto al primer semestre del año 2023, ya que se considera solo un 30% de ejecución al 30 de junio del próximo año.</t>
  </si>
  <si>
    <t>Porcentaje de cumplimiento del Plan Anual de la CORGAPU durante el año t respecto al Plan Anual establecido por la CORGAPU para el año t</t>
  </si>
  <si>
    <t>2 - Elaborar y proponer estrategias, políticas, planes, programas y proyectos para el desarrollo armónico del territorio que permitan orientar la toma de decisión e incrementar el impacto de la inversión pública regional.</t>
  </si>
  <si>
    <t>el cumplimiento del plan anual de la CORGAPU esta orientado a asegurar el establecimiento de orientaciones y acuerdos a través de la generación de 2 instrumentos, los cuales corresponden al ARI y PROPIR.</t>
  </si>
  <si>
    <t>(N° total de acciones realizadas consideradas en el Plan Anual de la CORGAPU durante el año t /N° de acciones planificadas en el Plan Anual de la CORGAPU para el año t)*100</t>
  </si>
  <si>
    <t>La CORGAPU de acuerdo a la circular N° 89 de fecha 28 de octubre del 2010, de la Subsecretaria de desarrollo regional, dirigido a los Srs Intendentes Regionales, corresponde a la Coordinación Regional del Gasto Publico (CORGAPU), la que de acuerdo al punto n° 1 señala que será responsabilidad de los intendentes, que esta instancia deberá incluir los instrumentos ARI PROPIR y discusión presupuestaria Centro-Región, así como el sistema de seguimiento de compromisos financieros contraídos con las instituciones públicas presentes en la región (CHILEINDICA). El proceso de Coordinación Regional del Gato Publico es la armonización de iniciativas y programas y su control de ejecución considerando las unidades político-administrativas y el gasto público que realizaran lasa instituciones públicas que financian sus iniciativas con recursos provenientes de la Ley de presupuestos del Sector Publico, sean éstas instituciones nacionales operando desconcentradas o territorialmente descentralizadas, como los Gobiernos Regionales, los Servicios de Salud y los SERVIU. Este proceso, en su etapa regional, es de responsabilidad del respectivo Intendente con la colaboración de los Gobernadores, Seremis, Directores de Servicio y Servicio Administrativo del gobierno Regional; en el nivel central es de responsabilidad de los Ministros, Subsecretarios y Directores Nacionales de Servicios Públicos. El Plan anual consiste en la descripción de las actividades, plazos y metas para elaborar coordinadamente el Anteproyecto Regional de Inversiones ARI 2022 y el seguimiento del programa público de inversión regional PROPIR 2021 en el marco del proceso de la coordinación regional del gasto publico 2021-2022. Como Marco orientador de este proceso, el intendente y las instituciones públicas deberán utilizar el contenido de los siguientes instrumentos político-técnicos, junto a otras prioridades e instrucciones para orientar la aplicación de los recursos del presupuesto regional: 1.- Plan regional de gobierno 2.- Estrategia de Desarrollo Regional 3.- Planes y/o programas Sectoriales que se aplican en la región 4.- Políticas Públicas regionales 5.- Compromisos Presidenciales en los territorios 6.- Convenios de programación. Respecto a las acciones consideradas en el plan anual de trabajo, estas se definen durante el primer trimestre del año, el que se realiza en función de las instrucciones emanadas a través de circular del Ministro del Interior</t>
  </si>
  <si>
    <t>GOBIERNO REGIONAL REGIÓN LIBERTADOR GENERAL BERNARDO O´HIGGINS</t>
  </si>
  <si>
    <t>Porcentaje del presupuesto comprometido en arrastre para el año t+1, en relación al presupuesto vigente al final del año t</t>
  </si>
  <si>
    <t>3 - Ejecutar con eficacia, eficiencia y transparencia el presupuesto de inversión del servicio a través de la entrega de productos que respondan a las necesidades de los habitantes de la región.</t>
  </si>
  <si>
    <t>(Monto de gasto comprometido en arrastre para el año t+1/Monto presupuesto vigente a fin año t)*100</t>
  </si>
  <si>
    <t>Se considera para la medición el monto de arrastre al 31 de diciembre del año presupuestario vigente,informado a la Subdere.</t>
  </si>
  <si>
    <t>Porcentaje de avance de la ejecución presupuestaria de la inversión (programa 02)al 30 de junio del año t,respecto del presupuesto vigente al 30 de abril del año t</t>
  </si>
  <si>
    <t>ejecutar el presupuesto de inversión del servicio</t>
  </si>
  <si>
    <t>(Monto de inversión ejecutado al 30 de junio del año t/Monto de presupuesto vigente al 30 de abril del año t)*100</t>
  </si>
  <si>
    <t>Monto de presupuesto vigente al 30 de abril del año t corresponde a las iniciativas de inversión regional del Programa 02, Subtítulos 22, 24, 29, 31 y 33.</t>
  </si>
  <si>
    <t>Porcentaje de proyectos FIC priorizado por el Gobernador Regional año t pertinentes con la Estrategia Regional de Innovación.</t>
  </si>
  <si>
    <t>(Número de proyectos FIC priorizados por el Gobernador Regional año t pertinentes con la Estrategia Regional de Innovación/Número total de proyectos FIC priorizado por el Gobernador Regional año t)*100</t>
  </si>
  <si>
    <t>Priorizados se refiere a aquellos que están incorporados en la propuesta que envía el Gobernador Regional para resolución del Core o que son aprobados directamente por el Gobernador Regional, en caso de proyectos cuyos montos sean inferiores a 7.000 UTM. Pertinente se entenderá a aquellos proyectos en los cuales a lo menos un objetivo específico o un resultado esperado se vincule a lo menos a uno de los ejes definidos en la Estrategia Regional de Innovación vigente. Sólo se considerarán los proyectos nuevos. Sólo se considerará en la medición los proyectos postulados por las entidades elegibles en el concurso abierto del FIC.</t>
  </si>
  <si>
    <t>Porcentaje de proyectos FNDR que incorporan obras civiles, iniciados en el año t con al menos un estado de pago cursado, fiscalizados con informe técnico de terreno</t>
  </si>
  <si>
    <t>2 - Ejecutar una cartera de proyectos de inversión pertinente con las prioridades de desarrollo regional y nuevas competencias del GORE, a través de la articulación y complementariedad de los recursos sectoriales y regionales.</t>
  </si>
  <si>
    <t>Ejecutar una cartera de proyectos de inversión</t>
  </si>
  <si>
    <t>(N° de proyectos FNDR que incorporan obras civiles, iniciados en el año t con al menos un estado de pago cursado, fiscalizados con informe técnico de terreno/N° total de proyectos FNDR que incorporan obras civiles, iniciados en el año t con al menos un estado de pago cursado)*100</t>
  </si>
  <si>
    <t>Corresponde a proyectos de inversión con obras civiles del subtítulo 31, (se excluyen obras de saneamiento sanitario), que reciben revisión de los estados de pago de parte de profesional de la unidad de estudios y fiscalización de proyectos, ya sea durante visita a terreno o con antecedentes aportados por las Unidades Técnicas, Se considera para la medición los proyectos FNDR que incorporan obras civiles, iniciados en el año t con al menos un estado de pago cursado hasta la segunda semana de diciembre del año t.</t>
  </si>
  <si>
    <t>Porcentaje de iniciativas de inversión del Anteproyecto Regional de Inversión (ARI) del FNDR que se incorporan al Programa Público de Inversión (PROPIR) del FNDR del año t</t>
  </si>
  <si>
    <t>1 - Dirigir el proceso de planificación el desarrollo estratégico de la región y sus territorios, a través de la elaboración, implementación y evaluación de políticas,instrumentos, planes, programas y proyectos.</t>
  </si>
  <si>
    <t>la implementación de políticas,instrumentos, planes, programas y proyectos, significa velar que la cartera de iniciativas de inversión ejecutada (proyectos, estudios y programas) sea coherente con la cartera regional planificada</t>
  </si>
  <si>
    <t>(Número total de iniciativas de inversión del Anteproyecto Regional de Inversión (ARI) del año t del FNDR contenidas en el Programa Público de Inversión (PROPIR) del FNDR del año t/Número total de iniciativas del Programa Público de Inversión (PROPIR) del FNDR del año t)*100</t>
  </si>
  <si>
    <t>Corresponde sólo a iniciativas financiadas por el FNDR en los subtítulos 22, 24, 29, 30, 31 y 33. En el caso de los subtítulos 24, 29, 30 y 33 en PROPIR y ARI, solo una iniciativa por cada uno de los GRUPOS DE ASIGNACIONES DE CADA ITEM PRESUPUESTARIOS del GORE. Por otra parte, las iniciativas del subtítulo 22, 31 y las iniciativas del ítem 33.03.100 y del ítem 33.03.150 serán contabilizadas una a una en el ARI y el PROPIR. Las iniciativas a contabilizar se obtendrán de los registros aprobados del módulo Planificación ARI y módulo Planificación PROPIR de la Plataforma Chileindica. En todos los casos se descontarán los registros que no correspondan ni a planificación ARI ni A planificación PROPIR que obedezcan a cargas de iniciativas de años anteriores que tengan por objeto cumplimiento de otras metas de naturaleza administrativa y no de planificación de inversión.</t>
  </si>
  <si>
    <t>GOBIERNO REGIONAL REGIÓN LOS LAGOS</t>
  </si>
  <si>
    <t>1 - Elaborar el presupuesto FNDR para controlar, ejecutar y evaluar las iniciativas de inversión financiadas con este fondo, mejorando la eficiencia del gasto y sus resultados.</t>
  </si>
  <si>
    <t>Ejecución del Presupuesto FNDR</t>
  </si>
  <si>
    <t>Los proyectos considerados corresponden a aquellos que se encuentran en el presupuesto FNDR del año t. Dipres ha solicitado considerar para este indicador, que a partir del año 2016, será evaluado considerando el % de avance en la ejecución neto de las transferencias consolidables. Considerando: a) que las transferencias no son gasto sino anticipo, hasta que se rindan, ya que no hay certeza que los servicios rindan antes del 30 de junio y b) que durante el segundo semestre el gasto debe ser proporcional al primer semestre, esta meta no debe superar el 50% del marco vigente al 30 de abril del año t.</t>
  </si>
  <si>
    <t>Iniciativas de inversión subt 31</t>
  </si>
  <si>
    <t>Se identifican todos los proyectos en arrastre hasta el 30 de abril. Se excluyen proyectos judicializados, proyectos en liquidación de contrato, proyectos sin contrato al cual sólo se han pagado gastos administrativos, y proyectos con saldo cuyo último pago haya sido el año t-2 sin pagos el año t-1. Se entenderá por proyectos de arrastre, todas aquellas iniciativas del subtítulo 31 que cuenten con contrato el año t y continúan su ejecución el año t+1.</t>
  </si>
  <si>
    <t>Obras financiadas del subt 31.</t>
  </si>
  <si>
    <t>Este indicador permite tener un control financiero de la ejecución de las obras civiles financiadas con el FNDR, con el objetivo que dicha ejecución se realice dentro del marco presupuestario establecido originalmente. Este indicador se refiere sólo a los aumentos de obras civiles del subtítulo 31.02.004 con recepción provisoria recibida. Con este indicador se obtiene la comparación entre el costo inicial contratado y lo realmente invertido en cada proyecto.</t>
  </si>
  <si>
    <t>Porcentaje de proyectos de inversión (item 31.02) con recepción definitiva en año t en relación al total de proyectos de inversión con recepción provisoria en año t-1.</t>
  </si>
  <si>
    <t>Iniciativas de inversión subt 31.02</t>
  </si>
  <si>
    <t>( n° de proyectos de inversión con recepción definitiva del ítem 31.02 el año t,/total de proyectos de inversión con recepción provisoria, del ítem 31.02 del año t-1)*100</t>
  </si>
  <si>
    <t>Se consideran aquellos proyectos del ítem 31-02 obras civiles, que tengan acta de recepción provisoria sin observaciones el año t-1.</t>
  </si>
  <si>
    <t>Porcentaje de iniciativas de inversión Circular 33-Subtítulo 29, evaluadas dentro de un plazo máximo de 15 días hábiles</t>
  </si>
  <si>
    <t>2 - Implementar el Sistema Planificación Regional (SPR) para contribuir al Desarrollo Regional con participación de los actores clave. Entender al sistema de planificación regional como el conjunto de instrumentos de planificación regional (ERD, PRG, PPR, PROT, ARI, PROPIR) definidos para el corto, mediano y largo plazo que establecen las orientaciones estratégicas para el desarrollo y la inversión regional.</t>
  </si>
  <si>
    <t>(N° de iniciativas de inversión Circular 33-Subtítulo 29, evaluadas dentro de un plazo máximo de 15 días hábiles en el año t/Total de iniciativas de inversión circular 33-Subtítulo 29, presentadas en el año t)*100</t>
  </si>
  <si>
    <t>1. Serán considerados todos los proyectos del subtítulo 29 ingresados por primera vez durante el año t. 2. La fecha de ingreso a evaluación: será la fecha del ingreso del oficio en oficina de partes del GORE. La fecha de término de evaluación: corresponde a la fecha que el evaluador redacta el resultado de la evaluación del proyecto en la Ficha de Evaluación de Iniciativas de Inversión Circular 33. 3. Se excluyen de la medición las iniciativas de inversión que ingresen a reevaluación porque han pasado etapa de evaluación, y en etapa de ejecución las unidades técnicas solicitan modificación por diversas razones como aumento de presupuesto o modificación de productos por cambio demanda. 4. Los Valores de la fórmula de Cálculo para el año 2022, serán considerados desde el primer día hábil hasta el último día hábil del año. 5. No existe periodo de admisibilidad, todas las iniciativas ingresadas son evaluadas de acuerdo a lo indicado en las Glosas vigentes para los Gobiernos Regionales en lo que refiere a Adquisición de activos no financieros (subtítulo 29), Por otra parte, se considera cumplir con los requisitos del Instructivo de pre inversión formalizado a través de la Resolución Exenta N°2.296/2020 del Gobierno Regional de Los Lagos. Es importante señalar que, no existe un procedimiento identificado como admisibilidad.</t>
  </si>
  <si>
    <t>Porcentaje de iniciativas de inversión subtitulo 31 del FNDR contenidas en el ARI del año t, pertinentes con la Estrategia Regional de Desarrollo</t>
  </si>
  <si>
    <t>Iniciativas de inversión contenidas en el ARI.</t>
  </si>
  <si>
    <t>(N° de Iniciativas de Inversión subtitulo31 del FNDR contenidas en el ARI del año t pertinentes con la Estrategia Regional de Desarrollo/N° total de Iniciativas subtitulo31 del de inversión FNDR contenidas en el ARI del año t)*100</t>
  </si>
  <si>
    <t>1. Se considera el número total de iniciativas de inversión subtítulo 31 del Fondo Nacional de Desarrollo Regional (FNDR) incorporadas en el Anteproyecto Regional de Inversiones (ARI). 2. Será pertinente una iniciativa de inversión con la nueva Estrategia Regional de Desarrollo 2030 (ERD) de la Región de Los Lagos, cuando en la plataforma Chileindica se vincula la iniciativa al instrumento de planificación en a lo menos un eje estratégico. La ERD 2020-2030 tiene 8 ejes estratégicos divididos en 41 lineamientos estratégicos. Los 8 ejes estratégicos son: 1) Bienestar Socio Territorial; 2) Cohesión e Identificación Socio Cultural; 3) Competitividad Regional Sustentable; 4) Capital Humano Calificado; 5) Conectividad y Movilidad Regional Sustentable; 6) Ordenamiento Territorial Sustentable y Resiliente; 7) Gobernanza Regional y Local y 8) Participación Ciudadana Activa. 3. Para la medición se considerarán las iniciativas del subtítulo 31. 4. Los valores de la fórmula de cálculo para el año 2022 y 20223 son estimativos, se ajustarán con los valores reales para su medición. 5. La medición de la ERD 2020-2030, se inicia con la actualización de nuestro nuevo instrumento de planificación regional. 6. La medición del indicador considera la incorporación de la nueva ERD 2030 en la plataforma Chileindica y acciones de capacitación con los servicios públicos</t>
  </si>
  <si>
    <t>Porcentaje de iniciativas FRIL tradicional contenidas en los lineamientos establecidos en instructivo del año t.</t>
  </si>
  <si>
    <t>3 - Mejorar la coordinación del Gore con los actores clave de la región, para lograr una adecuada articulación de la inversión pública, con el propósito de alcanzar una mayor pertinencia y eficacia de los recursos sectoriales y regionales.</t>
  </si>
  <si>
    <t>Iniciativas de inversión FRIL (Fondo Regional de Iniciativa Local).</t>
  </si>
  <si>
    <t>(N° iniciativas FRIL tradicional contenidas en los lineamientos establecidos en instructivo del año t/Total iniciativas FRIL tradicional presentadas en el año t)*100</t>
  </si>
  <si>
    <t>1. Se entiende por FRIL a las iniciativas postuladas al Fondo Regional de Iniciativa Local durante el año t. 2. El número total de iniciativas FRIL Tradicional presentadas en el año t dependerá exclusivamente de la cantidad de la cantidad de recursos disponibles en el proceso presupuestario 2023. 3. Las iniciativas FRIL se postulan, se evalúan y registran en el Sistema de Gestión de Fondos FIC.</t>
  </si>
  <si>
    <t>GOBIERNO REGIONAL REGIÓN MAGALLANES Y ANTARTICA CHILENA</t>
  </si>
  <si>
    <t>Porcentaje de proyectos en ejecución con financiamiento F.N.D.R. supervisados en el año t</t>
  </si>
  <si>
    <t>1 - Fortalecer los Instrumentos de Planificación existentes y desarrollar nuevos Instrumentos, mediante un proceso participativo con actores públicos y privados, para incorporar la realidad e identidad de la Región, y así mejorar la eficiencia y eficacia en el uso los recursos regionales y el desarrollo integral de los territorios.</t>
  </si>
  <si>
    <t>Visitas a terreno efectivamente realizadas</t>
  </si>
  <si>
    <t>(Número de proyectos F.N.D.R. en ejecución supervisados en el año t/Total proyectos F.N.D.R. en ejecución con contrato vigente al 31 de julio del año t)*100</t>
  </si>
  <si>
    <t>El indicador mide la cobertura de supervisión que se realiza a la cartera de proyectos del Programa Inversión Regional en ejecución en el año t con contrato vigente hasta 31 de julio. Por otra parte, cabe mencionar que si se generan contratos pasada dicha fecha, estos no afectan ni incrementan la cartera a supervisar, ya que si los hubiera, estos se consideran en arrastre para las visitas del próximo año. Debe considerarse en los medios de verificación, reportes/informes, "Cometidos funcionarios", cuando corresponda, dado que cuando se trata de visitar obras en ejecución en Punta Arenas, por ley no se debe considerar que es un cometido funcionario, dado que éstos no salen de la ciudad, por ello, en dicho caso, el único documento que respalda la acción, es el "Informe de visita a terreno". Para la medición del indicador se considera el Programa Inversión Regional , subtítulo 29 "Adq. Activos No Financieros" y subtítulo 31.02 "Proyectos".</t>
  </si>
  <si>
    <t>Ejecución presupuestaria al 30 de junio Presupuesto vigente al 30 de abril</t>
  </si>
  <si>
    <t>El indicador mide lo establecido por la Ley de Presupuestos, en función de mantener un nivel de gasto promedio semestral, equivalente al 50% de los recursos percibidos por la Región en su Presupuesto anual de Inversión (Programa Inversión Regional). Respecto al denominador, el criterio para la obtención del Presupuesto Vigente al 30 de abril es el mismo utilizado por la DIPRES como "Marco de Medición".</t>
  </si>
  <si>
    <t>Porcentaje de Presupuesto FNDR de Inversión del año t, comprometido como arrastre para el año siguiente</t>
  </si>
  <si>
    <t>Arrastre comprometido en el presupuesto del programa inversión regional</t>
  </si>
  <si>
    <t>(Monto de recursos comprometidos en proyectos de inversión de arrastre para el año t+1/Monto del Presupuesto vigente a fin año t)*100</t>
  </si>
  <si>
    <t>Esta medición se realiza con el fin de conocer cuánto del Presupuesto se transforma en recursos de arrastre para el año siguiente. Cuanto menor sea este porcentaje, implica que hay mayor cantidad de recursos del programa inversión regional disponible para proyectos nuevos y viceversa. La medición incluye el Subtítulo 31 "Iniciativas de Inversión" Programa Inversión Regional, sin considerar los recursos pertenecientes a la provisión de zonas extremas PEDZE. El monto del Presupuesto vigente se refiere al marco total del Presupuesto FNDR Programa 02, Subtítulo 31 "Iniciativas de Inversión", El arrastre está constituido por iniciativas del Subtítulo 31 "Iniciativas de Inversión" que generaron obligaciones financiero - contable para el año t+1.</t>
  </si>
  <si>
    <t>Iniciativas de arrastre identificadas presupuestariamente.</t>
  </si>
  <si>
    <t>(N° de iniciativas de inversión, del subtítulo 31, de arrastre identificados al 30 de Abril año t/N° total de iniciativas de inversión, del subtítulo 31,de arrastre año t)*100</t>
  </si>
  <si>
    <t>Consiste en medir el número de proyectos que pasaron como arrastre desde el año t-1 al año t y que se encuentran identificados presupuestariamente al 30 de abril del año t. Lo anterior, debido a que la Unidad Técnica y/o el Gobierno Regional debe realizar un trabajo de actualización de la calendarización y programación financiera, requisito para cargar la recomendación técnica de aquellos proyectos que pasaron de arrastre. La medición del indicador se asocia al Subtítulo 31 "Iniciativas de Inversión" Programa Inversión Regional.</t>
  </si>
  <si>
    <t>Promedio de días corridos desde la identificación presupuestaria de las iniciativas de inversión del subtítulo 31 hasta que se encuentran contratadas</t>
  </si>
  <si>
    <t>Identificación presupuestaria y contrato</t>
  </si>
  <si>
    <t>Suma de días corridos desde la identificación presupuestaria de las iniciativas de inversión del subtitulo 31 a su contratación en año t/Total de iniciativas de inversión subtitulo 31 del año t contratadas</t>
  </si>
  <si>
    <t>El indicador pretende medir el Promedio de días corridos desde la identificación presupuestaria de las iniciativas de inversión del Programa Inversión Regional subtítulo 31 hasta que éstas se encuentren contratadas. Para el cálculo se utiliza la fecha de Toma de Razón de la Resolución de identificación presupuestaria del año vigente en que se contrató la iniciativa. Las iniciativas incluidas son las que cuentan con Contrato o resolución adjudicatoria totalmente tramitada, cuya fecha se encuentra en el periodo comprendido entre enero y diciembre del año t.</t>
  </si>
  <si>
    <t>GOBIERNO REGIONAL REGIÓN MAULE</t>
  </si>
  <si>
    <t>Porcentaje de iniciativas de inversión, del Subtitulo 31, de arrastre identificadas al 30 de abril del año t.</t>
  </si>
  <si>
    <t>2 - Mejorar la gestión del Programa de Inversiones del Servicio para responder de manera más eficiente y oportuna a las necesidades de la ciudadanía.</t>
  </si>
  <si>
    <t>Iniciativas de arrastre identificadas al 30 de abril.</t>
  </si>
  <si>
    <t>(Número de iniciativas de inversión (Subtitulo 31) de arrastre identificadas al 30 de abril del año t/Número total de iniciativas de inversión (Subtpitulo 31) de arrastre año t)*100</t>
  </si>
  <si>
    <t>Un proyecto pasa de arrastre al año t, cuando se encuentra contratado al 31 de diciembre del año t-1.</t>
  </si>
  <si>
    <t>Porcentaje del gasto ejecutado por los servicios públicos regionales correspondiente al Programa Público de Inversión Regional (PROPIR) en el año t</t>
  </si>
  <si>
    <t>(Monto de Gasto Ejecutado por los Servicios públicos en el PROPIR para el año t/Monto Total del Presupuesto Informado por los Servicios públicos en el PROPIR para el año t)*100</t>
  </si>
  <si>
    <t>1.La meta 2o22 se ha rebajado, en virtud que el Sistema computacional donde los Servicios Públicos informan su gasto anual (CHILEINDICA), cierra en fecha posterior a la cual se debe informar el resultado del indicador a la DIPRES, generando la diferencia en su cumplimiento. Es por ello que para el año 2022, se ajustó este valor al promedio de los últimos 3 años informados.</t>
  </si>
  <si>
    <t>(Monto ejecutado de la inversión (programa 02) al 30 de junio año t/Monto presupuestario vigente al 30 de abril del año t)*100</t>
  </si>
  <si>
    <t>Porcentaje de proyectos en ejecución durante el año t que son financiados a través del Subtitulo 31 (Obras civiles) y subtitulo 33 (FRIL y saneamiento sanitario) a los cuales se les hace al menos una visita en terreno en el año t.</t>
  </si>
  <si>
    <t>proyectos en ejecución a los cuales se les hace al menos una visita en terreno en el año t.</t>
  </si>
  <si>
    <t>(Nº de proyectos en ejecución durante el año t financiados a través del Subtítulo 31 (obras civiles) y 33 (FRIL y saneamiento sanitario) a los cuales se les hace al menos una visita en terreno en el año t/Nº total de proyectos en ejecución durante el año t y que son financiados a través del Subtítulo 31 (obras civiles) y subtitulo33 (FRIL y saneamiento sanitario))*100</t>
  </si>
  <si>
    <t>1.- Los proyectos que considera esta medición son del subtitulo 31, ítem obras civiles y los proyectos del subtitulo 33 correspondientes al FRIL y saneamiento sanitario, que cuenten con acta de entrega de terreno hasta el 30 de octubre del año t. 2.- La construcción de la Meta 2023, se elaboró considerando un universo estimado de 110 proyectos, de acuerdo a información disponible al mes de agosto de 2022.</t>
  </si>
  <si>
    <t>Porcentaje del presupuesto comprometido en arrastre.</t>
  </si>
  <si>
    <t>(Monto del gasto comprometido en arrastre para el año t+1 /Monto del presupuesto vigente del programa 02 a fin del año t)*100</t>
  </si>
  <si>
    <t>1.- Una iniciativa pasa de Arrastre al año t + 1 cuando se encuentra contratada en el año t. 2.-El presupuesto comprometido en arrastre corresponde al compromiso de gasto de iniciativas de arrastre cuyo monto se estima ejecutarán en el año siguiente.</t>
  </si>
  <si>
    <t>Porcentaje de recursos del FNDR ejecutados que están en la línea de Innovación y Fomento Productivo.</t>
  </si>
  <si>
    <t>3 - Promover el fomento productivo y la innovación en la región, en conjunto con sectores públicos, privados y la academia, para mejorar las condiciones económicas y sociales de la región.</t>
  </si>
  <si>
    <t>Recursos del FNDR ejecutados que están en la línea de Innovación y Fomento Productivo.</t>
  </si>
  <si>
    <t>(Total de Recursos del FNDR ejecutados en el año t que están en la línea de Innovación y fomento productivo/Total de recursos ejecutados del FNDR en el año t )*100</t>
  </si>
  <si>
    <t>1.- Este indicador considera el gasto ejecutado hasta noviembre de cada año. Asimismo, el total de recursos ejecutados del FNDR, también utilizará el monto total ejecutado a dicho mes. 2.- Para definir la meta 2023, se utilizó el gasto total estimado del FNDR en el mes de agosto.</t>
  </si>
  <si>
    <t>Porcentaje de municipios capacitados en postulación de proyectos.</t>
  </si>
  <si>
    <t>4 - Capacitar a los equipos técnicos municipales, en materia de formulación y/o gestión de iniciativas de inversión para mejorar la calidad y la ejecutabilidad de las mismas.</t>
  </si>
  <si>
    <t>Municipios capacitados en postulación de proyectos</t>
  </si>
  <si>
    <t>(N° de municipios capacitados en postulación de proyectos durante el año t/Total de municipios de la región del Maule)*100</t>
  </si>
  <si>
    <t>Porcentaje de Servicios Públicos capacitados en la incorporación de la perspectiva género en la formulación de proyectos.</t>
  </si>
  <si>
    <t>5 - Fomentar la inclusión de la perspectiva de género en la formulación de las iniciativas que postulan al FNDR, de manera de mejorar la calidad de las iniciativas formuladas y contribuir a disminuir brechas o inequidades de género existente en la región del Maule.</t>
  </si>
  <si>
    <t>Servicios Públicos más recurrentes en la presentación de iniciativas al FNDR, capacitados en la incorporación de la perspectiva género en la formulación de proyectos.</t>
  </si>
  <si>
    <t>(N° de Servicios Públicos capacitados en la incorporación de perspectiva de género en la formulación de proyectos durante el año t / Total de Servicios Públicos de la Región del Maule)*100</t>
  </si>
  <si>
    <t>1.- Por Servicios Públicos se entenderán las Secretarías Regionales Ministeriales (11), Direcciones Regionales (24) más recurrentes en la presentación de iniciativas al FNDR y Municipios de la región (30).</t>
  </si>
  <si>
    <t>Porcentaje de Iniciativas nuevas aprobadas en el año t que responden a instrumentos de planificación vigentes</t>
  </si>
  <si>
    <t>1 - Fortalecer la pertinencia de las iniciativas que se presentan a financiamiento del Gore con los instrumentos de planificación vigentes en materia de planificación regional, con el objeto de potenciar el desarrollo integral de los territorios de la región haciendo un uso eficiente de los recursos públicos.</t>
  </si>
  <si>
    <t>Iniciativas nuevas aprobadas pertinentes</t>
  </si>
  <si>
    <t>(Número de Iniciativas nuevas aprobadas en el año t que responden a instrumentos de planificación vigentes/Número total de Iniciativas aprobadas en el año t)*100</t>
  </si>
  <si>
    <t>1.- Las Iniciativas a considerar serán aquellas del subtítulo 31 y subtitulo 33 (glosa 5.1 y saneamiento sanitario) 2.- Los Instrumentos de Planificación vigentes son: Política Regional de turismo, Estrategia Regional de Innovación, Plan de Salvaguarda del Patrimonio y Estrategia Regional de Desarrollo.</t>
  </si>
  <si>
    <t>GOBIERNO REGIONAL REGIÓN METROPOLITANA DE SANTIAGO</t>
  </si>
  <si>
    <t>Porcentaje de gasto efectivo en obras del subtitulo 31 sobre lo estipulado en el contrato inicial de las obras civiles terminadas en el año t</t>
  </si>
  <si>
    <t>(Suma de gastos efectivos en la ejecución de obras civiles terminadas en el año t subtitulo 31/Suma de gastos establecidos en los contratos de ejecución de obras civiles terminadas en el año t, Subtitulo 31)*100</t>
  </si>
  <si>
    <t>Este indicador permite tener un control de los proyectos, con el objeto de que su ejecución se realice dentro de los montos establecidos originalmente, lo que mejora la planificación de la ejecución presupuestaria. Cabe destacar que este indicador se encuentra enmarcado al subtitulo 31 ítem 02 "Proyectos" que corresponde aproximadamente al 60% del presupuesto de inversión regional señalado en la ley de presupuestos del sector público.</t>
  </si>
  <si>
    <t>2 - Verificar que nuestra inversión en la Región cumpla con altos estándares de transparencia en la rendición de cuentas.</t>
  </si>
  <si>
    <t>Presupuesto de inversión ejecutado transparentemente</t>
  </si>
  <si>
    <t>Este indicador permite dar cuenta de la gestión y programación de la ejecución del presupuesto de inversión, controlando sus avances y tomando las medidas correctivas y decisiones pertinentes cuando se presentan desviaciones. Se considera para el cálculo el presupuesto vigente al 30 de abril del año t del programa 02.</t>
  </si>
  <si>
    <t>Porcentaje del presupuesto de inversión FNDR comprometido en arrastres para el año t+1, en relación al presupuesto vigente al final del año t</t>
  </si>
  <si>
    <t>Gasto de arrastre comprometido, para continuidad presupuestaria a las iniciativas, verificado</t>
  </si>
  <si>
    <t>(Monto de gasto comprometido en arrastres año t+1 /Monto presupuesto vigente año t )*100</t>
  </si>
  <si>
    <t>Este indicador permite asegurar la continuidad de las iniciativas de inversión y de la ejecución presupuestaria del primer semestre. El arrastre comprometido, se refiere a aquellas iniciativas de inversión contratadas y con saldo pendiente a ejecutar al 31 de diciembre, pasando entonces al siguiente año con compromisos presupuestarios. Para el cálculo del presupuesto FNDR sólo se consideran los subtítulos 29, 31 y 33, que son los que generan arrastre al año siguiente.</t>
  </si>
  <si>
    <t>Inversión de arrastre identificada, para continuidad presupuestaria a las iniciativas, verificada</t>
  </si>
  <si>
    <t>(N° de iniciativas de inversión, del subtitulo 31, de arrastre identificados al 30 de abril del año t/N° total de iniciativas de inversión, del subtitulo 31, de arrastre año t )*100</t>
  </si>
  <si>
    <t>Este indicador se requiere para darle continuidad presupuestaria y administrativa a las iniciativas de inversión comprometidas y contratadas en años anteriores que se encuentran con saldos pendientes por ejecutar. Las iniciativas de inversión que cuentan con contratos vigentes al 31 de diciembre y con saldos por pagar, se denominan iniciativas de inversión de arrastre.</t>
  </si>
  <si>
    <t>Porcentaje de la inversión aprobada en el ítem 02 "Proyectos" del subtítulo 31, durante el año t, georeferenciada provincialmente</t>
  </si>
  <si>
    <t>(Inversión aprobada item 02 "Proyectos", del subtítulo 31 año t georeferenciada provincialmente/Inversión aprobada item 02 "Proyectos", del subtítulo 31 año t)*100</t>
  </si>
  <si>
    <t>Las cartografías temáticas de la inversión permiten visualizar espacialmente el ítem 02 "Proyectos" del Subtitulo 31 "Iniciativas de Inversión", del Programa 02 de Inversión Regional, aprobado por el Consejo Regional en el año t. Las cartografías se categorizan y se distinguen de acuerdo a los sectores del BIP y corresponden a: silvoagropecuario, pesca, minería, industria/comercio, energía, transporte, comunicaciones, agua potable, vivienda, salud, educación/cultura, deporte/recreación, justicia, defensa/seguridad y multisectorial. Los mapas como resultado de parte del ejercicio presupuestario del programa 02, son publicados en la Plataforma Web del Geo Portal Regional del Servicio, a disposición del público.</t>
  </si>
  <si>
    <t>Porcentaje de actividades de asistencia técnica realizadas con regiones/instituciones extranjeras, en año t</t>
  </si>
  <si>
    <t>(N° total de actividades de asistencia tecnica de interés regional con regiones / Instituciones extranjeras realizadas en el año t /N° total de actividades de asistencia tecnica de interés regional con regiones / instituciones extranjeras programadas en el año t )*100</t>
  </si>
  <si>
    <t>La asistencia técnica en materias de interés regional se refiere a una modalidad de cooperación internacional, consistente en apoyo técnico -proporcionado por contrapartes extranjeras- orientado a complementar los esfuerzos internos en áreas estratégicas del desarrollo regional y el fortalecimiento institucional del Gobierno Regional Metropolitano de Santiago. Concretamente se refiere a realización de asesorías, misiones de intercambio de experticias, pasantías en el extranjero, reuniones, seminarios, talleres de trabajo y/o capacitaciones. Las actividades programadas para el año 2022 estarán enmarcadas en los siguientes ámbitos: 1. Asistencia Técnica en el ámbito de medio ambiente. 2. Asistencia Técnica en el ámbito de resiliencia. 3. Asistencia Técnica en el desarrollo de competencias. 4. Asistencia Técnica en el ámbito de ordenamiento territorial.</t>
  </si>
  <si>
    <t>Porcentaje de instancias participativas amplias y democráticas implementadas en los instrumentos de planificación regional elaborados en el año t</t>
  </si>
  <si>
    <t>1 - Aumentar la participación de los habitantes de la Región en la elaboración de los instrumentos de planificación regional que garantizan el desarrollo sustentable, armónico y equitativo de los territorios.</t>
  </si>
  <si>
    <t>Instrumentos de planificación regional elaborados participativamente</t>
  </si>
  <si>
    <t>(N° de instancias participativas amplias y democráticas implementadas en los instrumentos de planificación regional elaborados /N° total de instrumentos de planificación regional elaborados año t)*100</t>
  </si>
  <si>
    <t>Nota 1: Este indicador permite dar cuenta de la gestión de los instrumentos de planificación de largo, mediano y corto plazo elaborados mediante procesos técnico políticos en base a metodologías participativas, y que permiten orientar la acción pública regional. Nota 2: El desarrollo sostenible implica y supone participación ciudadana y para la planificación y gestión territorial resulta un requisito básico tomar en consideración las demandas de los habitantes, las relaciones de poder entre los actores del territorio y su historia. La participación en el ámbito de las políticas públicas ha sido reconocida como un derecho humano fundamental en la certeza de que los asuntos de interés público -como el ordenamiento de las actividades humanas y la planificación para desarrollo del territorio- pertenecen a todos los ciudadanos y no exclusivamente al Estado. La participación ciudadana contribuye a una aproximación transformadora del desarrollo que se encuentre vinculada a un proyecto realmente democratizador. Nota 3: Las instancias participativas se refieren a la implementación de participación social como cabildos, talleres participativos, consultas públicas, consejos asesores (sector público, sector privados, organizaciones sociales), mesas temáticas (sector público, sector privados, organizaciones sociales.</t>
  </si>
  <si>
    <t>Porcentaje de iniciativas de desarrollo humano en progreso en el año t</t>
  </si>
  <si>
    <t>3 - Impulsar iniciativas de desarrollo humano que permitan mejorar las condiciones de vida de los habitantes del territorio, promoviendo acciones de equidad, seguridad, movilidad, sustentabilidad y justicia social basadas en la igualdad de oportunidades y en los derechos humanos.</t>
  </si>
  <si>
    <t>Iniciativas de desarrollo humano impulsadas</t>
  </si>
  <si>
    <t>(N°de iniciativas de desarrollo humano en progreso año t/N°total de iniciativas de desarrollo humano en año t)*100</t>
  </si>
  <si>
    <t>Nota 1: Este indicador permite medir las iniciativas de desarrollo humano que se desplieguen que sitúan a las personas en el centro del progreso. Nota 2: Se entiende por iniciativas de desarrollo humano aquellas que sitúan en el centro del desarrollo a las personas, de manera que gocen de más oportunidades y un alto nivel de vida. Nota 3: Las iniciativas en progreso se refieren a las que están en ejecución de actividades y con movimientos presupuestarios.</t>
  </si>
  <si>
    <t>GOBIERNO REGIONAL REGIÓN ÑUBLE</t>
  </si>
  <si>
    <t>2 - Coordinar, articular y supervisar la ejecución del Fondo Nacional de Desarrollo Regional (FNDR) con los actores y socios estratégicos público-privado del territorio, para lograr una inversión pública eficiente de este e impulsar una cartera de Inversión Pública Regional pertinente con las prioridades de desarrollo de la nueva Región de Ñuble.</t>
  </si>
  <si>
    <t>Iniciativas de arrastre identificadas.</t>
  </si>
  <si>
    <t>El indicador mide el porcentaje de identificación presupuestaria de los proyectos de arrastre del año anterior que fueron identificados para efectos del proceso de asignación de recursos mediante Resoluciones aprobados por Contraloría Regional, a fin de garantizar su continuidad. Se considerará como fecha final de la tramitación de la resolución de asignación presupuestaria, la fecha en que la resolución es enviada a la Contraloría, vía oficio del Sr. Gobernador. Se identifican todos los proyectos en arrastre hasta el 30 de abril, excluyéndose proyectos judicializados, proyectos en liquidación de contrato, proyectos sin contrato al cual sólo se han pagado gastos administrativos, y proyectos con saldo cuyo último pago haya sido el año t-2 sin pagos el año t-1. El indicador no considerando aquellos proyectos que se ven afectados por materias o condiciones externas que imposibilitan la ejecución de la iniciativa y la creación de su asignación. El indicador solo se mide con información y/o documentación elaborada y disponible en la División de Presupuesto e Inversión Regional.</t>
  </si>
  <si>
    <t>Porcentaje de Iniciativas de Inversión del subtitulo 31, con creación de Asignación Presupuestaria respecto del total de proyectos aprobados, al 15 de noviembre del año t, por el CORE</t>
  </si>
  <si>
    <t>(N° de Iniciativas de Inversión del subtítulo 31 aprobadas por el CORE al 15 de Noviembre del año t, con creación de Asig. Presupuestaria en el mismo año /N° de Iniciativas de Inversión del subtítulo 31 aprobados por el CORE al 15 de noviembre del año t)*100</t>
  </si>
  <si>
    <t>La Base de cálculo de este indicador considera las iniciativas nuevas FNDR del subtitulo 31, aprobadas por el CORE en el año t.</t>
  </si>
  <si>
    <t>Ejecución Presupuestaria FNDR</t>
  </si>
  <si>
    <t>Considera el presupuesto FNDR decretado al 30 de Abril del año t, correspondiente al programa 02, excluyendo solo el Subt.32 (Prestamos) y Subt.34. Respecto al denominador, el criterio para la obtención del Presupuesto Vigente al 30 de abril es el mismo utilizado por la DIPRES como "Marco de Medición".</t>
  </si>
  <si>
    <t>Supervisión en terreno de proyectos en ejecución financiados a través del Subtitulo 31 (obras civiles) y subtitulo 33 (FRIL y saneamiento sanitario)</t>
  </si>
  <si>
    <t>(Nº de proyectos en ejecución durante el año t financiados a través del Subtítulo 31 (obras civiles) y 33 (FRIL y saneamiento sanitario) a los cuales se les hace al menos una visita en terreno en el año t /Nº total de proyectos en ejecución durante el año t y que son financiados a través del Subtítulo 31 (obras civiles) y subtitulo33 (FRIL y saneamiento sanitario)*100</t>
  </si>
  <si>
    <t>Los proyectos que considera esta medición, son del subtítulo 31, item obras civiles, y los proyectos del subtítulo 33 correspondientes al FRIL y saneamiento sanitario, que cuenten con acta de entrega de terreno al 30 de Octubre del año t.</t>
  </si>
  <si>
    <t>Porcentaje de Iniciativas de Inversión FNDR, contenidas en el Programa Público de Inversión Regional (PROPIR) actualizado al 30 de septiembre del año t, georreferenciadas y pertinentes con la Estrategia Regional de Desarrollo .</t>
  </si>
  <si>
    <t>1 - Elaborar instrumentos de Planificación Regional, y gestión de la Información territorial regional, para contribuir al desarrollo regional participativo y territorialmente integrado.</t>
  </si>
  <si>
    <t>Georreferenciación de Iniciativas de Inversión FNDR</t>
  </si>
  <si>
    <t>(Nº de iniciativas contenidas en el Programa Público de Inversión Regional (PROPIR) actualizado al 30 de septiembre del año t, georreferenciadas y vinculadas con la ERD/Nº total de iniciativas contenidas en el Programa Público de Inversión Regional (PROPIR) actualizado al 30 de septiembre del año t)*100</t>
  </si>
  <si>
    <t>Las iniciativas de inversión del PROPIR, que serán georreferenciadas en el marco de este indicador durante el año t, serán las con fuente de financiamiento FNDR correspondientes a las del Subtítulo 31. No existe información de las iniciativas de inversión subtitulo 31 del año 2018 relativa al FNDR contenido en el PROPIR, pues para dicho año, sí bien se ejecutaron inversiones con FNDR en Ñuble, esto fue informado por el GORE Bio Bio en dicha región. La CORGAPU en Ñuble, se conformó recién el 8 de febrero de 2019 por la resolución N° 55.</t>
  </si>
  <si>
    <t>Porcentaje de actores estratégicos del territorio regional, que participan de instancias de formación y capacitación realizadas por el GORE Ñuble para fortalecer capacidades en el levantamiento de iniciativas de inversión durante el año t.</t>
  </si>
  <si>
    <t>3 - Implementar estrategias para fortalecer las capacidades y participación de los actores estratégicos público-privado del territorio en materia de formulación, evaluación y/o ejecución de iniciativas de inversión regional con financiamiento público del Fondo Regional de Desarrollo Regional, contribuyendo de esta manera a una gestión eficiente y oportuna, tanto física como financiera, de estas iniciativas de inversión.</t>
  </si>
  <si>
    <t>Formación y capacitación de actores estratégicos a nivel regional.</t>
  </si>
  <si>
    <t>(Nº de actores estratégicos del territorio regional, que participan de instancias de formación y capacitación realizadas por el GORE Ñuble para fortalecer capacidades en el levantamiento de iniciativas de inversión durante el año t/Nº total de actores estratégicos del territorio regional, definidos para participar de instancias de formación y capacitación realizadas por el GORE Ñuble para fortalecer capacidades en el levantamiento de iniciativas de inversión durante el año t)*100</t>
  </si>
  <si>
    <t>Para efectos del indicador, se considerarán como actores estratégicos del territorio regional, los municipios de las 21 comunas de la región de Ñuble, las instituciones sectoriales (Servicios) que informaron inversión Regional en el Anteproyecto de Inversión Regional (Ñuble) para el año 2023, y aquellos que realizaron alguna postulación en el proceso concursable del Fondo de innovación para la competitividad desarrollado durante 2022. Para el caso de los Fondos del 7% FNDR, se considerará de manera comunal, considerándose como 1 actor participante a la comuna en que se desarrolla la instancia de formación y capacitación, independiente del numero de organizaciones que asistan a esta, consignándose un máximo de 21 actores o comunas para esta linea de trabajo. (Solo considerarán las instituciones que especifique el Instructivo correspondiente a esta linea de financiamiento año 2023).</t>
  </si>
  <si>
    <t>GOBIERNO REGIONAL REGIÓN TARAPACA</t>
  </si>
  <si>
    <t>Porcentaje de iniciativas de inversión del subtítulo 31 de arrastre identificadas al 30 de Abril de cada año "t"</t>
  </si>
  <si>
    <t>3 - Gestionar y ejecutar eficientemente los recursos públicos asignados, contribuyendo al desarrollo equitativo y sustentable de la región.</t>
  </si>
  <si>
    <t>Gestión eficiente de los recursos públicos.</t>
  </si>
  <si>
    <t>(N° de iniciativas de inversión, del subtitulo 31, de arrastre identificadas al 30 de abril del año t/N° total de iniciativas de inversion del subtítulo 31, de arrastre año t)*100</t>
  </si>
  <si>
    <t>Este indicador compromete el subtitulo 31. Tiene como objeto que las iniciativas de inversión de arrastre obtengan su asignación presupuestaria hasta el 30 de abril del año en curso. Si bien ha obtenido un cumplimiento en un 100% en los años anteriores, su meta se mantiene debido a que lo que busca es cumplir cada año con la totalidad de las iniciativas identificadas con asignación presupuestaria.</t>
  </si>
  <si>
    <t>Porcentaje de iniciativas de inversión contempladas en el ARI año t, en ejecución en el Programa Publico de Inversión Regional PROPIR año "t".</t>
  </si>
  <si>
    <t>2 - Coordinar la inversión pública regional para generar oportunidades de desarrollo social, cultural y económico sustentable en Tarapacá</t>
  </si>
  <si>
    <t>Coordinación de la Inversión Pública</t>
  </si>
  <si>
    <t>(Número de iniciativas de inversión en ejecución en el año "t" /Número de iniciativas de inversión programadas en el ARI año "t" )*100</t>
  </si>
  <si>
    <t>El ARI es el ante proyecto Regional de Inversiones, el que se construye a partir de las iniciativas de inversión que los servicios públicos ingresan a CHILEINDICA. PROPIR es el Programa Público de Inversión Regional, en el cual consta la inversión realizada en el año t. Es necesario mencionar que en este caso se miden las iniciativas que corresponden al Gobierno Regional a través del FNDR.</t>
  </si>
  <si>
    <t>Porcentaje de programas de fomento productivo del subtitulo 33 ejecutados por el Gobierno Regional contemplados en el Anteproyecto Regional de Inversiones ARI año t, en ejecución en el Programa Público de Inversión Regional PROPIR año "t".</t>
  </si>
  <si>
    <t>4 - Proponer y ejecutar planes y programas de alcance y desarrollo regional en los ámbitos de: fomento, industria, ciencia e innovación; infraestructura y transporte; y desarrollo social y humano.</t>
  </si>
  <si>
    <t>Programas de fomento productivo</t>
  </si>
  <si>
    <t>(Programas de fomento productivo del subtitulo 33 ejecutados por el Gobierno Regional en el PROPIR año "t"./Programas de fomento productivo del subtitulo 33 del Gobierno Regional contemplados en el ARI año t)*100</t>
  </si>
  <si>
    <t>El ARI es el Ante proyecto Regional de Inversiones, el que se construye a partir de las iniciativas de inversión que los servicios públicos ingresan a CHILEINDICA. PROPIR es el Programa Público de Inversión Regional, en el cual consta la inversión realizada en el año t. Es necesario mencionar que en este caso se miden las iniciativas de fomento productivo, subtitulo 33, en ejecución por el Gobierno Regional a través del FNDR.</t>
  </si>
  <si>
    <t>GOBIERNO REGIONAL REGIÓN VALPARAISO</t>
  </si>
  <si>
    <t>Cobertura de seguimiento en terreno de los proyectos FNDR de infraestructura en ejecución</t>
  </si>
  <si>
    <t>(N° de proyectos de infraestructura en ejecución con seguimiento en terreno en año t/N° total de proyectos de infraestructura en ejecución año t)*100</t>
  </si>
  <si>
    <t>Indicador relacionado con proyectos de infraestructura/Obras Civiles (Incluye FNDR Tradicional Infraestructura/Obras Civiles y FNDR Circular N° 33-Conservación) en ejecución con financiamiento FNDR del Subtítulo 31, dentro de las 36 comunas continentales de la Región de Valparaíso. Quedan excluidos del Listado de proyectos de infraestructura en ejecución (denominador), los proyectos de infraestructura/Obras Civiles financiados por el FNDR, Subtítulo 31, que se ejecuten en las comunas insulares de la región (Juan Fernández e Isla de Pascua), e igualmente se excluyen los proyectos de infraestructura/Obras Civiles financiados por el FNDR, Subtítulo 33. Los Informes de fiscalización en terreno realizados por los fiscalizadores, que dan cuenta de los proyectos con seguimiento en el año t (numerador), corresponden a aquellos emitidos en función de visitas efectuadas a las obras con financiamiento FNDR, Subtítulo 31, durante el periodo en que éstas se encuentran en ejecución en el año t. No se consideran, y por lo tanto tampoco se incluyen en la cartera de proyectos en ejecución las obras cuya entrega de terreno sea informada formalmente por las Unidades Técnicas en el mes de diciembre del año t, salvo la viabilidad de reprogramar el calendario de fiscalizaciones -informado a más tardar durante la primera semana del mes-, y efectuar una visita a dichas obras. No se consideran vigentes durante el año t, para efectos del Listado de proyectos de infraestructura en ejecución (denominador), los contratos cuyas ejecuciones de obras hayan sido concluidas durante el año t-1, y que por situaciones/razones, principalmente demoras de tipo administrativo, las respectivas recepciones provisorias de obras se plasmen con fecha del mes de enero del año t, y tampoco aquellos proyectos de Infraestructura/Obras Civiles, cuyas recepciones provisorias de obras se desarrollen y plasmen con fechas comprendidas entre los meses de enero y febrero del año t, producto de aumentos de plazo otorgados por la Unidad Técnica al contratista, no informados a este Gobierno Regional de manera formal y oportuna, salvo que resulte factible reprogramar las supervisiones y efectuar una visita a dicha obra.</t>
  </si>
  <si>
    <t>Se considera como iniciativa de inversión del Subtitulo 31 de arrastre y con RATE RS identificado al 30 de abril del año en curso, aquellas que a esa fecha cuente con asignación presupuestaria vigente. Se excluyen las iniciativas con RATE IN o que pertenecen a Conservaciones de Infraestructura Pública.</t>
  </si>
  <si>
    <t>Porcentaje de gasto efectivo en obras del subtitulo 31 sobre lo estipulado en el contrato inicial de las obras terminadas en el año t</t>
  </si>
  <si>
    <t>La optimización de este indicador se logra en la medida que se acerque al 100%. El universo de proyectos corresponden al Subtítulo 31. Se considera insalvable o grave toda aquella situación que dificulte la ejecución de las obras civiles por falencias en el diseño o por incumplimiento de normativa o aspectos legales, que no permita dar Recepción Provisoria de la entidad pertinente. Por ejemplo, obras civiles que no caben en el terreno, ausencia de plantas de tratamiento, incumplimiento grave de ordenanza general de urbanismo y construcciones y otras ordenanzas, incoherencia entre niveles topográficos y proyectos, cambio en la morfología del terreno donde se emplaza la obra, problemas de deslindes y otras causales que afecten la funcionalidad o la estructura del proyecto. Se entiende por proyecto terminado en el año t aquellos que al menos se cuenta con recepción provisoria. - Los Diseños de los proyectos son de responsabilidad de las entidades formuladoras. - Para el cálculo de este indicador se incluyen sólo los proyectos de obras civiles. - De los proyectos de Obras Civiles, se excluyen aquellos de Electrificación Rural dado que estos son subsidios entregados a empresas eléctricas privadas.</t>
  </si>
  <si>
    <t>Cobertura de evaluación ex - post de iniciativas de inversión terminadas durante el año t -2</t>
  </si>
  <si>
    <t>(N° de iniciativas de inversión con evaluación ex - post durante el año t /N° total de iniciativas de inversión terminadas durante el año t-2)*100</t>
  </si>
  <si>
    <t>Durante el año se desarrollará la aplicación del instrumento de gestión de una encuesta de satisfacción a los beneficiarios de los proyectos que formen parte de la muestra seleccionada del universo de iniciativas ya terminadas, que estén en plena operación y funcionamiento. El denominador de este indicador: N° total de iniciativas de inversión terminadas durante el año t-2, corresponde a iniciativas de inversión de obras del subtítulo 31, que se verifican su condición de terminadas a través de las Actas de recepción provisoria en el año t-2. Este universo de proyectos corresponden a obras civiles del Subtítulo 31 y que tengan emitida e informada al Gobierno Regional de Valparaíso al 30 de diciembre del año t-2, el Acta de Recepción Provisoria por la entidad pertinente.</t>
  </si>
  <si>
    <t>4 - Ejecutar de forma oportuna el gasto del presupuesto del FNDR asignado, para responder a las necesidades y desafíos de las personas y comunidades.</t>
  </si>
  <si>
    <t>Corresponde a la medición del nivel de inversión al 30 de junio del año en curso, considerando para estos efectos el presupuesto vigente al 30 de abril. Se descarta en este indicador las transferencias consolidadas, es decir, aquellas vía Subtítulo 33 e Ïtem 02 ó Subtítulo 24 ïtem 02, la deuda flotante del Subtítulo 34 y préstamos del Subtítulo 32 . Por cuanto, se descontaran estos montos tanto en el numerador como en el denominador del indicador. Es decir, al presupuesto al 30 de abril del 2022 se le descontará el monto de las transferencias consolidadas de este tipo, deuda flotante y préstamos, como también en la ejecución presupuestaria al 30 de junio del 2022</t>
  </si>
  <si>
    <t>Porcentaje de instrumentos de planificación regional formulados durante el año t.</t>
  </si>
  <si>
    <t>1 - Formular instrumentos de planificación regional para impulsar el desarrollo sostenible, equitativo e inclusivo, elaborados de manera participativa y con enfoque de derechos.</t>
  </si>
  <si>
    <t>Instrumentos de planificación formulados</t>
  </si>
  <si>
    <t>(N° de instrumentos de planificación formulados en el año t/N° instrumentos de planificación programados en el año t)*100</t>
  </si>
  <si>
    <t>1. Se consideran como instrumentos de planificación las estrategias, políticas y planes regionales de desarrollo. 2.El número de instrumentos de planificación programados para el año t son 4. 3.Se entiende por formulación de una propuesta de instrumento de planificación un documento que contiene a lo menos una síntesis diagnóstica, ejes y objetivos estratégicos, remitido formalmente al Gobernador Regional.</t>
  </si>
  <si>
    <t>Porcentaje de espacios de articulación institucional gestionados por el Gobierno Regional en el año t.</t>
  </si>
  <si>
    <t>2 - Gestionar el funcionamiento regular de espacios de articulación institucional formalizados, para coordinar el esfuerzo público - privado, que permitan la participación efectiva de las actorías regionales en la mejora continua de la gestión del Gobierno Regional.</t>
  </si>
  <si>
    <t>Espacios de articulación institucional gestionados.</t>
  </si>
  <si>
    <t>(N° de espacios de articulación institucional gestionados por Gobierno Regional en el año t/ N° espacios de articulación institucional que se encuentran formalizados en el año t)*100</t>
  </si>
  <si>
    <t>1.Se entiende por "espacio de articulación institucional formalizado" una instancia de coordinación público-privada que ha sido constituida mediante una resolución del Gobernador Regional. 2. Se entenderá por funcionamiento regular de un espacio de articulación institucional formalizado cuando sus integrantes se reúnan con la periodicidad acordada formalmente. 3. Los espacios de articulación institucional que se consideran formalizados para el año t son 4</t>
  </si>
  <si>
    <t>Porcentaje de competencias monitoreadas durante el año t.</t>
  </si>
  <si>
    <t>3 - Monitorear el estado de las competencias transferidas desde nivel central al gobierno regional, para contribuir a una mejor administración democrática, descentralizada y participativa.</t>
  </si>
  <si>
    <t>Competencias monitoreadas</t>
  </si>
  <si>
    <t>(N° Competencias monitoreadas en el año t /N° total de competencias transferidas en el año t)*100</t>
  </si>
  <si>
    <t>1. Se considera monitorear las 15 competencias transferidas de oficio por el nivel central al gobierno regional antes del 11 de marzo de 2022. 2. El monitoreo implica realizar un seguimiento al estado de las competencias transferidas desde el nivel central al Gobierno Regional. 3. Se distinguen categorías de implementación: en ejercicio, postergadas y caducadas.</t>
  </si>
  <si>
    <t>OFICINA NACIONAL DE EMERGENCIA</t>
  </si>
  <si>
    <t>Porcentaje de comunas con a lo menos un funcionario municipal capacitado en microzonificación de riesgo en el año t</t>
  </si>
  <si>
    <t>(N° de comunas con a lo menos un funcionario municipal capacitado en microzonificación de riesgo en el año t/N° total de comunas en el año t)*100</t>
  </si>
  <si>
    <t>a. Particularmente para el caso de participación comunitaria en el que se enmarca la microzonificación de riesgo, esta se entiende como el proceso detallado de reconocimiento y evaluación de un territorio determinado, que hacen sus propios habitantes, para identificar los riesgos presentes y los recursos y capacidades con los que pueden enfrentarlos. Asimismo, este proceso permite la identificación de acciones concretas tendientes a reducir los riesgos de desastre identificados. b. Por funcionario se entenderá aquella persona que se desempeñe en el municipio sin importar su calidad jurídica (planta, contrata u honorario). c. Se contarán para el cumplimiento de este indicador las actividades presenciales, online y otras formas de capacitación que determine el Departamento de Prevención Comunitaria en cada caso.</t>
  </si>
  <si>
    <t>Porcentaje de publicaciones de sismos de mediana y mayor intensidad en sistema PT (Página web y Twitter) en a lo más 6 minutos año t.</t>
  </si>
  <si>
    <t>(Número de publicaciones de sismos de mediana y mayor intensidad en sistema PT (Página web y Twitter) en a lo más 6 minutos año t /Número total de sismos de mediana y mayor intensidad en el año t)*100</t>
  </si>
  <si>
    <t>a. Este indicador mide el cumplimiento de la publicación de información relacionada con sismos de mediana y mayor intensidad a través de: Página web y Twitter. El cálculo de tiempo se realiza desde la recepción del informe del CAT (por mail) hasta la publicación de la información a través de los canales descritos, sin embargo, en búsqueda de la mayor oportunidad de la información, esta publicación puede ser realizada antes que dicho correo electrónico sea recepcionado por el periodista de turno, por lo tanto estas publicaciones se contarán como cumplidas para el indicador. b. Sismo mediana intensidad son aquellos igual o mayor a V Mercalli. Sismo mayor intensidad son aquellos igual o mayor a VII Mercalli. c. Los operandos señalados para el año en este indicador son referenciales para ejemplificar la meta, por lo que no necesariamente representan el numerador y denominador efectivo que se produzcan a fin de año.</t>
  </si>
  <si>
    <t>Porcentaje de Establecimientos Educacionales capacitadas en el Plan Integral de Seguridad Escolar en el año t</t>
  </si>
  <si>
    <t>(N° de Establecimientos Educacionales capacitadas en el Plan Integral de Seguridad Escolar en el año t/N° Total de Establecimientos Educacionales en el país según Directorio Oficial de MINEDUC del año t-1)*100</t>
  </si>
  <si>
    <t>a. El curso Plan Integral de Seguridad Escolar está dirigido hacia los Establecimientos Educacionales del país. Tiene por objetivo la entrega de conocimientos básicos sobre la seguridad escolar y de la Gestión del Riesgo de Desastres, que se encuentran focalizados para la elaboración de un Plan Integral de Seguridad Escolar (PISE) en los establecimientos educacionales. b. Se contarán para el cumplimiento de este indicador las actividades online, presenciales y otras formas de capacitación que determine la Academia de Protección Civil en cada caso. c. El valor del denominador utilizado para formular la meta es un valor estimativo que corresponde al total de establecimientos educacionales que a la fecha de formulación del indicador tenemos disponible por parte del MINEDUC y que podría variar según los datos publicados por el MINEDUC para el año t-1.</t>
  </si>
  <si>
    <t>Porcentaje de boletines(informativos, estados de precaución, alertas o alarmas) del Sistema Nacional de Alarma de Maremoto(SNAM), difundidos al Sistema Nacional de Prevención y Respuesta ante Desastres, en a lo más 4min desde su recepción en el CAT</t>
  </si>
  <si>
    <t>2 - Optimizar el tiempo de respuesta en situaciones de riesgo o emergencia que permita satisfacer la demanda de mayor oportunidad en la gestión del Servicio.</t>
  </si>
  <si>
    <t>Tiempo de entrega de información al Sistema Nacional de Prevención y Respuesta ante Desastres, lo que considera tanto autoridades como la población general.</t>
  </si>
  <si>
    <t>(N° de boletines(informativos, estados de precaución, alertas o alarmas) del SNAM, difundidos al Sistema Nacional de Prevención y Respuesta ante Desastres, en a lo más 4min desde su recepción en el CAT en el año t/N° total de boletines(informativos, estados de precaución, alertas o alarmas) del SNAM, remitidos al CAT en el año t)*100</t>
  </si>
  <si>
    <t>a)CAT: Centro de Alerta Temprana Nacional b)Los boletines del SNAM son emitidos por sismos de una magnitud igual o mayor a 5.0. c)Los operandos señalados para el año en este indicador son referenciales para ejemplificar la meta, por lo que no necesariamente representan el numerador y denominador efectivo que se produzcan a fin de año.</t>
  </si>
  <si>
    <t>Tiempo promedio del primer reporte de sismos al Sistema Nacional de Prevención y Respuesta Ante Desastres en el año t</t>
  </si>
  <si>
    <t>Sumatoria de minutos que demora el envío del primer reporte de sismos al Sistema Nacional de Prevención y Respuesta Ante Desastres en el año t/N° total de sismos percibidos en el año t</t>
  </si>
  <si>
    <t>minutos</t>
  </si>
  <si>
    <t>a) El indicador mide el tiempo promedio que transcurre entre la ocurrencia de un sismo y la emisión del primer reporte por parte del Centro Nacional de Alerta Temprana (CAT) desde el sistema que ONEMI dispone para informar al Sistema Nacional de Prevención y Respuesta Ante Desastres (SINAPRED). b) El "primer reporte de sismo" corresponde al primer informe consolidado que realiza el Centro de Alerta Temprana Nacional una vez que recibe desde las Direcciones Regionales de ONEMI las intensidades percibidas de un sismo. c) Se entiende por sismo percibido aquel sismo reportado por el Centro Nacional de Alerta Temprana de ONEMI toda vez que ha sido como advertido por los informantes Mercalli pertenecientes al Sistema Nacional de Prevención y Respuesta Ante Desastres. d) El Sistema Nacional de Prevención y Respuesta Ante Desastres es la organización de diversos organismos que comparten la meta de contribuir a la seguridad de las personas, sus bienes y el medio ambiente, y dada la envergadura de esta tarea se coordinan los recursos humanos, económicos y técnicos. Para ello se establecen protocolos de coordinación. El SINAPRED, gracias a los reportes de ONEMI, se mantendrá informado respecto a eventos sísmicos percibidos en el país y eventualmente "activar" su sistema en caso que se requiera. e) Los operandos señalados para el año en este indicador son referenciales para ejemplificar la meta, por lo que no necesariamente representan el numerador y denominador efectivo que se produzcan a fin de año.</t>
  </si>
  <si>
    <t>Porcentaje de comunas con a lo menos un funcionario municipal capacitado en cursos de la Academia de Protección Civil en el año t</t>
  </si>
  <si>
    <t>1 - Capacitar a los integrantes del SINAPRED en Gestión de Riesgo de Desastres (GRD), para incentivar la corresponsabilidad en la Reducción del Riesgo de Desastres.</t>
  </si>
  <si>
    <t>N° de municipios capacitados</t>
  </si>
  <si>
    <t>(N° de comunas con a lo menos un funcionario municipal capacitado en cursos de la Academia de Protección Civil en el año t/N° total de comunas en el año t)*100</t>
  </si>
  <si>
    <t>a. Los cursos de los cuales podrán participar los funcionarios municipales y que contarán para el cumplimiento de este indicador son: 1)Curso Operaciones de Emergencias. Objetivo: Fortalecer las capacidades de coordinación y gestión del SINAPRED, propiciando la contextualización del capacitado en torno al marco conceptual que sustenta y articula el Sistema, permitiendo la incorporación de un lenguaje común, utilizado en la gestión de Emergencias y Desastres. 2)Curso Ayuda Humanitaria. Objetivo: Fortalecer las capacidades de los niveles locales, en base a la identificación, administración, coordinación y gestión de los distintos tipos de recursos, sean humanos, técnicos, materiales y financieros, asociados a la ayuda humanitaria, con el objeto de generar acciones de preparación para una adecuada respuesta frente a la ocurrencia de emergencias y desastres 3)Curso Escenarios de Riesgos. Objetivo: Identificar los distintos escenarios de riesgos presentes en nuestro país, con el objetivo de desarrollar e implementar acciones que tengan como base la Gestión y Reducción del Riesgo de Desastres, tomando en consideración la identificación de amenazas, vulnerabilidad y capacidades. 4)Curso Incorporación de la Reducción del Riesgo de Desastres al nivel Municipal. Objetivo: Identificar los pasos para elaborar un Plan Comunal de Reducción del Riesgo de Desastres. 5)Curso Introducción al Sistema de Comando por Incidentes. Objetivo: Proporcionar conocimientos y experiencia básica para comprende la naturaleza y alcances del Sistema de Comando de Incidentes (SCI). 6)Curso Género en la GRD. Objetivo: Proporcionar conocimiento y técnicas que permitan orientar la promoción e integración del enfoque de género en la Gestión del Riesgo de Desastres. 7)Curso Gestión de Planes. Objetivo: Elaborar planes para la gestión del riesgo de desastres, haciendo uso de los instrumentos que forman parte de la planificación del Sistema Nacional de Prevención y Respuesta ante Desastres para los distintos niveles (nacional, regional, provincial y comunal), según lo estipulado por la normativa vigente. 8)Curso Gestión del Riesgo de Desastres: Objetivo: Orientar a los miembros del Sistema de Prevención y Respuesta ante Desastres, sobre la estructura y funcionamiento del Sistema Nacional de Prevención y Respuesta ante Desastres, que facilite la toma de decisiones en el marco del quehacer de los Comités para la Gestión del Riesgo de Desastres. b. Por funcionario se entenderá aquella persona que se desempeñe en el municipio sin importar su calidad jurídica (planta, contrata u honorario). c. Se contarán para el cumplimiento de este indicador las actividades presenciales, online y otras formas de capacitación que determine la Academia de Protección Civil en cada caso.</t>
  </si>
  <si>
    <t>Porcentaje de regiones con ejercicio de simulacro y/o simulación realizados en el año t.</t>
  </si>
  <si>
    <t>N° de regiones donde se realiza un simulacro o simulación</t>
  </si>
  <si>
    <t>(N° de regiones con ejercicio de simulacro y/o simulación realizados en el año t/N° de regiones del país en el año t)*100</t>
  </si>
  <si>
    <t>a. Los ejercicios de simulacros corresponden a una herramienta mediante la cual se practican los procesos de evacuación de la población, autoridades y miembros del Sistema Nacional de Prevención y Respuesta Ante Desastres que habita y/o transita en áreas a evacuar (por la amenaza que se ejercita). De igual manera, los simulacros permiten la puesta en práctica de planes, procedimientos, protocolos relacionados a la preparación y respuesta a emergencias. b. Una simulación es un ejercicio de mesa que establece un escenario ficticio el cual recrea una situación hipotética de emergencia o desastre que potencialmente podría afectar una región, orientando a los tomadores de decisiones (autoridades, operadores de los Centros de Alerta Temprana, integrantes de los Comités de Operaciones de Emergencia y/o representantes de organismos técnicos) de las diferentes regiones del país, cuyo propósito fundamental es entrenar el proceso de toma de decisiones, coordinación, manejo y respuesta a emergencias. c. En caso que se realice más de un ejercicio por región, solo se contará uno para este indicador. d. Se debe contar con recursos presupuestarios asignados en el presupuesto institucional para estos efectos, siendo coordinados por el nivel central (se excluyen aquellos simulacros y/o simulaciones para los cuales ONEMI presta apoyo).</t>
  </si>
  <si>
    <t>SERVICIO DE GOBIERNO INTERIOR</t>
  </si>
  <si>
    <t>Porcentaje de solicitudes de autorización para realizar eventos y/o actos totalmente tramitados que cuentan con informes de evaluación</t>
  </si>
  <si>
    <t>(Número de solicitudes de autorización para realizar eventos y/o actos totalmente tramitadas que cuentan con informes de evaluación elaborados por las Delegaciones Presidenciales Regionales y Provinciales en el año t /Número de solicitudes de autorización para realizar eventos y/o actos recibidas en el año t)*100</t>
  </si>
  <si>
    <t>Las solicitudes de autorización para realizar eventos, son todas aquellas solicitudes que la ciudadanía realiza a la autoridad regional y/o provincial con el objeto de llevar a cabo un acto público o evento masivo en la vía pública, ya sea a través del desplazamiento por avenidas y/o calles, o bien en un perímetro cerrado de un espacio público y de acceso ciudadano. Las solicitudes por Ley deben ser autorizadas o rechazadas de manera fundada por la autoridad regional y/o provincial. El indicador está orientado a que dicho proceso se ejecute con una evaluación técnico-política, además de la evaluación policial que realiza Carabineros de Chile cuando corresponda. Se considerarán todas las solicitudes ingresadas de acuerdo a los plazos señalados en las disposiciones legales establecidas para el efecto.</t>
  </si>
  <si>
    <t>Porcentaje de actividades Gobierno en Terreno (GET) realizadas a nivel regional y/o provincial en el año t respecto de las actividades gobierno en terreno programadas para el año t</t>
  </si>
  <si>
    <t>(Número de actividades Gobierno en Terreno realizadas en el año t/Número de actividades Gobierno en Terreno programadas en el año t)*100</t>
  </si>
  <si>
    <t>Se entiende por actividades de Gobierno en Terreno, tanto, aquellas actividades en las cuales los servicios públicos coordinados por las Delegaciones Presidenciales Regionales y/o Provinciales realizan diversas atenciones focalizadas de los servicios y programas públicos, en distintas localidades del territorio, con el objeto de mejorar la accesibilidad de los beneficios y productos de los servicios públicos del Estado a las personas, familias y comunidades que por carencias diversas (aislamiento, marginalidad, pobreza, desinformación, etc.) vean imposibilitada o disminuida su capacidad de captar las prestaciones a que tienen derecho. Dicho lo anterior, se considera actividades de Gobierno en Terreno tanto a los diálogos ciudadanos como las plazas ciudadanas efectuadas en las diversas localidades de las provincias y/o regiones.</t>
  </si>
  <si>
    <t>Porcentaje de Gabinetes Regionales (GR) ampliados realizados destinados a desarrollar la coordinación, fiscalización y supervisión de los servicios por parte del Delegado Presidencial Regional en el año t</t>
  </si>
  <si>
    <t>(Número de Gabinetes Regionales ampliados realizados destinados a desarrollar la coordinación, fiscalización y supervisión en el año t/Número de Gabinetes Regionales ampliados destinados a desarrollar la coordinación, fiscalización y supervisión programados en el año t)*100</t>
  </si>
  <si>
    <t>El Gabinete Regional ampliado es una instancia de coordinación territorial de la oferta pública regional, presidida por el Delegado Presidencial Regional, la cual funciona sobre la base de tres tipos de sesiones. i) sesiones ampliadas, en las que se convoca a todos los servicios con jefatura regional para informar, coordinar o evaluar temas de interés común, ii) sesiones temáticas, en las que el Delegado Presidencial Regional convoca sólo a los servicios que le es atingente el tema que le interesa tratar, las que son convocadas de acuerdo al interés de la región y iii) sesiones de comisión o comités de trabajo, que son reuniones regulares realizadas al interior de una comisión o comités específicos y en las que se coordinan diversas iniciativas, se entregan informes o se hace el seguimiento de un modo más específico del estado de avance de los programas regionales.</t>
  </si>
  <si>
    <t>Tiempo promedio (en días hábiles) de asignación de Subsidio de Discapacidad Mental para menores de 18 años (Ley N° 20.255) respecto del total de solicitudes presentadas y resueltas en la Delegación Presidencial Regional.</t>
  </si>
  <si>
    <t>Sumatoria de días hábiles de demora del total de solicitudes de Subsidio para discapacitados mentales menores de 18 años de edad resueltas en el año t, desde que se recepciona en Delegación Presidencial el expediente de postulación a Subsidio hasta q/Número total de solicitudes resueltas por la Delegación Presidencial Regional en el año t</t>
  </si>
  <si>
    <t>El Subsidio para personas con Discapacidad Mental para menores de 18 años de edad, es un subsidio establecido por el artículo 35° de la Ley N° 20.255, que beneficia a personas menores de 18 años de edad con discapacidad mental acreditada por la Comisión de Medicina Preventiva e Invalidez (COMPIN), carentes de recursos, que cumplan con los requisitos establecidos en el artículo 1° del D.L N° 869, de 1975 y a los cuales se les aplica la Ficha del Registro Social de Hogares. El otorgamiento de dicho beneficio es de responsabilidad del Delegado Presidencial Regional, la postulación se inicia en el Municipio y el pago del Subsidio es responsabilidad del Instituto de previsión Social. La meta hace referencia a los días hábiles de tramitación, desde que se recepciona en la Delegación Presidencial Regional el expediente de postulación a Subsidio hasta que se comunica al beneficiado su asignación.</t>
  </si>
  <si>
    <t>Tiempo promedio (en días hábiles) de tramitación de solicitud de beneficio del Programa Regular ORASMI de Delegaciones Presidenciales Provinciales y Regionales</t>
  </si>
  <si>
    <t>Sumatoria de días hábiles de tramitación del total de solicitudes aprobadas y entregadas en el año t, desde que se encuentra disponible para tramitación interna hasta la fecha de entrega registrada en el recibo conforme/N° total de solicitudes aprobadas y entregadas a través del Programa ORASMI Regular en el año t</t>
  </si>
  <si>
    <t>Se entiende beneficiario ORASMI, aquellas personas naturales, chilenos/as y extranjeros/as con Cédula de Identidad Nacional vigente, que se encuentren en una situación o condición de vulnerabilidad transitoria que le impida la generación de recursos para enfrentar dicha situación o condición y que, habiendo sido evaluado por un/a profesional Asistente Social se le han sido asignado recursos con cargo al Programa ORASMI en algunas de las áreas que lo componen (Salud, Vivienda y Habitabilidad, Educación, Asistencia Social, Discapacidad y Emprendimiento y Capacitación Laboral), conforme a la normativa vigente. El proceso de aprobación de solicitudes y entrega de beneficios ORASMI, quedará registrado por completo en el Sistema de Ingreso Evaluación de Peticiones (SIEP) , contando como día de inicio de la medición del presente indicador cuando la petición se encuentra disponible para tramitación interna, eso quiere decir, cuando el estado de la misma se encuentre en Validación de Compras, y como día final, la fecha que se registra tanto en sistema como el recibo conforme como Fecha de entrega; y se contabilizará el tiempo promedio en días hábiles. Se indica que la petición debe estar en estado Validación de Compras, por cuanto, en aquel estado es obligatorio contar con toda la documentación de respaldo y el compromiso de los co-aportes que se necesiten o ameriten conforme el procedimiento del Programa y que lo establece su reglamento. Ello por cuanto, pueden ingresar solicitudes que no cumplan con los requisitos o bien cuya resolución debe ser abordada por programas diversos de ORASMI. Se entiende como recibo conforme al documento utilizado para respaldar la entrega de una prestación aprobada a través del Fondo ORASMI, ya sea en bienes y/o servicios, el cual se suscribe entre el profesional responsable del caso y el beneficiario de la prestación aprobada o de la persona que se encuentra facultada para retirar en su lugar. En este último caso, se debe adjuntar copia de la cédula de identidad del facultado. La información mínima que debe contener dicho documento es: - Individualización del beneficiario de la prestación (nombre completo y N° cédula nacional de identidad). - Descripción de la prestación financiada. Cuando corresponda, se indicará la cantidad de productos entregados, en atención a la naturaleza de la prestación efectuada. - Monto de la prestación financiada y entregada. Este monto debe coincidir con aquel indicado en el documento de pago y/o cheque emitido al proveedor del bien y/o servicio que se trate.</t>
  </si>
  <si>
    <t>Porcentaje de actividades de la autoridad en materias de políticas, planes y programas gubernamentales</t>
  </si>
  <si>
    <t>1 - Representar al Presidente de la República en las diversas regiones y provincias, haciendo pleno ejercicio del gobierno interior.</t>
  </si>
  <si>
    <t>Actividades de autoridad</t>
  </si>
  <si>
    <t>(Numero de actividades de la autoridad realizadas en el año t/Numero de actividades de la autoridad programadas en el año t)*100</t>
  </si>
  <si>
    <t>1. El corte será al 15 de diciembre de 2023 y el último reporte deberá enviarse a más tardar el 28 de diciembre de 2023.</t>
  </si>
  <si>
    <t>Porcentaje de medidas definidas en gabinete regional aplicadas y/o implementadas</t>
  </si>
  <si>
    <t>Reporte de medidas estratégicas</t>
  </si>
  <si>
    <t>(Cantidad de medidas estratégicas aplicadas y/o implementadas en el año t/Cantidad de medidas estratégicas definidas en el año t)*100</t>
  </si>
  <si>
    <t>1. Se debe considerar 1 reporte por trimestre. 2. El corte será al 15 de diciembre de 2023 y el último reporte deberá enviarse a más tardar el 28 de diciembre de 2023. Medidas estratégicas emanadas de los Gabinetes Regionales.</t>
  </si>
  <si>
    <t>Porcentaje de Mesas de desarrollo estratégico local realizadas</t>
  </si>
  <si>
    <t>2 - Controlar, monitorear y evaluar la ejecución de las políticas gubernamentales y prioridades presidenciales en materias propias del Ministerio del Interior y Seguridad Pública.</t>
  </si>
  <si>
    <t>Mesas de desarrollo estratégico local</t>
  </si>
  <si>
    <t>(Cantidad de Mesas de desarrollo estratégico local realizadas en el año t/Cantidad de Mesas de desarrollo estratégico local programadas en el año t)*100</t>
  </si>
  <si>
    <t>1. El corte será al 15 de diciembre de 2023 y el último reporte deberá enviarse a más tardar el 28 de diciembre de 2023. 2. Se entiende por Mesa de Desarrollo estrategico aquella que tiene por objeto diagnosticar los problemas estructurales de la localidad y levantar estrategia y prioridades a fin de enfretar dichos problemas.</t>
  </si>
  <si>
    <t>Porcentaje de cumplimiento de hitos del Plan de gestión Integral</t>
  </si>
  <si>
    <t>Plan de Gestión Integral</t>
  </si>
  <si>
    <t>(Cantidad de hitos del Plan de gestión Integral cumplidos en el año t/Cantidad de hitos del plan de gestion integral definidos en el año t )*100</t>
  </si>
  <si>
    <t>1. Se debe considerar 1 reporte por trimestre. 2. El corte será al 15 de diciembre de 2023 y el último reporte deberá enviarse a más tardar el 28 de diciembre de 2023.</t>
  </si>
  <si>
    <t>Porcentaje de ejecución presupuestaria ORASMI</t>
  </si>
  <si>
    <t>3 - Entregar de manera oportuna y focalizada prestaciones sociales a sectores vulnerables y de clase media, generando mayores oportunidades.</t>
  </si>
  <si>
    <t>Ejecución presupuestaria ORASMI</t>
  </si>
  <si>
    <t>(Presupuesto devengado ORASMI en el año t/Presupuesto ORASMI asignado y transferido a la delegacion en el año t)*100</t>
  </si>
  <si>
    <t>Porcentaje de ejecución presupuestaria de Unidad de Pasos Fronterizos</t>
  </si>
  <si>
    <t>4 - Administrar y velar por el correcto funcionamiento de los complejos fronterizos a lo largo del territorio nacional.</t>
  </si>
  <si>
    <t>Ejecución presupuestaria Unidad de Pasos Fronterizos</t>
  </si>
  <si>
    <t>(Monto devengado del presupuesto para la unidad de pasos fronterizos en el año t/Presupuesto total asignado para la unidad de pasos fronterizos en el año t)*100</t>
  </si>
  <si>
    <t>1. Complejos Fronterizos DPR Arica y Parinacota: Chacalluta DPP Parinacota: Chungará, Visviri DPP Tamarugal: Colchane DPP El Loa: Hito Cajón, Jama, Sico, San Pedro de Atacama, Ollagüe DPR Atacama: San Francisco, Pircas Negras DPR Coquimbo: Agua Negra DPP Los Andes: Los Libertadores DPR Maule: Pehuenche DPP Curicó: San Pedro DPP Bio Bio: Pichachén DPP Malleco: Pino Hachado, Liucura, Icalma DPR La Araucanía: Puesco DPR De los Ríos: Hua Hum, Carirriñe DPP Osorno: Pajaritos DPP Palena: Futaleufú, Río Encuentro DPR De los Lagos: Peulla. El León, El Bolsón DPR Aysén del G. Carlos Ibáñez del Campo: Coyhaique Alto. Balmaceda DPP Capitán Prat: Roballos, Río Mayer, Río Mosco, Dos Lagunas DPP General Carrera: Chile Chico, Palavicini DPR Magallanes y la Antártica Chilena: Monte Aymond DPP Última Esperanza: Dorotea, Casas Viejas, Río Don Guillermo DPP Tierra del Fuego: San Sebastián, Río Bellavista 2. El corte será al 15 de diciembre de 2023 y el último reporte deberá enviarse a más tardar el 28 de diciembre de 2023.</t>
  </si>
  <si>
    <t>Porcentaje de ejecución presupuestaria FONDES</t>
  </si>
  <si>
    <t>Ejecución presupuestaria FONDES</t>
  </si>
  <si>
    <t>(Presupuesto devengado FONDES en el año t/Presupuesto FONDES asignado y transferido a la delegación en el año t)*100</t>
  </si>
  <si>
    <t>SERVICIO NACIONAL PARA PREVENCION Y REHABILITACION CONSUMO DE DROGAS Y ALCOHOL</t>
  </si>
  <si>
    <t>Porcentaje de usuarios del Programa Fonodrogas que se encuentran satisfechos o muy satisfechos con la atención brindada por el Programa en el año t.</t>
  </si>
  <si>
    <t>3 - Generar y difundir conocimiento sobre el consumo de alcohol y otras drogas, a través de acciones de información, sensibilización y capacitación, de manera oportuna, pertinente, desestigmatizada, basada en evidencia y de fácil acceso, a las personas, comunidades e instituciones del intersector.</t>
  </si>
  <si>
    <t>Usuarios Satisfechos con Atención de Programa Fonodrogas</t>
  </si>
  <si>
    <t>(Número de usuarios que contesta la consulta de opinión encontrándose satisfecho o muy satisfecho con el servicio brindado por el Programa en el año t/Número total de usuarios que contesta la consulta de opinión en el año t)*100</t>
  </si>
  <si>
    <t>La consulta de opinión tiene como objetivo medir el grado de satisfacción de nuestros usuarios con el servicio entregado por Fono Drogas y Alcohol. Para esto, se realiza una consulta automática al final de los llamados, en donde se le solicita al usuario asignar una nota (en escala de 1 a 7) al servicio recibido. La satisfacción se obtiene considerando como satisfechos a los usuarios que colocaron nota 6, y muy satisfechos a los usuarios que colocaron nota 7, en la pregunta Nº 1: ¿Qué nota le pondría al servicio Fonodrogas y Alcohol? Al sumar las categorías muy satisfecho (nota 7) y satisfecho (nota 6), se considera que el usuario se encuentra satisfecho con el servicio entregado a través de Fono Drogas y Alcohol.</t>
  </si>
  <si>
    <t>Porcentaje de usuarios que egresan de tratamiento con logro terapéutico intermedio-alto de los programas de población general adulta, del total de usuarios que egresan de tratamiento de los programas de población general adulta en el año t.</t>
  </si>
  <si>
    <t>2 - Desarrollar y ejecutar un sistema integral de recuperación, con enfoque intersectorial, de género, pertinencia cultural y territorial, mediante la entrega de tratamiento con distintos niveles de complejidad a todas las poblaciones que lo requieran, y que entregue los apoyos necesarios para facilitar la inclusión social y desestigmatización, en las diferentes etapas del proceso, con el objetivo de obtener resultados sostenibles en el largo plazo de las personas con consumo problemático de alcohol y otras drogas.</t>
  </si>
  <si>
    <t>Usuarios egresados de tratamiento con logro terapéutico intermedio-alto</t>
  </si>
  <si>
    <t>(Número de usuarios que egresan de tratamiento con logro terapéutico intermedio-alto de los programas de población general adulta en el año t/Número total de usuarios que egresan de tratamiento de los programas de población general adulta en el año t)*100</t>
  </si>
  <si>
    <t>El logro terapéutico se obtiene de la evaluación del proceso terapéutico, que corresponde a la apreciación clínica que se hace del nivel alcanzado de logro de los objetivos terapéuticos planteados al inicio del proceso y descritos en el plan de tratamiento individual. De acuerdo al anexo vigente de Orientaciones Técnicas del Convenio SENDA-MINSAL, se define por: Logro Alto: alcance total o parcial de los objetivos planteados. Se aprecia la decisión por consolidar un cambio favorable en su estilo de vida. Logro Intermedio: alcance total o parcial de los objetivos planteados, que requeriría de un periodo de apoyo para una integración social satisfactoria. La meta establecida se encuentra en función del egreso de tratamiento correspondiente a alta terapéutica, alta administrativa o abandono. En los tres tipos de egreso se realiza la evaluación mencionada, pudiéndose obtener cualquiera de los niveles de logro terapéutico. La línea base de este indicador está sujeta a la determinación de las unidades de tratamiento convenidas para el año t.</t>
  </si>
  <si>
    <t>Porcentaje de unidades de orientación sociolaboral efectivamente ocupadas, en relación a las unidades de orientación sociolaboral convenidas en el año t.</t>
  </si>
  <si>
    <t>Unidades de Orientación Sociolaboral efectivamente ocupadas</t>
  </si>
  <si>
    <t>(Número total de unidades de orientación sociolaboral efectivamente ocupadas en el año t/Número total de unidades de orientación sociolaboral convenidas para el año t)*100</t>
  </si>
  <si>
    <t>Por unidad de orientación sociolaboral se entiende a un mes de participación activa de la persona con problemas de consumo de sustancia en el programa. Por tanto, habrían tantas unidades de orientación sociolaboral como meses de participación activa. Se espera, que el tiempo de participación de la persona, sea cercano al promedio de duración general que tiene el programa, contribuyendo al mejoramiento de las competencias sociolaborales si la persona participa mensualmente de éste. Para efectos de la línea base del indicador, se considerará la Resolución del Convenio realizada durante el primer trimestre del 2023.</t>
  </si>
  <si>
    <t>Porcentaje de Operativos de Control Preventivo a Conductores de alcohol y otras drogas realizados durante el año t, respecto del total de los Operativos Control Preventivo a Conductores de alcohol y otras drogas convenidos para el año t.</t>
  </si>
  <si>
    <t>(Número total de Operativos de Control Preventivo a Conductores de alcohol y otras drogas realizados en el año t/Número total de Operativos de Control Preventivo a Conductores de alcohol y otras drogas convenidos para el año t)*100</t>
  </si>
  <si>
    <t>En el modelo de gestión de los operativos de control de alcohol, se incluirán también el control de drogas. Lo anterior no modifica el rendimiento en relación a la cantidad de operativos convenidos. Se entenderá como operativo realizado aquel en que se presenten todos los actores convocados (proveedor o municipio, Carabineros y SENDA), en lugar determinado, independiente del número de controles que se realice. El número total de operativos se determina de acuerdo a lo establecido en los convenios o contratos de ejecución con municipios o proveedores del servicio, desde la vigencia que indiquen dentro del año en curso, hasta el término del mismo. Dado que los Operativos de Control Preventivo dependen de la presencia de Carabineros de Chile, se podrá ajustar el número total de operativos (línea base) indicando aquellos cancelados por razones propias de esta institución y que no puedan recuperarse por razones externas al servicio. Para dar cuenta de ello se contará con un correo electrónico de respaldo enviado por Carabineros de Chile informando/solicitando la cancelación de los mismos.</t>
  </si>
  <si>
    <t>Porcentaje de modalidades de atención de tratamiento para población específica de mujeres y NNA general, que se encuentran instaladas en el país en el año t, respecto de las modalidades de atención de tratamiento definidas para el país en el año t.</t>
  </si>
  <si>
    <t>Modalidades de atención de tratamiento instaladas para población específica de mujeres y NNA general</t>
  </si>
  <si>
    <t>(Número total de modalidades de atención de tratamiento para población específica de mujeres y niños, niñas y adolescentes general, que se encuentran instaladas en el país en el año t/Número total de modalidades de atención de tratamiento para población específica de mujeres y niños, niñas y adolescentes general, definidas para el país en el año t)*100</t>
  </si>
  <si>
    <t>Se entiende por modalidad de atención a un conjunto de intervenciones y prestaciones recomendables para el logro de los objetivos terapéuticos de cada una de las poblaciones que presentan un trastorno por consumo problemático de alcohol y/o drogas. Una vez que estas modalidades se encuentren completas en una región se considera que se ha cerrado el circuito de tratamiento para población específica de mujeres, niños, niñas y adolescentes (NNA) general y Personas en Situación de Calle. Las modalidades de atención definidas para tratamiento corresponden a las siguientes: Plan Ambulatorio Intensivo Específico Mujeres, Plan Residencial Específico Mujeres, Plan Ambulatorio Intensivo Infanto Adolescente, Plan Residencial Infanto Adolescente y Plan Ambulatorio Calle. El cumplimiento de este indicador dependerá de la disponibilidad presupuestaria del Servicio para el financiamiento de nuevas modalidades de atención en las regiones del país en las cuales no está actualmente presente. Se considerarán contratos de compra de planes de tratamiento y convenios de colaboración técnica y financiera.</t>
  </si>
  <si>
    <t>Porcentaje de establecimientos que implementan acciones críticas para la prevención del consumo de alcohol y otras drogas, del total de establecimientos educacionales que implementan el Programa PrePara2 en el año t</t>
  </si>
  <si>
    <t>1 - Desarrollar y ejecutar un sistema integral de prevención del consumo de alcohol y otras drogas, con enfoque intersectorial, de género, pertinencia cultural y territorial, mediante acciones que consideren los determinantes sociales de la salud y se orienten a fortalecer factores protectores y disminuir factores de riesgo, con el objetivo de evitar y reducir las consecuencias sociosanitarias del consumo tanto en la población general como en grupos de riesgo.</t>
  </si>
  <si>
    <t>Establecimientos educacionales con implementación de acciones críticas para la prevención del consumo de alcohol y otras drogas</t>
  </si>
  <si>
    <t>(Número de establecimientos que implementan acciones críticas para la prevención del consumo de alcohol y otras drogas/Número total de establecimientos educacionales que implementan el Programa PrePara2 en el año t)*100</t>
  </si>
  <si>
    <t>Se entenderá que un establecimiento implementa acciones críticas cuando se realicen 1: capacitación del establecimiento en temáticas de abordaje del consumo de sustancias. 2: elaboración/actualización niveles de desarrollo preventivo 3: Elaboración/actualización de protocolo de actuación. Para efectos de la línea base del indicador se considerarán establecimientos que implementa el programa PrePara2 que cuenten con todos los niveles de prevención (Ambiental, Universal, Selectiva, e Indicada). Se deben considerar factores externos que implicarían dificultades en los logros propuestos: disposición de los establecimientos para otros fines por indicación ministerial, cierre o fusión de establecimientos educacionales, y cese de actividades académicas de los establecimientos educacionales por movilizaciones estudiantiles y/o docentes, o medidas relacionadas con la contingencia sanitarias, u otros factores externos.</t>
  </si>
  <si>
    <t>SUBSECRETARIA DE DESARROLLO REGIONAL Y ADMINISTRATIVO</t>
  </si>
  <si>
    <t>Tiempo promedio de evaluación técnica de proyectos presentados al Programa Mejoramiento de Barrios.</t>
  </si>
  <si>
    <t>3 - Administrar fondos de inversión e impulsar el diseño, implementación y seguimiento de la transferencia de competencias, a través del dialogo colaborativo con los gobiernos regionales y locales, además de la generación de instrumentos y asistencia que faciliten un efectivo proceso de transferencias.</t>
  </si>
  <si>
    <t>Días de evaluación</t>
  </si>
  <si>
    <t>(Sumatoria de (Fecha en que un proyecto fue declarado admisible técnicamente o con observaciones por parte del PMB-Fecha en que un proyecto fue presentado para su evaluación técnica al PMB)/Numero total de proyectos que fueron presentados a Evaluación Técnica PMB)</t>
  </si>
  <si>
    <t>De acuerdo al proceso que desarrolla el Programa Mejoramiento de Barrios (PMB), se entenderá por evaluación técnica de un determinado proyecto, aquella que es posterior a la revisión realizada por la URS. Dicha evaluación técnica consiste en un análisis económico, técnico y legal para cada proyecto que realizan los profesionales del programa. Para efectos de este indicador, la duración de dicha evaluación se considerará en días corridos, desde el ingreso de antecedentes a la etapa de Evaluación Técnica PMB hasta que el proyecto es declarado admisible técnicamente u observado. Un proyecto observado y que posterior a dicha observación es reingresado por la municipalidad, será considerado como nuevamente ingresado para efectos de contabilizar los días en evaluación. La declaración de proyectos en estado: En Evaluación Técnica, Observado Programa y Elegible se realizan en un sistema informático denominado Subdere en línea. La medición se realiza para proyectos que son evaluados técnicamente dentro del año t, es decir, se incluirán aquellos proyectos que ingresan el año t-1 y son evaluados en el año t, contabilizándose los días desde su ingreso y no se considerarán aquellos proyectos que ingresan en el año t y son evaluados en el año t+1</t>
  </si>
  <si>
    <t>Tiempo promedio de revisión de proyectos en estado EN EVALUACIÓN TÉCNICA presentados al Programa Mejoramiento Urbano, líneas emergencia y tradicional año t.</t>
  </si>
  <si>
    <t>(Sumatoria de (Fecha en que un proyecto fue declarado ELEGIBLE u OBSERVADO PROGRAMA por parte del PMU-Fecha en que un proyecto fue declarado EN EVALUACIÓN TÉCNICA/Número total de proyectos declarados en EVALUACIÓN TÉCNICA)</t>
  </si>
  <si>
    <t>De acuerdo al proceso que desarrolla el Programa Mejoramiento Urbano (PMU), se entenderá por evaluación técnica de un determinado proyecto, aquella que es posterior a la revisión realizada por la Unidad Regional Subdere (URS). Dicha evaluación técnica es realizada por profesionales del programa y consiste en un análisis técnico y administrativo de cada proyecto postulado por las diversas comunas del país. Para efectos de este indicador, la duración de dicha evaluación se considerará en días corridos, desde el ingreso de antecedentes a la etapa de Evaluación Técnica hasta que el proyecto es declarado OBSERVADO PROGRAMA o ELEGIBLE. Un proyecto observado y que posterior a dicha observación es reingresado por la municipalidad, será considerado como nuevamente ingresado para efectos de contabilizar los días en evaluación. La declaración de proyectos en estado: En Evaluación Técnica, Observado Programa y Elegible se realizan en un sistema informático denominado Subdere en línea. La medición se realiza para proyectos que son evaluados técnicamente dentro del año t, es decir, se incluirán aquellos proyectos que ingresan el año t-1 y son evaluados en el año t, contabilizándose los días desde su ingreso y no se considerarán aquellos proyectos que ingresan en el año t y son evaluados en el año t+1.</t>
  </si>
  <si>
    <t>Porcentaje de acciones de asistencia técnica realizadas por los equipos de provisiones a los Gobiernos Regionales durante el año t respecto a las asistencias técnicas programadas para el mismo año.</t>
  </si>
  <si>
    <t>(Número de acciones de asistencia técnica realizadas por los equipos de provisiones a los Gobiernos Regionales durante el año t/Número de acciones de Asistencia Técnica planificadas por los equipos de provisiones para el año t)*100</t>
  </si>
  <si>
    <t>Respecto del numerador se entenderá por "Número de acciones de asistencia técnica realizadas por los equipos de provisiones a los Gobiernos Regionales durante el año t?, las acciones de asistencia técnica, realizadas en forma presencial (en regiones o en SUBDERE) o mediante vídeo conferencia, por los Equipos de las Provisiones/Programas/Unidades del Departamento de Gestión de Inversiones Regionales y la Unidad de Territorios de convergencia que tiene a su cargo el Plan Especial de Zonas Extremas (PEDZE) y el Programa de Territorios Rezagados (Rezago) del departamento de Fortalecimiento y Gestión Regional, utilizando la metodología para la realización de Asistencias Técnicas a los Gobiernos Regionales aprobada por la Jefatura de División de Desarrollo Regional. Las asistencias técnicas tienen como propósito el traspaso de habilidades para el desarrollo de los componentes del programa- planificación territorial, provisión de servicios de infraestructura y fortalecimiento institucional, como también fomentar el intercambio de buenas prácticas entre los gobiernos regionales. Respecto del denominador, se entenderá por ?Número de acciones de Asistencia Técnica planificadas por los equipos de provisiones para el año t?, las acciones planificadas por cada uno de los Equipos de la Provisiones del Departamento de Gestión de Inversiones y el Departamento de Fortalecimiento y Gestión Regional. Se debe tener presente que el numerador del indicador es variable, considerando elementos tales como la demanda de los gobiernos regionales, los avances en la ejecución presupuestaria, restricciones o ajustes presupuestarios, entre otros. Se entenderá por equipos de provisiones/Programas/Unidades a los profesionales que se desempeñan en la Unidades de Residuos Sólidos, Saneamiento Sanitario, Energización, Infraestructura Rural, Puesta en Valor del Patrimonios, del Departamento de Gestión de Inversiones Regionales y a los profesionales del Plan de Zonas Extremas (PEDZE) y el Programa de Territorios Rezagados (Rezago) de la Unidad de Convergencia, dependientes del Departamento de Fortalecimiento y Gestión Regional, todos de la División de Desarrollo Regional. La metodología para la realización de Asistencias Técnicas a los Gobiernos Regionales, corresponde a un documento interno aprobado por la Jefatura de la División de Desarrollo Regional.</t>
  </si>
  <si>
    <t>Tiempo Promedio de evaluación técnica de proyectos presentados al PTRAC durante el año t</t>
  </si>
  <si>
    <t>Sumatoria de (Fecha en que un proyecto fue declarado admisible técnicamente o con observaciones por parte de PTRAC durante el año t ? Fecha en que un proyecto fue presentado para evaluación técnica durante el t/N° Total de proyectos que fueron presentados a evaluación técnica durante el año t</t>
  </si>
  <si>
    <t>De acuerdo al proceso que desarrolla el Programa Tenencia Responsable de Animales de Compañía (PTRAC), se entenderá por evaluación técnica de un determinado proyecto, aquella que es posterior a la revisión realizada por la Unidad Regional Subdere (URS). Dicha evaluación técnica es realizada por profesionales del programa y consiste en un análisis técnico y administrativo de cada proyecto postulado por las diversas comunas del país. Para efectos de este indicador, la duración de dicha evaluación se considerará en días corridos, desde el ingreso de antecedentes a la etapa de Evaluación Técnica hasta que el proyecto es declarado OBSERVADO PROGRAMA o ELEGIBLE. Un proyecto observado y que posterior a dicha observación es reingresado por la municipalidad, será considerado como nuevamente ingresado para efectos de contabilizar los días en evaluación. La declaración de proyectos en estado: En Evaluación Técnica, Observado Programa y Elegible se realizan en un sistema informático denominado Subdere en línea. La medición se realiza para proyectos que son evaluados técnicamente dentro del año t, es decir, se incluirán aquellos proyectos que ingresan el año t-1 y son evaluados en el año t, contabilizándose los días desde su ingreso y no se considerarán aquellos proyectos que ingresan en el año t y son evaluados en el año t+1.</t>
  </si>
  <si>
    <t>Porcentaje de variación de funcionarios de gobiernos subnacionales seleccionados en Diplomados respecto del total de funcionarios de gobiernos subnacionales seleccionados en Diplomados en el año t-1.</t>
  </si>
  <si>
    <t>2 - Instalar capacidades técnicas, institucionales y funcionarias de los Gobiernos Regionales y municipios para el diseño e implementación de políticas, planes y programas de desarrollo regional y local, y la generación de carteras de proyectos, para impulsar la inversión en el territorio, la innovación, la competitividad y el fortalecimiento de los territorios.</t>
  </si>
  <si>
    <t>N° de funcionarios de Gobiernos Subnacionales.</t>
  </si>
  <si>
    <t>((N° funcionarios de gobiernos subnacionales seleccionados en Diplomados t/N° funcionarios de gobiernos subnacionales seleccionados en Diplomados t-1)-1)*100</t>
  </si>
  <si>
    <t>Porcentaje de Inmuebles con Mecanismos de Gestión que cuenten con una sola revisión desde el año 2016 calificados como insuficientes o suficientes o sin revisión previa, revisados durante el año t</t>
  </si>
  <si>
    <t>1 - Alcanzar un desarrollo territorial equitativo y la descentralización política, administrativa y fiscal que promueva el fomento productivo, el enfoque de género y la transición socio-ecológica justa, a través de la promoción, diseño e implementación de políticas y acciones desde el nivel central.</t>
  </si>
  <si>
    <t>Inmuebles con Mecanismos de Gestión revisados</t>
  </si>
  <si>
    <t>(N° de inmuebles con mecanismos de gestión revisados durante el año t /N° total de inmuebles puestos en valor que cuenten con una sola revisión en el período 2016-2022 con evaluación suficiente o insuficiente o sin revisión hasta el año t-1)*100</t>
  </si>
  <si>
    <t>Las obras financiadas por el programa Puesta en valor del Patrimonio (PVP) a través del Fondo de Apoyo a la Contingencia Regional (FACR) cuentan con un modelo de gestión cuyo conocimiento e implementación por parte del administrador debe ser verificado para evaluar el cumplimiento de los objetivos de sustentabilidad de las inversiones. Desde 2016 se realizan estas revisiones a las obras terminadas por parte de la unidad PVP. Entre 2016 y 2021 se ha revisado el universo total de inmuebles puestos en valor (74) hasta el año anterior (2020), determinándose para cada uno una calificación en porcentaje de cumplimiento. De acuerdo con esto se calificaron en 4 categorías: Insuficiente, Suficiente, Satisfactorio y Excelente. A partir del universo total revisado en los años anteriores, para el periodo 2023 se propone focalizar la revisión en aquellos inmuebles que cuenten con una sola revisión con resultado calificado como insuficiente o suficiente en el periodo 2016-2022, además de los inmuebles puestos en valor durante el año t-1 y que por lo tanto no han tenido evaluación previa. El numerador corresponde al total de inmuebles revisados durante el año en curso (t), lo que se acreditará a través de un informe de revisión emanado de una entrevista con la administración del inmueble que puede ser desarrollada de manera virtual o presencial, de acuerdo con una pauta establecida y de la revisión de los medios de verificación (fotografías) enviados por la administración del inmueble, Unidad Regional Subdere y/o Gobierno Regional. Los inmuebles por revisar durante el año t, deberán cumplir con alguno de los siguientes criterios: inmuebles que no haya sido revisados anteriormente y que tengan más de seis meses de uso desde su puesta en valor; inmuebles que cuenten con una sola revisión en el periodo 2016-2022, con resultado calificado como insuficiente o suficiente (se excluyen las calificaciones de satisfactorio y excelente). El denominador corresponde a los inmuebles puestos en valor con recursos de del programa Puesta en Valor del Patrimonio a través del FACR hasta diciembre del año anterior, que no hayan tenido revisiones anteriores o inmuebles que cuenten con una sola revisión con resultado calificado como insuficiente o suficiente en el periodo 2016-2022. Se entenderá como "puesto en valor" aquellos inmuebles que tengan obras terminadas, lo que se acreditará mediante la existencia de un documento que certifique su finalización, tales como recepción provisional, recepción final, liquidación de contrato o devolución de retenciones. En el caso de proyectos que incorporen compra de equipos o equipamiento, además de la obra terminada, se requerirá que dichos bienes se encuentren adquiridos, para ser considerado como "puesto en valor", lo que podrá ser acreditado mediante un certificado de la administración o del propietario del inmueble donde indique la fecha de su entrada en operación. Se entenderá como inmuebles que cuenten con una sola revisión con resultado calificado como insuficiente o suficiente en el periodo 2016-2022 aquellos en cuyo único informe de revisión del periodo 2016-2022 se indique que hayan obtenido alguna de dichas calificaciones. Se debe tener en cuenta que tanto el numerador como el denominador, propuestos como meta de este indicador son variables, ya que pueden aumentar o disminuir en función del número de inmuebles puestos en valor en el año t-1 y el valor efectivo para 2023 quedará determinado cuando se conozca el resultado de las revisiones que se están realizando durante el año 2022 en curso y cuando se produzca efectivamente la puesta en valor de los inmuebles que entren en operación durante 2022. Por ahora se conocen los resultados hasta junio de 2022 que arrojan 3 inmuebles que cuentan con una sola revisión con resultado calificado como insuficiente o suficiente en el periodo 2016-2022 lo que se suma a los que se pueden poner en valor hasta diciembre de 2022 que se estima en 6 con lo que se proyecta un universo total de 9 inmuebles.</t>
  </si>
  <si>
    <t>SUBSECRETARIA DE PREVENCION DEL DELITO</t>
  </si>
  <si>
    <t>Porcentaje de NNA que permanece con los padres o adultos significativos al término de la intervención respecto del total de NNA egresados del Programa Lazos en el año t.</t>
  </si>
  <si>
    <t>1 - Desarrollar políticas públicas en materia de prevención social de delito y violencias, con criterios de equidad y eficiencia que respondan a las demandas y necesidades identificadas a nivel nacional, regional, comunal y/o barrial.</t>
  </si>
  <si>
    <t>Niños, niñas y adolescentes que permanece con los padres o adultos significativos al término de la intervención colabora en la prevención social del delito y violencias.</t>
  </si>
  <si>
    <t>(Número total de NNA que permanece con los padres o adultos significativos al término de la intervención en el año t/Número total de NNA egresados del Programa Lazos en el año t )*100</t>
  </si>
  <si>
    <t>Criterios de egreso Programa LAZOS (EX PAIF) - componente MST: 1. Término del Proceso de Intervención: El joven es egresado por mutuo acuerdo entre el cuidador y el equipo Multisistemic Therapy (MST); porque existe evidencia en el cumplimiento de los objetivos de tratamiento, o porque el tratamiento ha llegado a un punto de rendimientos decrecientes con respecto al tiempo adicional invertido y es poco probable que se generen mayores avances en los objetivos. 2. Falta de compromiso: La decisión de egresar el caso es porque el equipo MST no fue capaz de comprometer a la familia con el tratamiento independiente de las acciones que el terapeuta haya desplegado para lograr compromiso y alianza con la familia. 3. Reubicado fuera del hogar: cuando el menor es transferido a un contexto restrictivo (centros de detención, residencias), por un evento o delito que ocurre durante el tratamiento MST. Se excluyen de la medición, los NNA que se ubiquen en alguno de los siguientes criterios de término anticipado del tratamiento y que no son atribuibles a la intervención: 4. Reubicado por evento antes de MST: cuando el menor es transferido a un contexto restrictivo (centros de detención, residencias), por un evento o delito ocurrido antes del comienzo de la intervención de MST. 5. Retiro administrativo del programa MST: cuando el caso se cierra por temas administrativos, los cuales no tienen relación con el progreso del caso. 6. Retiro administrativo por falta de financiamiento: cuando el caso se cierra por falta de presupuesto y no es posible la ejecución del programa, factores que no tienen relación con el progreso del caso. 7. Re-locación: cuando la familia se cambia de lugar fuera del área de ejecución del programa (Cambio de Comuna-Región). También se excluyen de la medición todos aquellos casos sin fecha de primera visita. Por NNA se entiende niños, niñas y adolescentes. Se entiende por adulto significativo, como la persona adulta que manifiesta su interés en hacerse responsable del cuidado y crianza del niño, niña y/o adolescente (NNA). Sujeto que debe estar preparado y capacitado para responder adecuadamente a las demandas y necesidades del NNA, ya que desempeña un papel fundamental, acompañándolo activa y afectivamente, en su proceso de desarrollo para poder asumir plenamente sus responsabilidades dentro de la comunidad. Se modifica el nombre del programa, de PAIF pasa a llamarse programa LAZOS.</t>
  </si>
  <si>
    <t>Porcentaje de egresos con objetivos logrados y parcialmente logrados del Servicio de Segunda Repuesta (SSR) del Programa de Apoyo a Víctimas de Delitos, respecto del total de egresos que finalizan las intervenciones (T2 y T3) del SSR del Programa.</t>
  </si>
  <si>
    <t>(N° de egresos con objetivos logrados y parcialmente logrados de Servicio de Segunda Repuesta (SSR) del Programa de Apoyo a Víctimas de Delitos/N° Total de egresos que finalizan la Intervención Tipo 2 (T2) e Intervención Tipo 3 (T3) del SSR del Programa de Apoyo a Víctimas de Delitos)*100</t>
  </si>
  <si>
    <t>El Programa de Apoyo a Víctimas, cuenta con el Servicio de Segunda Respuesta (SSR) medido en el indicador, dicho servicio desarrolla su labor, a través de los siguientes tipos de intervención: Intervención tipo 1 (T1): Se trata de una atención breve que generalmente es derivada a otros servicios por no ser competencia del Programa, por tanto, no se considera en la medición del indicador. Intervención Tipo (T2): Se ejecuta un Plan de Intervención con objetivos definidos, con la participación activa de las/los usuarios/as. Intervención tipo 3 (T3): Se ejecuta un Plan de Intervención Especializado, con diagnóstico interdisciplinario que busca profundizar en las distintas dimensiones de la persona afectada para dar cumplimiento a los objetivos definidos en dicho plan. Para el numerador la medición del indicador sólo contemplará los egresos de usuarios/as que terminan una intervención de Tipo 2 (T2) y Tipo 3 (T3), con los objetivos logrados o parcialmente logrados. El denominador, está dado por los egresos que finalizan la Intervención tipo 2 (T2) y los que finalizan la Intervención Tipo 3 (T3). Las bases de datos que corresponden a medios de verificación, serán ofuscadas para asegurar la confidencialidad de los datos.</t>
  </si>
  <si>
    <t>Porcentaje de proyectos del Programa Fondo Nacional de Seguridad Pública vigentes, que cuentan con la cantidad estándar de supervisiones territoriales en el año t</t>
  </si>
  <si>
    <t>(Número de proyectos del Programa Fondo Nacional de Seguridad Pública vigentes, que cuentan con la cantidad estándar de supervisiones territoriales en el año t/Número total de proyectos del Programa Fondo Nacional de Seguridad Pública vigentes en el año t)*100</t>
  </si>
  <si>
    <t>La pauta de supervisión de proyectos corresponde al instrumento en el cual se materializa la supervisión y se deja registro del estado de avance de los proyectos. El estándar de supervisión es el siguiente: Tramo 1: 1 supervisión a los proyectos con vigencia de 90 a 179 días corridos durante el año t. Tramo 2: 2 supervisiones a los proyectos con vigencia de 180 a 269 días corridos durante el año t. Tramo 3: 3 supervisiones a los proyectos con vigencia de 270 a 365 días corridos durante el año t. Proyectos con vigencia menor a 90 días en el año t, no se considerarán en la medición.</t>
  </si>
  <si>
    <t>Porcentaje de usuarios/as encuestados que califican con nota igual o superior a 6.0 la atención en los Servicios de Orientación e Información (SOI) y de Segunda Respuesta (SSR) del Programa de Apoyo a Víctimas.</t>
  </si>
  <si>
    <t>(Número de usuarios(as) encuestados que califican con nota igual o superior a 6.0 la atención en los Servicios de Orientación e Información (SOI) y de Segunda Respuesta (SSR) del Programa de Apoyo a Víctimas /Número total de usuarios/as encuestados de los Servicios de Orientación e Información (SOI) y de Segunda Respuesta (SSR) del Programa de Apoyo a Víctimas)*100</t>
  </si>
  <si>
    <t>El objetivo de la Encuesta de Satisfacción de Usuarios/as (ESU) es determinar el nivel de satisfacción general de los usuarios egresados del Servicio de Intervención Contingente SIC (ex Servicio de Orientación e Información SOI) y del Servicio de Segunda Respuesta (SSR). El diseño muestral es de tipo probabilístico. La muestra obtenida tiene un 95% de nivel de confianza y un ± 5% de error. La ESU se aplica telefónicamente de manera mensual y los resultados se informan anualmente. El indicador de satisfacción se obtiene en base a la pregunta: Utilizando una escala de notas de 1 a 7, donde 1 es muy malo y 7 es muy bueno, ¿cómo evaluaría el servicio recibido en [SIC o SSR, ¿según corresponda]? La escala de evaluación es de 1 a 7.</t>
  </si>
  <si>
    <t>Porcentaje de Informes Estratégicos y Territoriales de Seguridad Pública enviados en un plazo no superior a 12 días hábiles en el año t, respecto del total de Informes Estratégicos y Territoriales de Seguridad Pública enviados en el año t</t>
  </si>
  <si>
    <t>3 - Gestionar información válida y confiable para el análisis de vulnerabilidad socio-delictual que permita la definición y evaluación de planes y programas a nivel nacional, regional, comunal y/o barrial.</t>
  </si>
  <si>
    <t>Informes estratégicos y territoriales de seguridad pública enviados a las autoridades regionales, genera información válida y confiable para el análisis de vulnerabilidad socio-delictual.</t>
  </si>
  <si>
    <t>(Número de Informes Estratégicos y Territoriales de Seguridad Pública enviados oportunamente a las autoridades que componen los Consejos Regionales de Seguridad Pública en un plazo no superior a 12 días hábiles durante el año t/Número total de Informes Estratégicos y Territoriales de Seguridad Pública enviados durante el año t)*100</t>
  </si>
  <si>
    <t>Los días para la elaboración y remisión de los informes, se contarán a partir del día hábil siguiente de la notificación de información por parte del Centro Estratégico de Análisis Delictual (CEAD) de la Subsecretaría de Prevención del Delito. La fecha de envío será aquella consignada en el oficio dirigido a las autoridades del Consejo Regional de Seguridad Pública. El denominador se constituye por el total de informes remitidos a las autoridades del Consejo Regional sumadas todas las regiones, es decir, 3 Informes por 16 regiones genera un total de 48 informes para el año de medición del indicador. Las autoridades que componen el Consejo Regional de Seguridad Pública, se encuentran establecidas en la ley 20.502 artículo 16.</t>
  </si>
  <si>
    <t>Porcentaje de barrios intervenidos por el Programa Somos Barrios Comercial que ejecutan al menos el 80% de las medidas definidas en sus planes anuales de acción barrial público-privados</t>
  </si>
  <si>
    <t>2 - Favorecer la producción colectiva de seguridad a través de acuerdos intersectoriales que fortalezcan la institucionalidad y el quehacer en prevención del delito y violencias.</t>
  </si>
  <si>
    <t>Planes anuales de acción barrial público-privados que ejecuten la gestión articulada e intersectorial y la producción colectiva de seguridad</t>
  </si>
  <si>
    <t>(N° de barrios intervenidos por el Programa Somos Barrios Comercial que ejecutan al menos el 80% de las medidas definidas en sus planes anuales de acción barrial público-privados en el año t/N° de barrios intervenidos por el Programa Somos Barrios Comercial que cuentan con planes anuales de acción barrial público-privados en el año t)*100</t>
  </si>
  <si>
    <t>Por medidas definidas en los planes anuales se entenderá como aquellas acciones acordadas por los participantes de las mesas barriales público privada. En el denominador se considerará sólo los barrios intervenidos por el Programa Somos Barrios Comercial que cuentan con planes anuales de acción barrial público-privados que ingresen al programa hasta el primer trimestre del año t.</t>
  </si>
  <si>
    <t>SUBSECRETARIA DEL INTERIOR</t>
  </si>
  <si>
    <t>Porcentaje de disponibilidad del servicio de red de conectividad del Estado</t>
  </si>
  <si>
    <t>(1-(N° de minutos que en que la RED esta sin servicio en el año t/Total de minutos año t))*100</t>
  </si>
  <si>
    <t>La Red de Conectividad y Comunicaciones del Estado, fue creada por el Decreto Supremo N° 5996 de año 1999, y regulada a través del Decreto N° 1299 del año 2005. La Red de Conectividad del Estado basada en un Protocolo IP provee servicios de interconexión a los Ministerios y órganos de la Administración centralizada y descentralizada del Estado que voluntariamente se han adscrito a ella. Se incorpora como orgánica de apoyo a la gestión, control y administración de la RCE a la División de Redes y Seguridad Informática según lo indicado en la Resolución Exenta N°5.006 del 20 de agosto de 2019.</t>
  </si>
  <si>
    <t>Tiempo promedio (en días hábiles) de respuesta a los proyectos FONDES, presentados por Delegaciones Presidenciales al Fondo Social Presidente de la República</t>
  </si>
  <si>
    <t>4 - Implementar programas sociales que fortalezcan la cobertura de la acción social del Estado, a través del Desarrollo y coordinación de otros Servicios Públicos.</t>
  </si>
  <si>
    <t>Entrega eficiente de los proyectos Fondes</t>
  </si>
  <si>
    <t>Sumatoria de días hábiles que demora el tramite de revisión a los proyectos FONDES desde que se ingresa el proyecto hasta que este adquiere algún estado final, según las Bases Técnicas de Postulación del año t/N° total de proyectos FONDES, presentados por Delegaciones Presidenciales al Fondo Social Presidente de la República en el año t</t>
  </si>
  <si>
    <t>Se entiende por FONDOS DESCONCENTRADOS (FONDES), aquellos fondos destinados a financiar proyectos que se tramitan desde las Delegaciones Presidenciales Regionales y Delegaciones Presidenciales Provinciales y que son postulados por éstas ante el Fondo Social Presidente de la República, quien los evalúa y aprueba. Se entiende por tiempo de respuesta a los proyectos FONDES, el tiempo transcurrido desde el ingreso del proyecto postulado por un organismo (con todos sus antecedentes) hasta la fecha en la cual el proyecto obtiene un estado final, los cuales pueden ser: Técnicamente Valido, Inadmisible por Deuda, Inadmisible por beneficio del año anterior, No Valido, Rechazado por no subsanación de observaciones o fuera de plazo, o bien, cualquier otro estado final que se determinen en las Bases Técnicas de Postulación para el presente año. El Sistema de Seguimiento de Proyectos de Fondo Social (SSP), envía a las organizaciones postulantes de manera automática un certificado para los estados finales de rechazo o no válido, mientras que aquellos proyectos susceptibles de financiamiento, tendrán como respaldo la fecha de término de análisis que dé paso al estado final y que se obtendrá directamente de las bases de datos del Sistema SSP. Para efectos de la medición del tiempo de respuesta se contabilizan los días hábiles válidos para la Región Metropolitana.</t>
  </si>
  <si>
    <t>Porcentaje total de publicaciones solicitadas por privados que se tramitan de forma electrónica durante el año t</t>
  </si>
  <si>
    <t>6 - Contribuir al establecimiento del estado de derecho, informando a través de la edición y publicación en el Diario Oficial, de los actos jurídicos que los rigen y de las actuaciones públicas y privadas que pudieran afectar a la población.</t>
  </si>
  <si>
    <t>Publicaciones de privados en Diario Oficial</t>
  </si>
  <si>
    <t>(Número de Solicitudes de publicación para el Diario Oficial efectuadas por privados, las cuales fueron requeridas por plataforma electrónica y que fueron publicadas en el año t/Numero total de Solicitudes de publicación para el Diario Oficial efectuadas por privados requeridas (Plataforma electrónica y presencial) y que fueron publicadas en el año t)*100</t>
  </si>
  <si>
    <t>Existen dos canales para requerir publicaciones por privados: a) internet y b) presencial. Las solicitudes de privados requeridas por privados corresponden a aquellas cotizadas y pagadas por la plataforma digital. Del mismo modo, las solicitudes de privados requeridas de manera presencial corresponden a aquellas cotizadas y pagadas en mesón del Diario Oficial. La plataforma de trámites en línea (Internet) brinda a los usuarios del Diario Oficial múltiples beneficios como una mayor rapidez en el trámite y ahorro en costos de publicación, entre otros aspectos. Se exceptúan de la medición de este indicador las publicaciones de Marcas efectuadas por privados, debido a la existencia de un proyecto de Ley que elimina la obligación de publicación en el Diario Oficial del registro de marcas. Del mismo modo se exceptúan de la medición la publicación de constitución de Sociedades y Cooperativas, trámite que se realiza en su totalidad de manera digital (Internet) artículo 4 Ley N°20.494.</t>
  </si>
  <si>
    <t>Tiempo promedio (en días hábiles) de tramitación de solicitud de beneficio del Programa Regular ORASMI de Nivel Central</t>
  </si>
  <si>
    <t>Sumatoria de días hábiles de tramitación del total de solicitudes aprobadas y entregadas en el año t, desde que se encuentra Disponible para tramitación interna hasta la fecha de entrega registrada en el Recibo conforme/N° total de solicitudes entregadas a través del Programa ORASMI Regular en el año t</t>
  </si>
  <si>
    <t>Se entiende beneficiario ORASMI, aquellas personas naturales, chilenos/as y extranjeros/as con Cédula de Identidad Nacional vigente, que se encuentren en una situación o condición de vulnerabilidad transitoria que le impida la generación de recursos para enfrentar dicha situación o condición y que, habiendo sido evaluado por un/a profesional Asistente Social se le han sido asignado recursos con cargo al Programa ORASMI en algunas de las áreas que lo componen (Salud, Vivienda y Habitabilidad, Educación, Asistencia Social, Discapacidad y Emprendimiento y Capacitación Laboral), conforme a la normativa vigente. El proceso de aprobación de solicitudes y entrega de beneficios ORASMI, quedará registrado por completo en el Sistema de Ingreso Evaluación de Peticiones (SIEP) , contando como día de inicio de la medición del presente indicador cuando la petición se encuentra disponible para tramitación interna, eso quiere decir, cuando el estado de la misma se encuentre en "Validación de Compras", y como día final, la fecha que se registra tanto en sistema como el recibo conforme cómo "Fecha de entrega"; y se contabilizará el tiempo promedio en días hábiles. Se indica que la petición debe estar en estado Validación de Compras, por cuanto, en aquel estado es obligatorio contar con toda la documentación de respaldo y el compromiso de los co aportes que se necesiten o ameriten conforme el procedimiento del Programa y que lo establece su reglamento Ello por cuanto, pueden ingresar solicitudes que no cumplan con los requisitos o bien cuya resolución debe ser abordada por programas distintos de ORASMI.</t>
  </si>
  <si>
    <t>Porcentaje de informes de seguridad "gestión CSIRT" publicados en el año t, que cumplen 6 factores clave que aseguran entrega de valor a la comunidad y calidad del informe.</t>
  </si>
  <si>
    <t>(Cantidad de informes de seguridad "gestión CSIRT" publicados en el año t/Meses del periodo de evaluación)*100</t>
  </si>
  <si>
    <t>La sigla CSIRT corresponde al nombre que recibe el equipo de respuesta ante incidentes de Seguridad Informática del Ministerio del Interior y Seguridad Pública. Entre sus principales objetivos destaca liderar la ejecución del instructivo presidencial de ciberseguridad, supervisar la aplicación de decretos, promover buenas prácticas y proveer información y asistencia a la RCE y en general al ciberespacio gubernamental. La medición considera los informes elaborados desde diciembre del año t-1 a noviembre del año t, los cuales deberán ser publicados en el sitio web del csirt mensualmente. Cada mes se revisa el cumplimiento y cálculo de los factores clave siguientes: Factor 1: Se encuentra publicado con URL válidamente chequeable en https://www.csirt.gob.cl dentro de los días siguientes al mes de cierre. Valor 1 o 0. Factor 2: Se encuentra firmado digitalmente para asegurar autenticidad, integridad y fechado de tiempo. Valor 1 o 0. Factor 3: Se incluyen las referencias a los boletines semanales publicados dentro del mes de gestión (al menos cuatro entregas en el mes) y disponibles en https://www.csirt.gob.cl. Valor 1 o 0. Factor 4: Se incluye en las referencias a los informes o reportes de al menos 30 alertas de seguridad informática de interés gubernamental o ciudadano. Valor 1 o 0. Factor 5: Se incluyen las referencias a difusiones basadas en infografías didácticas (al menos cuatro entregas en el mes) que orientan sobre temas de ciberseguridad a la comunidad gubernamental o ciudadanía. Valor 1 o 0. Factor 6: Se incluye al menos una referencia a informe de investigación técnica sobre temas de ciberseguridad, como por ejemplo, vulnerabilidades, análisis de tendencias, tecnologías relevantes, normas, leyes, situaciones complejas que pueden afectar a los ecosistemas, o sectores relevantes o estratégicos del país, o entrevistas técnicas a personajes relevantes de la industria o el gobierno. Valor 1 o 0. Entonces se entiende como un "informe de seguridad gestión CSIRT publicado en el año t" a la composición de sus factores de valor agregado y calidad, ponderados por criterios de importancia relativa: Ponderador Factor 1: 0.10 Ponderador Factor 2: 0.10 Ponderador Factor 3: 0.15 Ponderador Factor 4: 0.25 Ponderador Factor 5: 0.30 Ponderador Factor 5: 0.10 Por lo tanto Fórmula de cálculo del numerador del mes "i": 0.10*Factor1+0.10*Factor2+0.15*Factor3+0.25*Factor4+0.30*Factor5+0.10*Factor6 Si todos los Factores cumplen la submeta, entonces el valor del mes es 1.</t>
  </si>
  <si>
    <t>Porcentaje de disponibilidad del nodo central de la RCE</t>
  </si>
  <si>
    <t>5 - Mejorar la gestión del Estado y la prestación de servicios a la Ciudadanía, a través del fortalecimiento de los Servicios de conectividad y ciberseguridad a través de la RCE: Red de conectividad del Estado y el CSIRT-Gob: Equipo de atención de incidentes de seguridad informática, además promover el desarrollo de servicios TI.</t>
  </si>
  <si>
    <t>Uptime del nodo central de la RCE</t>
  </si>
  <si>
    <t>(Minutos disponibles del nodo central en el año t/525600)*100</t>
  </si>
  <si>
    <t>No se considerarán fallas de fuerza mayor. Indicador depende de la disponibilidad presupuestaria. Se entiende por Uptime, el tiempo que una maquina o servidor se mantiene activo durante un tiempo determinado (en minutos). El Denominador del Indicador (525.600 corresponde a los minutos de un año).</t>
  </si>
  <si>
    <t>Porcentaje de Servicios públicos en la Red de conectividad</t>
  </si>
  <si>
    <t>Servicios públicos en la Red de Conectividad</t>
  </si>
  <si>
    <t>(Número Servicios públicos en la Red de conectividad en el año t/Número total de Servicios públicos en el año t)*100</t>
  </si>
  <si>
    <t>Se requiere conocer el total de Servicios Públicos factibles de conectar a la RCE para establecer la meta. De lo contrario, se puede establecer el Indicador como Cantidad de Servicios conectados en la RCE. No se consideran las Municipalidades e Instituciones Autónomas ni Empresas Públicas (Ej. SERVEL, Banco Central, METRO, EFE, Casa de Moneda, entre otros). Indicador depende de la disponibilidad presupuestaria, pudiéndose ampliar tanto en meta como denominador en caso de aumento presupuestario.</t>
  </si>
  <si>
    <t>Porcentaje de Vulnerabilidades e Incidentes reportadas tanto a la RCE, como privados en Convenio y ciudadanía en general, dentro de las 24 horas en que son registradas por el CSIRT-Gob, originadas por variadas fuentes.</t>
  </si>
  <si>
    <t>Reporte de Vulnerabilidades e Incidentes que reporta el CSIRT-GOB</t>
  </si>
  <si>
    <t>(Número de vulnerabilidades informadas dentro de las 24 horas en el año t/Número total de vulnerabilidades identificadas en el año t)*100</t>
  </si>
  <si>
    <t>Cabe señalar que en caso de incidentes y vulnerabilidades críticas se utiliza protocolo de notificación inmediata. Indicador depende de la disponibilidad presupuestaria. Se entiende como variadas fuentes (hackers, fabricantes, escaneos y otros)</t>
  </si>
  <si>
    <t>Tiempo promedio (en días hábiles) de respuesta de las solicitudes de recursos de emergencia presentadas</t>
  </si>
  <si>
    <t>Tiempo promedio de análisis y respuesta a solicitudes de emergencias derivadas por ONEMI.</t>
  </si>
  <si>
    <t>Suma del número de días hábiles de demora del total de solicitudes de recursos de emergencia presentadas en el año t, hasta la emisión del acto administrativo/Número total de oficios ONEMI ingresados a la UGRE en el año t</t>
  </si>
  <si>
    <t>Porcentaje de visitas de fiscalización en terreno realizadas a los Cuerpos de Bomberos de Chile</t>
  </si>
  <si>
    <t>8 - Coordinar y gestionar eficientemente la asignación de recursos del sistema nacional de bomberos, su ejecución presupuestaria y rendición de fondos de acuerdo a lo establecido en la normativa vigente.</t>
  </si>
  <si>
    <t>Visitas de fiscalización a los Cuerpos de Bomberos de Chile</t>
  </si>
  <si>
    <t>(Número de visitas de fiscalización en terreno realizadas durante el año t/Número de visitas de fiscalización programadas en el año t)*100</t>
  </si>
  <si>
    <t>Programa variable según contingencia nacional y recursos disponibles.</t>
  </si>
  <si>
    <t>Porcentaje rendido con respecto a las transferencias realizadas a los Bomberos de Chile</t>
  </si>
  <si>
    <t>Rendiciones de las transferencia al sistema nacional de Bomberos de Chile</t>
  </si>
  <si>
    <t>(Monto total rendido en el año t del total de transferencias a Bomberos de Chile/Monto total ejecutado en el año t del total de transferencias realizadas a Bomberos de Chile)*100</t>
  </si>
  <si>
    <t>Las rendiciones de cuentas dependerán de los periodicidad en que los Cuerpos de Bomberos y la Junta Nacional de Bomberos efectúen las rendiciones, lo que también influye en la realización de las trasferencias.</t>
  </si>
  <si>
    <t>Porcentaje de Carabineros en funciones operativas</t>
  </si>
  <si>
    <t>1 - Establecer coordinación interinstitucional con policias y otros entes pùblicos para la intervención territorial donde se registren alteraciones en la convivencia nacional, el orden público y la seguridad interior para asegurar el bienestar de la población, incorporando políticas, planes, sistemas de monitoreo, estudios y análisis de eventos o potenciales conflictos.</t>
  </si>
  <si>
    <t>Carabineros en funciones operativas</t>
  </si>
  <si>
    <t>(Número de Carabineros en funciones operativas año t/Número de total Carabineros activos año t)*100</t>
  </si>
  <si>
    <t>Se entiende por Carabineros en funciones operativas a aquellos que corresponden al escalafón de Orden y Seguridad. El informe corresponde a un documento en formato presentación (ppt) firmado por el jefe de la División y quien elabora el informe, que contenga información asociada asociada a la dotación operativa de Carabineros a nivel país y la desagregación, según corresponda. La información se genera con una periodicidad bimestral.</t>
  </si>
  <si>
    <t>Porcentaje de Policías (PDI) en funciones operativas</t>
  </si>
  <si>
    <t>Policías (PDI) en funciones operativas</t>
  </si>
  <si>
    <t>(Número de Policías (PDI) en funciones operativas año t/Número total de Policias (PDI) activos año en el año t)*100</t>
  </si>
  <si>
    <t>Se entiende por policias (PDI) en funciones operativas de la labor investigativa. El informe corresponde a un documento en formato presentación (ppt) firmado por el jefe de la División y quien elabora el informe, que contenga información asociada asociada a la dotación operativa de PDI a nivel país y la desagregación, según corresponda. La información se genera con una periodicidad bimestral.</t>
  </si>
  <si>
    <t>Presupuesto promedio ejecutado por persona atendida en los Centros de Apoyo de Violencia Rural</t>
  </si>
  <si>
    <t>Atención eficiente centros de apoyo</t>
  </si>
  <si>
    <t>(Presupuesto total ejecutado de los Centros de apoyo en el año t /Número de personas atendidas en Centro de Apoyo a Víctimas de Violencia Rural en el año t)</t>
  </si>
  <si>
    <t>Personas atendidas en Centros de Apoyo A víctimas son personas que han sido víctimas de violencia rural y manifiestan la necesidad de apoyo en las líneas psicoemocional, socioeconómica y/o asesoría jurídica</t>
  </si>
  <si>
    <t>Porcentaje de personas Victimas de violencia rural sin beneficio entregado</t>
  </si>
  <si>
    <t>Entrega efectiva de beneficios Porgrama Violencia Rural</t>
  </si>
  <si>
    <t>(Total de personas sin beneficio entregado en el año t/ Total de personas con beneficio aprobado en el año t)*100</t>
  </si>
  <si>
    <t>"1. Se consideran personas sin beneficio entregado a aquellas que, siendo víctimas de delitos de violencia rural y habiendo sido derivadas a la institución ejecutora (SERCOTEC), pues manifiestan la necesidad de contar con ese beneficio, aún no lo obtienen. 2. La derivación se realiza mediante oficio a la institución ejecutora una vez que las coordinaciones regionales y/o provinciales del Programa cuentan con todos los antecedentes de la víctima para ser derivado a SERCOTEC. 3. Se entiende por personas con beneficio aprobado aquellas que, habiendo sido derivadas, han pasado por el proceso de evaluación en la instancia de Comité Técnico Regional y son finalmente aprobadas. 4. La aprobación queda establecida en el acta del Comité Técnico Regional respectivo. "</t>
  </si>
  <si>
    <t>Porcentaje de comunas con despliegue territorial</t>
  </si>
  <si>
    <t>7 - Coordinar territorialmente la gestión y despliegue del Servicio de Gobierno Interior, garantizando una adecuada provisión de bienes y servicios. Así como, la administración eficiente de los complejos y/o pasos fronterizos del territorio nacional.</t>
  </si>
  <si>
    <t>Despliegue territorial</t>
  </si>
  <si>
    <t>(Número de comunas con actividades de diálogos y plazas en el año t/Número de comunas totales del territorio nacional en el año t)*100</t>
  </si>
  <si>
    <t>Se entenderá por despliegue territorial aquellas actividades de diálogo y plazas</t>
  </si>
  <si>
    <t>Porcentaje complejos fronterizos con estándar OCDE</t>
  </si>
  <si>
    <t>Complejos fronterizos estándar OCDE</t>
  </si>
  <si>
    <t>(Número de complejos fronterizos con estándar OCDE en el año t/Número total de complejos fronterizos en el año t)*100</t>
  </si>
  <si>
    <t>Durante el 2023 se deberá hacer un levantamiento (diagnostico de cuales son los complejos fronterizos que califican para esta iniciativa. Esto debido a algunos de los Pasos Fronterizos permanecen cerrados durante parte del año, lo cual no es congruente con un nivel de inversión que la iniciativa requiere.</t>
  </si>
  <si>
    <t>Efectividad de los operativos de intervención territorial realizados</t>
  </si>
  <si>
    <t>Operativos realizados</t>
  </si>
  <si>
    <t>(Número de operativos de intervención territorial realizados en año t/Número de operativos de intervención territorial planificados en año t)*100</t>
  </si>
  <si>
    <t>Por operativo de intervención territorial se entienden aquellas acciones que, en coordinación con las fuerzas de orden y seguridad, buscan recuperar para el uso público los espacios donde se ha identificado presencia de comercio ilícito y callejero.</t>
  </si>
  <si>
    <t>Porcentaje de iniciativas ejecutadas del Plan Nacional Contra Crimen Organizado (PNCO)</t>
  </si>
  <si>
    <t>2 - Modernizar la institucionalidad de Orden y Seguridad Pública; aumentar y fortalecer capacidades de las policías y servicios dependientes que participan en la prevención, control y persecución de delitos y crimen organizado; abordar la gestión de incidentes cibernéticos y la recuperación de espacios públicos.</t>
  </si>
  <si>
    <t>Ejecución iniciativas del PNCO</t>
  </si>
  <si>
    <t>(Número de iniciativas ejecutadas del PNCO en el año t/Número total de iniciativas programadas en el año t)*100</t>
  </si>
  <si>
    <t>En base a planificación de la implementación del PNCO. Se están levantando las iniciativas en el contexto del Consejo Asesor para la Coordinación y Unidad de Acción en Materia de Prevención y Control del Crimen Organizado.</t>
  </si>
  <si>
    <t>Porcentaje de Ejecución Presupuestaria del Plan Nacional Contra el Crimen Organizado (PNCO)</t>
  </si>
  <si>
    <t>Ejecución Presupuestaria real PNCO</t>
  </si>
  <si>
    <t>(Ejecución Presupuestaria Plan Nacional contra el Crimen Organizado (PNCO) real en el año t/ Presupuesto asignado al Plan Nacional contra el Crimen Organizado (PNCO) en el año t)*100</t>
  </si>
  <si>
    <t>En el marco de la formulación presupuestaria 2023 se están levantando las necesidades de inversión de algunas instituciones que forman parte del PNCO, a las que mediante un convenio de transferencia de recursos se les asigna un determinado presupuesto para cubrir las necesidades priorizadas. Anualmente se medirá la ejecución presupuestaria real en función de los recursos asignados.</t>
  </si>
  <si>
    <t>Porcentaje de brechas institucionales cubiertas</t>
  </si>
  <si>
    <t>Brechas institucionales</t>
  </si>
  <si>
    <t>(Sumatoria de necesidades cubiertas en el año t/Sumatoria de necesidades detectadas en el año t)*100</t>
  </si>
  <si>
    <t>Las instituciones (Carabineros de Chile, Policía de Investigaciones de Chile, Gendarmería de Chile, Servicio Nacional de Aduanas y DIRECTEMAR) están realizando un levantamiento de brechas institucionales (la diferencia entre las necesidades en material y equipamiento y lo que disponen actualmente para el combate al crimen organizado), las que serán priorizadas y seleccionadas para su financiamiento por la División de Seguridad Pública de la Subsecretaría del Interior, monitoreando la ejecución del plan de compra asociado al convenio de transferencia de recursos. TODA ESTA INFORMACIÓN ES DE CARÁCTER RESERVADA POR LA NATURALEZA DE LOS TEMAS QUE SE DISCUTEN Y SOLO SE ENTREGA AL CONSEJO ASESOR PARA LA COORDINACIÓN Y UNIDAD DE ACCIÓN EN LA PREVENCIÓN Y CONTROL DEL CRIMEN ORGANIZADO (CCO).</t>
  </si>
  <si>
    <t>Porcentaje de campañas comunicacionales contra la violencia realizadas</t>
  </si>
  <si>
    <t>3 - Ejecutar acciones y contribuir al pleno cuidado del orden público y la seguridad interior, respetando los derechos humanos, sociales y ciudadanos, teniendo principal cuidado del pluralismo, inclusión, diversidades, niños, niñas y adolescentes, discapacidad y condición migratoria.</t>
  </si>
  <si>
    <t>Campañas comunicacionales contra la violencia</t>
  </si>
  <si>
    <t>(Número de campañas comunicacionales contra la violencia realizadas en el año t/Número de campañas comunicacionales contra la violencia programadas en el año t)*100</t>
  </si>
  <si>
    <t>MINISTERIO DEL MEDIO AMBIENTE</t>
  </si>
  <si>
    <t>SERVICIO DE EVALUACION AMBIENTAL</t>
  </si>
  <si>
    <t>Porcentaje de Declaraciones de Impacto Ambiental (DIAs) calificadas a lo más en 80 días hábiles durante el año t</t>
  </si>
  <si>
    <t>(N° de Declaraciones de Impacto Ambiental (DIAs) calificadas a lo más en 80 días hábiles durante el año t/Total de Declaraciones de Impacto Ambiental (DIAs) calificadas en el año t)*100</t>
  </si>
  <si>
    <t>a) Dentro del plazo de 80 días hábiles para la calificación, se contempla el plazo asociado a los pronunciamientos de los distintos organismos con competencia ambiental (OAECAs). b) Para el cálculo del indicador se considera como proyectos Calificados a los proyectos Aprobados y los Rechazados en su evaluación en la sesión de Comisión de Evaluación. c) Para la medición de este indicador el plazo de la calificación corresponde a: la suma total de los días hábiles de tramitación para la calificación menos los días de suspensión, en los casos que corresponda. d) Para la medición de este indicador se define como inicio del trámite la fecha de la resolución de admisibilidad del proyecto. Artículo 32.- Reglamento del Sistema de Evaluación de Impacto Ambiental. e) No se considerarán los proyectos que tengan la condición de retrotraídos, debido a que son proyectos que ya se evaluaron y por causas externas (judiciales; consejo de ministros) vuelven al proceso de calificación en la etapa que se defina. f) No se considerarán en el conteo los días suspendidos por el Art. 87 del reglamento.</t>
  </si>
  <si>
    <t>Porcentaje de DIAs, con proceso de PAC, y de EIA con la primera actividad de información a la ciudadanía sobre sus derechos y deberes ambientales realizada en un plazo menor o igual a 10 y 20 días hábiles respectivamente en el año t</t>
  </si>
  <si>
    <t>2 - Implementar progresivamente el Acuerdo de Escazú a través de los instrumentos disponibles, para lograr asegurar plena y efectivamente los derechos de acceso a la información, la participación y la justicia en asuntos ambientales. Ello implica promover y facilitar los procesos de participación ciudadana y procedimientos que involucren a pueblos originarios, en el marco de la implementación del Acuerdo de Escazú, con un enfoque multicultural, considerando la variación de las características socioculturales de la población producto de la crisis climática, a través del perfeccionamiento de las instancias vinculadas a la evaluación de impacto ambiental.</t>
  </si>
  <si>
    <t>Asegurar que la primera actividad de PAC sea cargada en el expediente de Participación Ciudadana dentro de los plazos establecidos, para que la ciudadania tenga acceso a la información referente a las actividades desarrolladas en las cuales podrían ser parte, con ello buscamos que toda información referente a los procesos PAC se encuentre dispnible en nuestras plataformas y dar cumplimiento a una de las premisas a considerar en la impementación de acuerdo de Escazú.</t>
  </si>
  <si>
    <t>(Nº de DIAs, con proceso de PAC, y EIAs con la primera actividad presencial de "Información ciudadana sobre sus derechos y deberes ambientales dentro de los primero 10 y 20 días hábiles de iniciado el proceso de PAC/N° Total de DIAs y EIAs acogidos a tramitación con proceso de PAC en año t)*100</t>
  </si>
  <si>
    <t>a) Para la medición de este indicador, se entenderá como tipo de actividades presenciales y/o virtuales de "información a la ciudadanía sobre sus derechos y deberes ambientales" o "promoción y facilitación de la Participación Ciudadana" a: i. Apresto ii. Dialogo iii. Taller de apresto y dialogo iv. Asesoría ciudadana v. Puerta a puerta vi. Casa abierta b) Este indicador es una actividad con variables externas al SEA, el valor del operando es referencial, toda vez que depende del tipo de proyecto que se someta al SEIA y a la solicitud de realización de la PAC para las DIAs por parte de la comunidad (artículo 30 bis de la Ley Nº 19.300 modificada por la Ley Nº 20.417). c) Se entiende por: DIA: Declaración de Impacto Ambiental EIA: Estudio de Impacto Ambiental PAC: Participación Ciudadana d) Para efectos de la medición de este indicador no se contabilizarán aquellos proyectos que se hayan desistido, mediante documento formal enviado por el titular y que se encuentra en el expediente del proyecto, durante el plazo que se otorga para realizar la primera actividad de PAC.</t>
  </si>
  <si>
    <t>Porcentaje de Pertinencias resueltas en un plazo menor o igual a 60 días hábiles durante el año t</t>
  </si>
  <si>
    <t>1 - Consolidar un sistema de evaluación ambiental de excelencia, a través de la implementación de herramientas tanto tecnológicas como administrativas, facilitando el uso de éstas a los organismos que se desempeñan en el Sistema de Evaluación de Impacto Ambiental.</t>
  </si>
  <si>
    <t>Asegurar el análisis técnico, de calidad, acorde a la ley, y dentro de los plazos establecidos por el Servicio para responder a las consultas de pertinecias.</t>
  </si>
  <si>
    <t>(Número de Pertinencias resueltas en un plazo menor o igual a 60 días hábiles/Número total de Pertinencias que se resuelven durante el año t)*100</t>
  </si>
  <si>
    <t>a) Para el cálculo de este indicador el plazo de resolución corresponde a la fecha de ingreso a la oficina de parte hasta le fecha de emisión de la respuesta del Servicio. b) Solo se considerarán las suspensiones por los siguientes motivos: 1- Suspensión del procedimiento por medida provisional (Artículo 32 de la Ley 19.880) 2- Carta solicitud de antecedentes adicionales de forma (proceso de admisibilidad) ?Antecedentes Legales? artículo 31 de la Ley 19.880 3- Carta de solicitud de antecedentes adicionales de fondo (antecedentes técnicos se da por lo general 30 días si no se reciben se apercibe por 7 días más y si no ingresa los antecedentes se da por abandonado el proceso) (Artículo 43 de la Ley 19.880).</t>
  </si>
  <si>
    <t>Porcentaje de acciones de capacitación a Organismos con competencia Ambiental (OAECA), Titulares y/o Consultores.</t>
  </si>
  <si>
    <t>3 - Incorporar la variable de cambio climático en el proceso de evaluación ambiental, asegurando el cumplimiento de la normativa vigente y fortaleciendo el desarrollo de competencias técnicas ambientales en los Servicios Públicos con competencia ambiental, así como en consultores, titulares y ciudadanía que participan de los procesos de evaluación de proyectos que se presentan al Sistema de Evaluación de Impacto Ambiental, a través de la generación de conocimiento y de capacitaciones incluyendo la variable de cambio climático.</t>
  </si>
  <si>
    <t>Realizar capacitaciones a asociaciones comunitarias, titulares, consultores y OAECA, difundiendo los criterios de evaluación en el SEIA, normativas vigentes, reforzando las distintas tipologías considerdas en la evaluación ambiental, además, de incorporar paulatinamente la variable de cambio climático en el proceso de evaluación.</t>
  </si>
  <si>
    <t>(N° de acciones de capacitación a Organismos con competencia Ambiental (OAECA), Titulares y/o Consultores en el año t/Total de capacitaciones planificadas para las (OAECA) en el año t, Titulares y/o Consultores.)*100</t>
  </si>
  <si>
    <t>a.- Actividad de capacitación on-line o presencial es toda aquella reunión, taller o seminario realizada por el Servicio de Evaluación Ambiental (SEA), con titulares, consultores, asociaciones comunitarias o con un Organismo de la Administración de Estado con Competencia Ambiental (OAECA), o varios dependiendo de la temática a tratar, en la aplicación del Reglamento del Sistema de Evaluación de Impacto Ambiental (RSEIA) y la observancia de Guías publicadas por el SEA. Lo anterior, en cumplimiento al literal d) del artículo 81 de la Ley 19.300 Sobre Bases Generales del Medio Ambiente, que indica que le corresponderá al SEA: Uniformar los criterios, requisitos, condiciones, antecedentes, certificados, trámites, exigencias técnicas y procedimientos de carácter ambiental que establezcan los ministerios y demás organismos del Estado competentes, mediante el establecimiento, entre otros, de guías trámite. b.- Se persigue potenciar la calidad técnica en la evaluación, fortaleciendo la generación de competencias técnicas en los organismos de la administración del Estado con competencia ambiental (OAECAs) c.- Los Organismos de la Administración del Estado con Competencia Ambiental (OAECAS), se encuentran estipulados en el artículo 24 del D.S. N° 40, de 2012 del Ministerio del Medio Ambiente, que aprueba Reglamento del Sistema de Evaluación de Impacto Ambiental. Asimismo la Ley N°19.300, sobre Bases Generales del Medio Ambiente en su artículo 9 incisos 4° y 5° hace relación a los Organismos de la Administración del Estado con Competencia Ambiental. d.- Titulares: Corresponde a los gremios de sectores empresariales que someten al Sistema de Evaluación de Impacto Ambiental proyectos de inversión listados en el art. N° 10 de la Ley 19.300 y descritos en el art. N° 3° del RSEIA. Consultores: Empresas especializadas en la elaboración de Estudios de Impactos Ambiental (EIA) y Declaraciones de Impacto Ambiental (DIA), necesarios para evaluar los proyectos de inversión. Asociaciones comunitarias y ciudadanía formalmente constituida en Organizaciones de personas jurídicas en el marco del SEIA, como son por ejemplo: Junta de vecinos, clubes deportivos, asociaciones u organizaciones gremiales, etc.? e.- Se definen: Reunión de Capacitación: Corresponde a una actividad educativa sobre el Sistema de Evaluación de Impacto Ambiental o temáticas técnicas, orientada a un número mínimo de 1 a 8 personas, un tiempo mínimo de horas 2 horas a lo menos y un máximo de 4 horas efectivas. Taller de Capacitación: Corresponde a una actividad educativa, tendiente a esclarecer y difundir criterios prácticos de evaluación de impacto ambiental o temáticas técnicas, establecidos en documentos como guías e instructivos publicados por el SEA Nivel Central. Se considera un número mínimo de 9 personas con un máximo de 20, más de 4 horas efectivas y un máximo de 8 horas, considerando la temática y la complejidad. Seminario de Capacitación: Corresponde a encuentros técnico académico sobre materias ambientales, donde el SEA puede participar como organizador o invitado a exponer. Se considera un número mínimo de 21 personas y más de 8 horas efectivas, considerando la temática y la complejidad. Las capacitaciones serán definidas en cada dirección regional, según las necesidades que tienen en cada una, así estas temáticas consideran: tipologías de proyectos, actualización de guías, nuevas guías y contingencias.</t>
  </si>
  <si>
    <t>Porcentaje anual de Estudios de Impacto Ambiental (EIAs) calificados a lo más en 170 días hábiles durante el año de gestión.</t>
  </si>
  <si>
    <t>(N° de EIAs calificados en a lo más 170 días hábiles durante el año t/ Total de EIAs calificados en el año t )*100</t>
  </si>
  <si>
    <t>a) Dentro del plazo de 170 días hábiles para la calificación, se contempla el plazo asociado a los pronunciamientos de los distintos organismos con competencia ambiental (OAECAs). b) Para el cálculo del indicador se considera como proyectos Calificados a los proyectos Aprobados y los Rechazados en su evaluación en la sesión de Comisión de Evaluación. c) Para la medición de este indicador el plazo de la calificación corresponde a: la suma total de los días hábiles de tramitación para la calificación menos los días de suspensión, en los casos que corresponda. d) Para la medición de este indicador se define como inicio del trámite la fecha de la resolución de admisibilidad del proyecto. Artículo 32.- Reglamento del Sistema de Evaluación de Impacto Ambiental. e) No se considerarán los proyectos que tengan la condición de retrotraídos, debido a que son proyectos que ya se evaluaron y por causas externas (judiciales; consejo de ministros) vuelven al proceso de calificación en la etapa que se defina. f) No se considerarán en el conteo los días suspendidos por el Art. 87 del reglamento.</t>
  </si>
  <si>
    <t>Porcentaje de requerimientos respondidos a la SMA sobre eventuales elusiones al SEIA, respondidos en un plazo menor o igual a 90 días hábiles</t>
  </si>
  <si>
    <t>Busca asegurar el cumplimiento de la normativa ambiental vigente y ayudando a fortalecer el trabajo en conjunto con de la SMA</t>
  </si>
  <si>
    <t>(N° de requerimientos respondidos a la SMA sobre eventuales elusiones al SEIA en un plazo menor o igual a 90 días hábiles en el año de gestión/N° total de requerimientos sobre eventuales elusiones al SEIA, solicitados por SMA en el año de gestión)*100</t>
  </si>
  <si>
    <t>Se considerarán los requerimientos que cumplen el plazo de 90 días hábiles dentro del año t o estén respondidos dentro de ese plazo. Se contabilizará desde que el requerimiento ingresa a la División Jurídica del Servicio de Evaluación Ambiental. Se considerarán los requerimientos de responsabilidad de Nivel Central. En el ejercicio de sus competencias, la Superintendencia del Medio Ambiente (en adelante, ?SMA?) puede requerir que determinados proyectos o actividades ingresen al SEIA, previo informe del SEA. Dicha competencia se funda en el artículo 3 literales i) y j) de la Ley Orgánica de la Superintendencia del Medio Ambiente (en adelante, ?LOSMA?), establecida en el artículo 2° de la Ley N°20.417, que establece que: ?Artículo 3°. - La Superintendencia tendrá las siguientes funciones y atribuciones: i) Requerir, previo informe del Servicio de Evaluación, mediante resolución fundada y bajo apercibimiento de sanción, a los titulares de proyectos o actividades que conforme al artículo 10 de la Ley N°19.300, debieron someterse al Sistema de Evaluación de Impacto Ambiental y no cuenten con una Resolución de Calificación Ambiental, para que sometan a dicho sistema el Estudio o Declaración de Impacto Ambiental correspondiente; j) Requerir, previo informe del Servicio de Evaluación, mediante resolución fundada y bajo apercibimiento de sanción, a los titulares de Resoluciones de Calificación Ambiental, que sometan al Sistema de Evaluación de Impacto Ambiental, las modificaciones o ampliaciones de sus proyectos o actividades que, conforme al artículo 10 de la Ley N°19.300, requieran de una nueva Resolución de Calificación Ambiental? (énfasis agregado). En síntesis, en caso de que la SMA decida ejecutar alguna de las competencias descritas en el artículo 3 literales i) y j) de la LOSMA, deberá solicitar previamente un informe al SEA, para que éste, en el marco de sus competencias, elabore un informe analizando si es que el proyecto o actividad consultado tiene la obligación de ingresar al SEIA.</t>
  </si>
  <si>
    <t>Porcentaje de estrategias de PAC cargadas en plataforma e-SEIA para los procesos de participación ciudadana en las Declaraciones de Impacto Ambiental</t>
  </si>
  <si>
    <t>Disponibilizar información de las actividades a desarrollar en el proceso de participación ciudad (puerta a puerta, casa abierta, talleres de apresto entre otros), y donde serán realizadas (localidad), con el fin de promover su participación de manera informada.</t>
  </si>
  <si>
    <t>(N° de DIAs con procesos de PAC iniciadas con su estrategia de PAC cargadas a más tardar el decimo día Hábil posterior a la publicación del inicio de proceso de PAC/N° total  de DIAs con procesos de PAC iniciadas dentro del año t.)*100</t>
  </si>
  <si>
    <t>*La estrategia PAC se debera cargar a más tardar el decimo día hábil posterior a la publicación en el Diario Oficial/Diario de Circulación Nacional del inicio de participación ciudadana para las Declaraciones de Impacto Ambiental. *Sólo se consideraran las actividades de PAC realizadas en Declaraciones de Impacto Ambiental (DIA). *No se consideraran los proyectos desistidos. *No se consideraran los proyectos retrotraidos. *La estrategia de PAC podrá ser cargada en plataforma previo al inicio del proceso de participación ciudadana y a más tardar el decimo día habil posterior a la publicación en Diario Oficial/Diario de Circulación Nacional. * Se considerarán las suspensiones por los siguientes motivos: - Suspensión del procedimiento por medida provisional (Artículo 32 de la Ley 19.880) - Suspensión por el Art. 87 del reglamento.</t>
  </si>
  <si>
    <t>SUBSECRETARIA DEL MEDIO AMBIENTE</t>
  </si>
  <si>
    <t>Porcentaje respuestas a requerimientos ciudadanos de información ambiental e institucional dentro de 10 días.</t>
  </si>
  <si>
    <t>(Número de respuestas entregadas dentro de 10 días/total de respuestas entregadas)*100</t>
  </si>
  <si>
    <t>Este indicador depende de la demanda de la información institucional por parte de la ciudadanía, por lo tanto el numerador y denominador efectivos pueden diferir del estimado para el cálculo de la meta. Por ejemplo, hay eventos ambientales que impacta en un aumento de la cantidad de consultas y solicitudes de información institucional que ingresan a la Subsecretaría del Medio Ambiente. Respecto al conteo de los días de las solicitudes, el artículo 25 de la Ley N° 19.880, sobre Procedimiento Administrativo señala lo siguiente: - Cómputo de los plazos del procedimiento administrativo. Los plazos de días establecidos en esta ley son de días hábiles, entendiéndose que son inhábiles los días sábados, los domingos y los festivos. - Los plazos se computarán desde el día siguiente a aquél en que se notifique o publique el acto de que se trate o se produzca su estimación o su desestimación en virtud del silencio administrativo. - Si en el mes de vencimiento no hubiere equivalente al día del mes en que comienza el cómputo, se entenderá que el plazo expira el último día de aquel mes. - Cuando el último día del plazo sea inhábil, éste se entenderá prorrogado al primer día hábil siguiente.</t>
  </si>
  <si>
    <t>Porcentaje de Estaciones con información de MP2,5 para evaluación de cumplimiento de norma de calidad año t.</t>
  </si>
  <si>
    <t>(Número de estaciones con monitoreo automático de MP2,5 con mayor o igual al 80% de los datos diarios en el año t/Numero total de estaciones con monitoreo de MP2,5 en el año t-1 )*100</t>
  </si>
  <si>
    <t>El indicador mide la cantidad de estaciones que forman parte de la red de monitoreo de calidad del aire del Ministerio del Medio Ambiente, que miden material particulado fino (MP2.5), y que a su vez, presenten al menos un 80% de días con mediciones dentro de un año calendario. Para estos efectos, el numerador corresponde a la sumatoria de la cantidad de estaciones de la red de monitoreo que cumplan con el requisito de contar con al menos 292 días de mediciones (80% de 365) dentro de un año calendario y 293 para un año bisiesto. Por su parte, el denominador corresponde a la sumatoria total de las estaciones que conforman la red de calidad del aire. Una estación de monitoreo puede dejar de funcionar por motivos externos como: robos, destrozos, corte de energía, fallas de los equipos y solicitud de desocupar el terreno donde se ubican las estaciones de monitoreo, o por falta de recursos para la renovación de los equipos según vida útil de éstos.</t>
  </si>
  <si>
    <t>Promedio días sobre norma MP2,5 en las zonas saturadas de Rancagua, Temuco y Coyhaique últimos 3 años.</t>
  </si>
  <si>
    <t>(Promedio de N° días superación de norma diaria de MP2,5 para las 3 zonas años (n-2, n-1, n)/Promedio del N° de días de superación de norma diaria de MP2,5 para las 3 zonas según año base para cada zona(131))*100</t>
  </si>
  <si>
    <t>Este indicador verifica el cumplimiento en base a un promedio móvil de tres años, lo que permite hacerse cargo de mejor forma de la variabilidad meteorológica. La línea base corresponde a la cantidad de días que superaron la norma diaria del peor año de cada zona saturada, cuyos criterios de superación se mantienen vigentes a la fecha. El año base para Rancagua y Temuco es 2012, para Coyhaique es 2014.</t>
  </si>
  <si>
    <t>Promedio de días de superación de la norma de MP2,5 últimos 3 años, en la Región Metropolitana.</t>
  </si>
  <si>
    <t>(Promedio días superación de norma años (n-2, n-1, n) /Número de días de superación de norma, año 2015, (96) )*100)*100</t>
  </si>
  <si>
    <t>Este indicador verifica el cumplimiento en base a un promedio móvil de tres años. La línea base corresponde a la cantidad de días que superaron la norma en el año 2015, cuyos criterios de superación se mantienen vigentes a la fecha.</t>
  </si>
  <si>
    <t>Promedio últimos 3 años de días de superación de la norma de MP 2,5 en zonas saturadas (Rancagua, Temuco, Coyhaique, RM).</t>
  </si>
  <si>
    <t>7 - Diseñar, implementar y fortalecer, leyes, políticas, programas e instrumentos de gestión ambiental tendientes a la vigilancia, conservación, prevención y descontaminación en los ámbitos de calidad ambiental con enfoque territorial y especial énfasis en poblaciones más afectadas.</t>
  </si>
  <si>
    <t>Días de superación de la norma</t>
  </si>
  <si>
    <t>(Promedio de N° de días superación de norma diaria de MP2,5 para los años (n-2, n-1, n)/Promedio del N° de días de superación de norma diaria de MP2,5 para las zonas saturadas según año base de cada zona (122))*100</t>
  </si>
  <si>
    <t>Este indicador verifica el cumplimiento en base a un promedio móvil de tres años, lo que permite hacerse cargo de mejor forma de la variabilidad meteorológica. La línea base corresponde a la cantidad de días que superaron la norma diaria del peor año de cada zona saturada, cuyos criterios de superación se mantienen vigentes a la fecha. Se miden las zonas saturadas de Región Metropolitana, Rancagua, Temuco y Coyhaique. El año base para Región Metropolitana es 2015, Rancagua y Temuco es 2012, para Coyhaique es 2014.</t>
  </si>
  <si>
    <t>Porcentaje de implementación de la Ley de Cambio Climático</t>
  </si>
  <si>
    <t>1 - Coordinar los instrumentos de política Climática apoyando la creación de capacidades intersectoriales para la implementación de la Ley Marco de Cambio climático.</t>
  </si>
  <si>
    <t>Instrumentos de política en cambio climática publicados.</t>
  </si>
  <si>
    <t>(Total de políticas, planes y/o programas en materia de cambio climático diseñadas y/o implementadas en año t/Total de Porcentaje de políticas, planes y/o programas en materia de cambio climático definidas en la Ley de Cambio Climático)*100</t>
  </si>
  <si>
    <t>Se mide la implementación de las prioridades programáticas en materia de cambio climático de acuerdo con la Ley de Cambio Climático publicada el 13 de junio de 2022. Este indicador depende del plan de trabajo de la división de cambio climático, el que será formulado anualmente y podrá ser actualizado de manera trimestral.</t>
  </si>
  <si>
    <t>Porcentaje de instituciones certificadas ambientalmente</t>
  </si>
  <si>
    <t>2 - Implementar programas y políticas que fomenten valores, capacidades y conciencia socioecológica que contribuyan a la mejora progresiva y equitativa de los ecosistemas urbanos y naturales en el marco de los desafíos del cambio climático y la sustentabilidad ambiental.</t>
  </si>
  <si>
    <t>Instituciones certificadas</t>
  </si>
  <si>
    <t>(Total de instituciones certificadas en año t/Total de instituciones que participan en la certificación en año t)*100</t>
  </si>
  <si>
    <t>Los programas considerados en el indicador son: Sistema de Certificación Ambiental de Establecimientos Educacionales (SNCAE) y Sistema de Certificación Ambiental (SCAM). Ambos, SNCAE y SCAM con de caracter voluntario y el dato estimado puede variar debido a que no está sujeta a un grupo específico de instituciones locales, sino que se compone de aquellos que tengan la voluntad de certificarse. Los valores estimados pueden variar debido que cuando estos se definen no están todos los procesos de postulación iniciados y se estima con los datos de los procesos en curso.</t>
  </si>
  <si>
    <t>Porcentaje de políticas, planes y programas en materia de economía circular diseñadas, adoptadas y/o implementadas</t>
  </si>
  <si>
    <t>8 - Incorporar los principios y estrategias del modelo de la economía circular en la acción del estado y los sectores económicos del país, a través de la implementación de la regulación necesaria y del trabajo conjunto con organismos públicos, el sector privado y organizaciones de la sociedad civil.</t>
  </si>
  <si>
    <t>Normativa en materia de economía circular aprobada.</t>
  </si>
  <si>
    <t>(Total de Políticas, planes y/o programas publicados en el año t /Total de Políticas, planes y/o programas priorizados en el año t)*100</t>
  </si>
  <si>
    <t>Se mide la implementación de las prioridades programáticas en materia de economía circular correspondientes a reglamentos y decretos de metas.</t>
  </si>
  <si>
    <t>Porcentaje de instrumentos de gestión y de política pública de conservación de la biodiversidad oficializados</t>
  </si>
  <si>
    <t>3 - Desarrollar políticas, planes, programas, normas e instrumentos que contribuyan a la incorporación de objetivos de conservación de la biodiversidad a nivel ministerial e intersectorial para transitar hacia un nuevo modelo de desarrollo, centrado en la protección del medioambiente y el bienestar de las personas.</t>
  </si>
  <si>
    <t>Instrumentos de gestión y de política pública de conservación de la biodiversidad oficializados</t>
  </si>
  <si>
    <t>(N° de instrumentos de gestión y de política pública de conservación de la biodiversidad oficializados en año t/N° de instrumentos de gestión y de política pública de conservación de la biodiversidad priorizados en año t)*100</t>
  </si>
  <si>
    <t>Se mide la implementación de las prioridades programáticas en materia de biodiversidad, considera los instrumentos normativos correspondientes a recursos hídricos, planes de recuperación, conservación y gestión de especies, planes de manejo y áreas protegidas.</t>
  </si>
  <si>
    <t>SUPERINTENDENCIA DEL MEDIO AMBIENTE</t>
  </si>
  <si>
    <t>Porcentaje de programas de cumplimiento tramitados por la Superintendencia del Medio Ambiente en el plazo menor o igual de 60 días hábiles, respecto del total tramitado en el año t.</t>
  </si>
  <si>
    <t>3 - Fortalecer la potestad sancionadora y de incentivo al cumplimiento, mediante el mejoramiento de la gestión con el fin de optimizar la oportunidad de respuesta institucional.</t>
  </si>
  <si>
    <t>Programas de Cumplimiento resueltos en plazo.</t>
  </si>
  <si>
    <t>(N° de Programas de Cumplimiento tramitados en el plazo menor o igual 60 días hábiles/N° Total de Programas de Cumplimiento tramitados por la Superintendencia del Medio Ambiente en el año t)*100</t>
  </si>
  <si>
    <t>Se entenderá como Programa de Cumplimiento tramitado, aquellos casos que llegan a su término (aprobado o rechazado) por medio de una resolución y que acontecen 2 o menos Resoluciones de observación previas al pronunciamiento de fondo. Debemos agregar que el indicador considera todos los procesos tramitados en el año t, lo cual puede incluir procesos iniciados en el año t-1. A lo anterior, se entenderá como hito de inicio de este proceso la fecha de presentación del PdC y como hito de cierre la fecha de la Resolución tanto de aprobación o de rechazo. Se entenderá por 60 días aquellos hábiles efectivos que sumen entre el hito de inicio y el hito de cierre descontando los periodos de pausa fundados. Se entenderá por: Pausas fundadas es: el tiempo que medie entre la suspensión del Proceso Sancionatorio por orden judicial o por Resolución fundada del Instructor, y el reinicio del mismo. Se entenderá por pausa fundada por orden judicial aquellos casos donde exista un procedimiento judicial que pueda incidir de manera sustancial en el caso. Y por pausa fundada del instructor aquellos casos en que se requiere para poder continuar el procedimiento la consulta a otro organismo con competencia ambiental propia a los componentes que refiera el cargo. Cabe mencionar que el universo de programas de cumplimiento depende exclusivamente de la decisión de los fiscalizados, considerando las restricciones legales que aplican a este tipo de instrumento.</t>
  </si>
  <si>
    <t>Porcentaje de Resoluciones de Calificación Ambiental fiscalizadas desde el año 2013 al año t, respecto del total de Resoluciones de Calificación Ambiental Aprobadas al año t-1.</t>
  </si>
  <si>
    <t>2 - Robustecer la fiscalización ambiental con objeto de detectar potenciales incumplimientos a la normativa ambiental, mediante estrategias de focalización, presencia territorial y uso de herramientas tecnológicas.</t>
  </si>
  <si>
    <t>(N° de Resoluciones de Calificación Ambiental fiscalizadas desde el año 2013 al año t/N° total de Resoluciones de Calificación Ambiental aprobadas al año t-1)*100</t>
  </si>
  <si>
    <t>Se entenderá por el número de Resoluciones de Calificación Ambiental fiscalizadas desde el año 2013 al año t, a la suma de Resoluciones de Calificación Ambiental fiscalizadas desde el año 2013 al año t, independiente de su origen. Respecto al número total de Resoluciones de Calificación Ambiental aprobadas al año t-1, se refiere a las Resoluciones de Calificación Ambiental vigentes de acuerdo a los antecedentes remitidos por el Servicio de Evaluación Ambiental. Se habla del año t-1 por ser el período en el cual se establece el denominador del indicador. Es importante indicar que la fiscalización de Resoluciones de Calificación Ambiental, considera los principios de trabajo que ha desarrollado la Superintendencia del Medio Ambiente durante los últimos años, denominado Fiscalización Ambiental Estratégica, que considera los aspectos ambientales asociados a la Unidad Fiscalizable regulada por Resoluciones de Calificación Ambiental (Res Ext 1.184/2015). En caso de recibir denuncias respecto de este tema, la Superintendencia del Medio Ambiente las atenderá en virtud de los Recursos Humanos disponibles para fiscalizar, tal como faculta la Resolución de Programas y Subprogramas de Resoluciones de Calificación Ambiental vigente. En relación a la priorización de Resoluciones de Calificación Ambiental, se ha desarrollado una metodología de priorización de Unidades Fiscalizables regulados por Instrumentos de Carácter Ambiental, incluido estas, que considera principios de riesgo ambiental, así como de trazabilidad y objetividad. En relación a lo anterior, la metodología es parte del proceso de formulación de programas y subprogramas de fiscalización ambiental que lleva a cabo la Superintendencia todos los años, pudiendo presentar mejoras con el avance del tiempo. El documento que describe la metodología se encuentra disponible en la página web de la Superintendencia. (www.sma.gob.cl). La metodología de priorización de unidades fiscalizables, se basa en el desarrollo de un índice de riesgo ambiental, el cual se construye a partir de un gran número de variables. El índice se conforma por tres subíndices, los cuales son; Subíndice de Características intrínsecas de las Unidades Fiscalizables (peligrosidad de estas), Subíndice de vulnerabilidad territorial, y Subíndice de Prioridades institucionales. Es importante destacar, que en la medida que la Superintendencia cuenta con mayor cantidad de información en materia de priorización, esta es incluida en la metodología para la búsqueda de su perfeccionamiento.</t>
  </si>
  <si>
    <t>Porcentaje de disponibilidad del SNIFA en el año t</t>
  </si>
  <si>
    <t>(Disponibilidad del SNIFA (en segundos) en el año t/año t en segundos)*100</t>
  </si>
  <si>
    <t>El indicador de disponibilidad corresponderá al porcentaje total del período medido menos la sumatoria (en segundos) de las detenciones programadas y no programadas.</t>
  </si>
  <si>
    <t>Porcentaje de procesos sancionatorios sin Programa de Cumplimiento, resueltos por el Superintendente antes de 180 días hábiles, respecto del total de procesos sancionatorios sin Programa de Cumplimiento, resueltos en el año t.</t>
  </si>
  <si>
    <t>(Número de procesos sancionatorios sin programas de cumplimiento resueltos por el Superintendente antes de 180 días hábiles/Número Total de procesos sancionatorios sin programa de cumplimiento resueltos en el año t)*100</t>
  </si>
  <si>
    <t>Serán Procesos Sancionatorios, todos aquellos casos que inicie una formulación de cargos donde el titular no haya presentado programas de cumplimiento, y que terminan su tramitación en el año t, con una resolución fundada del Superintendente (resolución del Superintendente que absuelve o sanciona al infractor; o la resolución fundada del Superintendente que ordene nuevas diligencias o correcciones del procedimiento, en ejercicio de la facultad del inciso segundo del artículo 54 de la Ley Orgánica Superintendencia del Medio Ambiente), lo cual puede incluir procesos iniciados en el año t-1. A lo anterior debemos agregar que se entenderán como hitos de este proceso, al inicio con la fecha de notificación de la formulación de cargos y como hito de cierre la fecha de la resolución del Superintendente que absuelve o sanciona al infractor; o la resolución fundada del Superintendente que ordene nuevas diligencias o correcciones del procedimiento. Se entenderá por 180 días hábiles efectivos a la suma de días entre el hito de inicio y el hito de cierre descontando los periodos de pausa fundados. Se entenderá por: Pausas fundadas es: el tiempo que medie entre la suspensión del Proceso Sancionatorio por orden judicial o por Resolución fundada del Instructor, y el reinicio del mismo. Se entenderá por pausa fundada por orden judicial aquellos casos donde exista un procedimiento judicial que pueda incidir de manera sustancial en el caso. Y por pausa fundada del instructor aquellos casos en que se requiere para poder continuar el procedimiento la consulta a otro organismo con competencia ambiental propia a los componentes que refiera el cargo. Cabe mencionar que el universo de programas de cumplimiento depende exclusivamente de la decisión de los fiscalizados, considerando las restricciones legales que aplican a este tipo de instrumento.</t>
  </si>
  <si>
    <t>Porcentaje de Formulaciones de Cargos por PPDA que se tramitan en un plazo menor o igual a 80 días en el año t, respecto del total de Formulaciones de Cargos por PPDA del año t.</t>
  </si>
  <si>
    <t>(N° de Formulaciones de Cargos por PPDA que se tramitan en un plazo menor o igual a 80 días en el año t /N° total de Formulaciones de Cargos por PPDA tramitadas en el año t)*100</t>
  </si>
  <si>
    <t>1.- Se entenderá por Formulaciones de Cargos por Planes de Prevención y/o de Descontaminación Ambiental (PPDA) a todas las Formulaciones de Cargos que contengan exclusivamente informes de Fiscalización del Programa de Planes de Prevención y/o de Descontaminación Ambiental (PPDA) de la SMA en el año t, derivados a la División de Sanción y Cumplimiento en el año t. 2.- Que una formulación sea tramitada en el año t, implica que la fecha de la formulación de cargos y los informes de Fiscalización de Planes de Prevención y/o de Descontaminación Ambiental (PPDA) derivados, son del año t. 3.- El plazo se contabilizará desde la derivación del último informe de Fiscalización de Planes de Prevención y/o de Descontaminación Ambiental (PPDA) por parte de la División de Fiscalización, hasta la Formulación de Cargos, computándose de acuerdo al artículo 25 de la Ley 19.880. 4.- La realización de las actividades de fiscalización de PPDA ocurre en los períodos de Gestión de Episodios Críticos definidos para cada plan, esto es de Abril a Septiembre del año t. 5.- El Programa anual de fiscalización ambiental de Planes de Prevención y/o Descontaminación Ambiental (PPDA), establece los Planes a fiscalizar para el año t. No se consideran sus modificaciones.</t>
  </si>
  <si>
    <t>Porcentaje de denuncias terminadas al año t respecto de las denuncias recibidas al año t.</t>
  </si>
  <si>
    <t>1 - Mejorar la gestión de denuncias con el fin de asegurar el cumplimiento normativo, mediante la fiscalización, el ejercicio de la potestad sancionadora y el incentivo al cumplimiento</t>
  </si>
  <si>
    <t>Denuncias terminadas</t>
  </si>
  <si>
    <t>(Número de denuncias terminadas al año t /Número de denuncias recibidas al año t)*100</t>
  </si>
  <si>
    <t>Denuncia: Se entenderá por denuncia al trámite remitido por cualquier persona, natural o jurídica a la Superintendencia del Medio Ambiente (SMA) ante el posible incumplimiento de instrumentos de carácter ambiental de los que tiene competencia. Denuncia recibida: Corresponde al número total de denuncias presentadas a la SMA desde el año 2013, inclusive, registradas en los sistemas informáticos de la Institución. Denuncia terminada: Corresponde al número total de denuncias recibidas desde el año 2013, inclusive, registradas en los sistemas informáticos de la SMA, que tienen un hito de término. Una denuncia se entenderá terminada si los hechos denunciados dan origen a los siguientes hitos de términos: i. Archivo. ii. Derivación Total a Organismo Competente. iii. Formulación de Cargos. iv. Requerimiento de ingreso al SEIA.</t>
  </si>
  <si>
    <t>Porcentaje de Informes de Fiscalización Ambiental terminados en el año t respecto a los Informes de Fiscalización Ambiental ejecutados en el año t.</t>
  </si>
  <si>
    <t>Informes de Fiscalización Ambiental terminados.</t>
  </si>
  <si>
    <t>(Número de Informes de Fiscalización Ambiental terminados en el año t /Número de Informes de Fiscalización Ambiental ejecutados en el año t)*100</t>
  </si>
  <si>
    <t>Informe de Fiscalización Ambiental (IFA): Se entiende por Informe de Fiscalización Ambiental al documento que reúne de manera consolidada los resultados de una o más actividades de fiscalización a una unidad fiscalizable. Su registro se realiza en el Sistema de Fiscalización Ambiental (SISFA) vía expedientes. Informe de Fiscalización Ambiental terminado en el año t: Considera los Informes de Fiscalización Ambiental que poseen un expediente en el Sistema de Fiscalización Ambiental (SISFA). Se entiende terminado a los Informes de Fiscalización Ambiental que se encuentran en etapa ?Derivado? y/o ?Publicado? en el Sistema de Fiscalización Ambiental (SISFA). Informe de Fiscalización Ambiental ejecutados en el año t: Considera los Informes de Fiscalización Ambiental que poseen un expediente en el Sistema de Fiscalización Ambiental (SISFA). Se entiende ejecutado a los Informes de Fiscalización Ambiental que se encuentran en etapas ?Informe?, ?Revisión?, ?Derivado? y/o ?Publicado? en el Sistema de Fiscalización Ambiental (SISFA).</t>
  </si>
  <si>
    <t>Porcentaje de resoluciones sancionatorias sin pausas resueltos por el/la Superintendente antes de 191 días hábiles en el año t, respecto del total de resoluciones sancionatorias sin pausa resueltos por el/la Superintendente en el año t</t>
  </si>
  <si>
    <t>Procesos Sancionatorios sin pausas resueltos por el/la Superintendencia</t>
  </si>
  <si>
    <t>(Número total de resoluciones sancionatorias sin pausas resueltas por el/la Superintendente antes de 191 días hábiles durante el año t /Número total de resoluciones sancionatorias sin pausas resueltaos por el/la Superintendente durante el año t)*100</t>
  </si>
  <si>
    <t>Resoluciones Sancionatorios resueltas: Se entiende como todos aquellos casos que inicie una formulación de cargos y tengan una resolución fundada del Superintendente (resolución del Superintendente que absuelve o sanciona al infractor; o la resolución fundada del Superintendente que ordene nuevas diligencias o correcciones del procedimiento, en ejercicio de la facultad del inciso segundo del artículo 54 de la Ley Orgánica Superintendencia del Medio Ambiente), lo cual puede incluir procesos iniciados hasta en el año t-1. Se entenderán como hitos de este proceso, al inicio con la fecha de la resolución de la formulación de cargos y como hito de cierre la fecha de la resolución del Superintendente que absuelve o sanciona al infractor; o la resolución fundada del Superintendente que ordene nuevas diligencias o correcciones del procedimiento. Resoluciones sancionatorias sin pausas: Se entiende como aquellos donde no aconteció presentación o tramite de Programa de Cumplimiento, pausas fundadas indicadas por tribunales o mediante resoluciones del servicio. Se entenderá por "antes de 191 días hábiles" a la suma de días desde la fecha de resolución que formula cargos y la fecha de la resolución fundada del Superintendente.</t>
  </si>
  <si>
    <t>Porcentaje de programas de cumplimiento tramitados por la Superintendencia del Medio Ambiente sin observaciones en un plazo menor o igual de 60 días hábiles, respecto del total tramitado en el año t.</t>
  </si>
  <si>
    <t>Programas de Cumplimiento tramitados en plazo.</t>
  </si>
  <si>
    <t>(Número de Programas de Cumplimiento tramitados por la Superintendencia del Medio Ambiente sin observaciones en un plazo menor o igual de 60 días hábiles/Número de Programas de Cumplimiento tramitados por la Superintendencia del Medio Ambiente en el año t)*100</t>
  </si>
  <si>
    <t>Programas de cumplimiento tramitados: Se entenderá como Programa de Cumplimiento tramitado, aquellos casos que llegan a su término (aprobado o rechazado) por medio de una resolución. El indicador considera todos los procesos tramitados en el año t, lo cual puede incluir procesos iniciados en el año t-1. A lo anterior, se entenderá como hito de inicio de este proceso la fecha de presentación del Programa de Cumplimiento y como hito de cierre la fecha de la Resolución tanto de aprobación o de rechazo. Se entenderá por 60 días aquellos hábiles efectivos que sumen entre el hito de inicio y el hito de cierre. Programas de Cumplimiento tramitados por la Superintendencia del Medio Ambiente sin observaciones: Se entenderá como aquellos casos donde no acontecieron observaciones por parte de los revisores. Se identifican con el campo ?Observaciones Total?.</t>
  </si>
  <si>
    <t>MINISTERIO DEL TRABAJO Y PREVISION SOCIAL</t>
  </si>
  <si>
    <t>CAJA DE PREVISION DE LA DEFENSA NACIONAL</t>
  </si>
  <si>
    <t>Tiempo promedio de tramitación del primer pago de pensiones de montepíos y sus anticipos en el año t.</t>
  </si>
  <si>
    <t>1 - Contribuir a satisfacer las necesidades de seguridad social integral de los/las usuarios/as, mediante Servicios Previsionales de calidad.</t>
  </si>
  <si>
    <t>Sumatoria de dias por cada caso del primer pago de pensiones y anticipo de montepíos año t/N° de casos del primer pago de pensiones y anticipo de montepíos año t</t>
  </si>
  <si>
    <t>Para efectos de cálculo de los días de tramitación para cada caso, se considera como fecha inicial, el día siguiente de aquélla en que es recibido en CAPREDENA el último documento necesario para dar curso al pago de la pensión (resolución de pensión, certificado de la Subsecretaría, cese de sueldos u otro documento resolutivo, oficio o correo electrónico que modifique, aclare o amplié, la información necesaria para procesar correctamente el caso), y como fecha final, aquella programada según calendario de pago de pensiones fijado anualmente por CAPREDENA o la fecha de pago programada para el anticipo (según corresponda); datos que se registran en Planilla Excel "Montepíos". Para el cálculo del indicador se considera la sumatoria de días corridos. Los anticipos otorgados en el año t, se incluyen en el mismo mes del primer pago de la respectiva pensión. Para efectos de cálculo de los días de tramitación de los anticipos, se considera como fecha inicial, el día siguiente de la fecha de solicitud recibida en CAPREDENA, y como fecha final, la fecha del timbre de "Pagado o Cancelado" de la orden de pago, enviadas por las Agencias Regionales de CAPREDENA y en el caso de CAPREDENA central, como fecha final, será la fecha de la emisión del cheque, o la fecha de pago establecida en la orden de pago, para los pagos en efectivo, o la fecha de pago señalada en el certificado de pago en los casos de transferencia bancaria.</t>
  </si>
  <si>
    <t>Tiempo promedio de proceso de tramitación del pago de desahucio en el año t.</t>
  </si>
  <si>
    <t>Sumatoria días de proceso de tramitación del pago del Desahucio en Capredena año (t)/N° de Desahucio pagados año (t)</t>
  </si>
  <si>
    <t>1) Se considera el número de días (días corridos) entre la fecha de recepción de las Resoluciones de Desahucio recibidas en oficina de partes y la firma por parte de la jefatura DIM de las órdenes de pago, último trámite del proceso previo al pago de desahucio. 2) Se excluyen los casos de haberes insolutos y pensiones no contributivas con bonos de reconocimiento (que representan aproximadamente el 5 % de los desahucios a procesar) , cuyos tiempos de tramitación dependen de la gestión de entidades externas como AFPs, IPS, Servicio de Registro Civil e Identificación, entre otros.</t>
  </si>
  <si>
    <t>Tiempo promedio que transcurre entre la fecha de fallecimiento del beneficiario y la fecha de suspensión del pago de la pensión</t>
  </si>
  <si>
    <t>Sumatoria de días, entre fecha fallecimiento y primer día del mes de suspensión de pensión año (t)/Número de casos suspendidos año (t)</t>
  </si>
  <si>
    <t>Se consideran días corridos y éstos se contarán desde el día siguiente a la fecha de fallecimiento, hasta el primer día del mes para el cual se suspende la pensión, ambos días incluidos. La suspensión del pago de la pensión por fallecimiento sólo puede materializarse si es que éste se encuentra inscrito en el Servicio de Registro Civil e Identificación. Es habitual que se produzca desfase entre la fecha de fallecimiento y la fecha de inscripción, particularmente en casos de muerte presunta o defunciones en el extranjero. Conforme a lo anterior, en caso que la inscripción del fallecimiento en el Servicio de Registro Civil se efectúe en un plazo igual o superior a 50 días corridos contados desde la fecha de la defunción, se considerará, para efectos de este indicador, la fecha de la inscripción antes indicada. No incluye casos de pensionados fallecidos con anterioridad al mes del primer pago de la pensión en CAPREDENA.</t>
  </si>
  <si>
    <t>Tiempo promedio del primer pago de pensión de retiro</t>
  </si>
  <si>
    <t>Primer pago de pensión de retiro.</t>
  </si>
  <si>
    <t>Sumatoria de N° de días hábiles transcurridos entre la fecha de validación de la documentación y la fecha del primer pago de cada caso, pagado en el año t/Total de casos de primeros pagos de pensión de retiro pagados en el año t.</t>
  </si>
  <si>
    <t>El numerador mide la sumatoria de días hábiles en que CAPREDENA realiza el primer pago de una pensión de retiro, que cumple con todos los requisitos exigidos a la documentación; completitud, consistencia y exactitud. Para efectos de medición de los días, se considerará como fecha de validación (fecha inicio), la fecha de ingreso al sistema computacional de la Resolución de Retiro, y como fecha del primer pago (fecha fin), la establecida para ese mes por la Institución, en el Calendario anual del Pago de Pensiones. La fecha de inicio (ingreso en el sistema = fecha de validación), corresponde a la fecha en que se cumplan todas las condiciones para su registro en el sistema computacional de pensiones. Las condiciones principales son: ·Resolución y Cese de Sueldo recepcionado en CAPREDENA, antes de la fecha de cierre del proceso y con todos sus datos correctos, y sin inconsistencia entre ambos documentos ·Las cargas familiares reconocidas en la Resolución deben encontrarse extinguidas por el empleador anterior y con datos correctos. ·La retención judicial indicada en el Cese de Sueldos debe estar respaldada por el respectivo oficio del Tribunal, el cual también debe estar recepcionado en CAPREDENA.</t>
  </si>
  <si>
    <t>Porcentaje de llamadas contestadas por el Canal telefónico de Capredena, referentes a consultas previsionales</t>
  </si>
  <si>
    <t>Llamadas por consultas previsionales contestadas por el canal telefónico</t>
  </si>
  <si>
    <t>(Total de llamadas referentes a consultas previsionales contestadas por los agentes del canal telefónico en el año t /Total de llamadas referentes a consultas previsionales recibidas por el canal telefónico en el año t)*100</t>
  </si>
  <si>
    <t>2 a. Tanto en el numerador como en el denominador se consideran las llamadas recibidas en la opción consultas previsionales, excluyendo las auto consultas, dentro del horario de atención vigente del Canal telefónico Institucional que habitualmente es desde las 8:00 a las 17:30 horas de lunes a viernes, pero que está sujeto a ajustes por contingencias. b. Para el numerador se considerarán las contestadas por el agente equivalentes a la categoría del sistema telefónico ?Gestionadas por un agente?. c. En el denominador se considerarán todas las recibidas por el canal telefónico de consultas previsionales, equivalentes en el sistema a ?Llamadas?. d. El indicador no permite la desagregación por sexo, dado que las llamadas que se reciben, no necesariamente son gestionadas por los agentes y en ese contexto no existe un dato que permita identificar el sexo de quien llama, antes de empezar a ser abordadas por el Call Center.</t>
  </si>
  <si>
    <t>Tiempo promedio del pago de préstamos habitacionales de adquisición de vivienda</t>
  </si>
  <si>
    <t>2 - Contribuir al financiamiento de las necesidades de nuestros/as usuarios/as, a través de productos y servicios flexibles, focalizados y con soluciones oportunas y adecuadas.</t>
  </si>
  <si>
    <t>Pago de Préstamos Habitacionales</t>
  </si>
  <si>
    <t>Sumatoria de días corridos transcurridos entre la fecha de presentación de antecedentes y documentos conformes y la fecha del pago del préstamo habitacional en el año t/Nº de préstamos habitacionales pagados en el año (t)</t>
  </si>
  <si>
    <t>Se considera el período (en días corridos) desde la presentación de los documentos y antecedentes por parte del imponente y a total conformidad de la Institución, hasta la fecha del pago, excluyendo el tiempo de la etapa de escrituración (dependiente en su mayor parte del interesado y de entes externos). Para la medición de este indicador se consideran las siguientes etapas de tramitación: Ingreso de antecedentes, Evaluación Legal, Resolución de otorgamiento, Financiamiento y Pago del crédito, excluyéndose la etapa de escrituración en Notaria</t>
  </si>
  <si>
    <t>Porcentaje de Instalaciones de Salud con Acreditación Vigente</t>
  </si>
  <si>
    <t>3 - Atender la salud física y mental de nuestros/as usuarios/as, mediante servicios y prestaciones preventivas y curativas con altos estándares de calidad asistencial, velando por la sustentabilidad de la RED de Salud</t>
  </si>
  <si>
    <t>Instalaciones que conforman la Red de Salud Capredena con acreditación vigente.</t>
  </si>
  <si>
    <t>(N° de Instalaciones de Salud con acreditación vigente al año t/Total de Instalaciones de Salud)*100</t>
  </si>
  <si>
    <t>Las instalaciones de la Red de Salud de la Institución son: Centro de Salud Santiago, Centro de Salud de Valparaíso, Centro de Rehabilitación La Florida y Centro de Rehabilitación Limache. Se dará por acreditado cuando se encuentre en el registro público de prestadores institucionales acreditados, administrado por la Superintendencia de Salud al 31 de diciembre del año t.</t>
  </si>
  <si>
    <t>Relación Ingreso/gastos de la Red de Salud de CAPREDENA.</t>
  </si>
  <si>
    <t>Relación de ingresos y gastos de la Red de Salud de CAPREDENA</t>
  </si>
  <si>
    <t>Sumatoria de Ingresos de la Red de Salud en el período t/sumatoria de gastos de la Red de Salud en el período t</t>
  </si>
  <si>
    <t>La Red de Salud de la Institución considera los: Centro de Salud Santiago, Centro de Salud de Valparaíso, Centro de Rehabilitación La Florida y Centro de Rehabilitación Limache. Para efectos de este indicador se incluye la Administración Central de la Red de Salud Capredena.. El período de medición comprende desde diciembre del año t-1 a noviembre del año t .</t>
  </si>
  <si>
    <t>DIRECCION DE PREVISION DE CARABINEROS DE CHILE</t>
  </si>
  <si>
    <t>Tiempo promedio de tramitación de solicitudes de asignación familiar realizadas durante el año t.</t>
  </si>
  <si>
    <t>(Sumatoria de número de días de tramitación de Asignaciones Familiares año t/N° de solicitudes de Asignaciones Familiares año t)</t>
  </si>
  <si>
    <t>La solicitud de ingreso de carga familiar puede ser efectuada por el imponente, la carga o por orden de un Tribunal. Esta solicitud ingresa a través de oficina de partes del Servicio, Oficinas Regionales o Plataforma de Atención a Beneficiarios, el tramite culmina con la Resolución que concede la carga familiar ingresada al Sistema Corporativo del Sistema de Asignaciones Familiares. Se excluye: 1) el reconocimiento de carga al duplo, que son cargas afectas a invalidez (por causas hereditarias o adquiridas, carezca o haya perdido en forma presumiblemente permanente 2/3 o más de su capacidad de generación de ingresos), y cuya determinación la realiza una Comisión Médica. 2) las solicitudes de reconocimiento de nietos en regiones dado que DIPRECA no cuenta con asistentes sociales fuera de la R.M. El indicador se mide en días hábiles y abarca el período enero - diciembre. La normativa que lo afecta corresponde a: DFL N° 150 de 1981, sobre Sistema Único de Asignaciones Familiares y Decreto N° 75, de 1974, Reglamento Sobre Prestaciones Familiares</t>
  </si>
  <si>
    <t>Porcentaje de recuperación de prestamos médicos durante el año t</t>
  </si>
  <si>
    <t>1 - Mejorar el acceso y oportunidad de los servicios previsionales, de salud y asistenciales otorgados a la población beneficiaria, mediante la modernización de los procesos y de los canales de comunicación.</t>
  </si>
  <si>
    <t>Recuperación de préstamos médicos</t>
  </si>
  <si>
    <t>(Monto total de préstamos médicos recuperados en el año t/Monto total de préstamos médicos por cobrar en el año t)*100</t>
  </si>
  <si>
    <t>El indicador mide la gestión de la institución para la recuperación de préstamos médicos entregados a los imponentes. El Decreto Supremo N° 509 de 1990, del Ministerio de Defensa Nacional, Reglamento de Medicina Curativa de esta Institución, en su artículo 21°, establece que DIPRECA pagará el total de la factura de prestación médica en que incurra el beneficiario, y que las suma que le correspondan pagar a este por concepto de co-pago imponente, podrán ser descontados del sueldo o pensión de retiro y/o montepío en un plazo que no puede exceder de 8 meses. Por esto, el alcance del indicador viene dado por que el indicador mida la gestión que desarrolla DIPRECA para efectuar la cobranza de aquellos co-pagos por prestaciones médicas generadas en el año calendario, y enviadas a cobrar a las distintas reparticiones así como al personal pasivo, los cuales se activan mensualmente en un proceso de cobranza, el cual gatilla la generación de un descuento a un plazo que no exceda de 8 cuotas, por lo cual para el mes siguiente, se deben considerar en la liquidación de sueldo, o el pago de pensiones, la generación de la primera cuota de descuento, velando por que la deuda sea saldada en la cuotas que corresponda, o arbitrando las medidas para recuperar aquellos valores por concepto de descuento no generado</t>
  </si>
  <si>
    <t>Tiempo promedio en la tramitación de solicitudes de préstamos de auxilio en el año t</t>
  </si>
  <si>
    <t>Tramitación de Prestamos de auxilio</t>
  </si>
  <si>
    <t>(Sumatoria de N° de días hábiles entre las solicitudes de préstamos de auxilio y el pago del préstamo de auxilio en el año t/N° total de solicitudes de préstamos de auxilio en el año t)</t>
  </si>
  <si>
    <t>El proceso se inicia una vez que el personal activo perteneciente a alguna de las Instituciones afectas al Sistema Previsional DIPRECA; Carabineros de Chile, Investigaciones de Chile, Gendarmería de Chile y DIPRECA, con más de 5 años efectivos en la Institución o el personal en situación de retiro (pensionados/as y montepiados/as) entrega su solicitud de préstamo en los módulos de atención al beneficiario de Santiago, oficinas Regionales, oficina de partes y solicitudes online y culmina una vez realizado el pago correspondiente por Banco Estado en la cuenta del solicitante. La solicitud es ingresada al sistema computacional de registro, para luego ser liquidado y enviado para su revisión. Una vez firmado por la Jefatura, se emite una nómina, la cual es enviada a Contabilidad General para su visación y pago a través del Banco Estado. El numerador mide la sumatoria del número de días hábiles en que demora la Institución en tramitar las solicitudes de préstamos de auxilio que cumplen con los requisitos de documentación y liquidez del solicitante en el año t, el denominador mide el N° total de solicitudes de préstamos de auxilio que cumplen con los requisitos, tramitadas en el año t. La cobertura del indicador es a nivel nacional y el período de medición es anual, entre los meses de enero a diciembre del año t.</t>
  </si>
  <si>
    <t>Tiempo promedio en la tramitación del primer pago de pensiones en el año t</t>
  </si>
  <si>
    <t>Tramitación de Primer pago de pensiones</t>
  </si>
  <si>
    <t>(Sumatoria de N° de días hábiles desde la fecha de inicio de la medición hasta la fecha de término/Total de solicitudes de primer pago de pensiones tramitadas en el año t)</t>
  </si>
  <si>
    <t>La medición contempla la suma en días hábiles, considerando como fecha de inicio el ingreso de la Resolución tomada de razón por Contraloría y sus antecedentes complementarios a la Oficina de partes de la Institución y como fecha de término aquella programada según el calendario anual de pago de DIPRECA. La fecha de inicio de la medición se determina de acuerdo a dos variables: 1) Si la Resolución con Toma de Razón de la Contraloría, tiene como fecha de otorgamiento de la pensión una data posterior a la fecha de ingreso de la misma en la oficina de partes institucional, se considera como inicio de la medición la fecha de otorgamiento de la pensión que se encuentra contenida en la resolución de la Contraloría. Lo anterior, por cuanto los entes externos a DIPRECA que ordenan el pago de la pensión (Depto. de Pensiones de Carabineros y Subsecretaría de Investigaciones), comienzan a gestionar la documentación anticipadamente, no pudiendo ejecutarse el primer pago de la pensión sino hasta la fecha que señala la resolución de Contraloría. 2) Si la Resolución tomada de razón por Contraloría, tiene como fecha de otorgamiento de la pensión una data anterior a la fecha de ingreso de la misma en la oficina de partes de DIPRECA, entonces se considera como fecha de inicio de la medición la fecha de ingreso a la Oficina de Partes institucional. Lo anterior, por cuanto en estos casos, el trámite ya viene con retraso desde los entes externos a DIPRECA. El alcance de esta medición incorpora a exfuncionarios(as) de las reparticiones afectas al sistema, esto es Carabineros, PDI, Gendarmería y DIPRECA. La cobertura del indicador es a nivel nacional y el período de medición es de enero a diciembre.</t>
  </si>
  <si>
    <t>Tiempo promedio en la tramitación del primer pago de montepíos en el año t</t>
  </si>
  <si>
    <t>(Sumatoria de N° de días hábiles desde la fecha inicial de tramitación hasta la fecha de término/Total de solicitudes de primer pago de pensiones de montepíos tramitadas en el año t)</t>
  </si>
  <si>
    <t>La medición contempla la sumatoria en días hábiles, considerando como fecha inicial de la tramitación el ingreso a la oficina de partes de DIPRECA del último documento necesario para dar curso al primer pago de la pensión de montepío, pudiendo ser la resolución con Toma de Razón de la Contraloría que concede el beneficio o los antecedentes complementarios que pudieran modificar, aclarar o ampliar la resolución de Contraloría o el Informe de deudas provenientes del Instituto de Previsión Social u otro organismo previsional, y como fecha de término, aquella programada según el calendario de pago de pensiones fijado anualmente por DIPRECA. El alcance de esta medición incorpora a Cónyuges viudos(as), Hijos(as), Padres, Madre de hijos no matrimoniales del personal de las reparticiones afectas al Sistema (Carabineros, PDI, Gendarmería y DIPRECA) según lo establecido en el Decreto con Fuerza de Ley N°2 de 1968 y Ley 20.735 de 2014. La cobertura del indicador es a nivel nacional y el período de medición es de enero a diciembre.</t>
  </si>
  <si>
    <t>Porcentaje de usuarios que declaran satisfacción con las respuestas a sus solicitudes ciudadanas en el año t</t>
  </si>
  <si>
    <t>2 - Aumentar la satisfacción de la población beneficiaria, mejorando los canales de comunicación, identificando necesidades, e incorporando adecuadamente sus requerimientos de forma permanente en la entrega de servicios.</t>
  </si>
  <si>
    <t>Satisfacción de respuesta en solicitudes ciudadanas</t>
  </si>
  <si>
    <t>(Número de usuarios que declaran estar satisfechos con las respuestas a sus solicitudes ciudadanas en el año t/Número total de usuarios que contestan la encuesta de post atención a las solicitudes ciudadanas, a través del sistema informático CRM en el año t)*100</t>
  </si>
  <si>
    <t>Las solicitudes ciudadanas pueden ser ingresadas a través del canal presencial (plataforma de Atención) o mediante el canal virtual (página web). Estas solicitudes se categorizan en consultas, reclamos, sugerencias y felicitaciones. La encuesta de satisfacción se enviará al solicitante, adjunta a su respuesta al requerimiento planteado, a través de correo electrónico. Esta encuesta de satisfacción consiste en 2 preguntas: 1) ¿Su requerimiento fue resuelto? [SI/NO] 2) ¿Qué tan satisfecho está con la respuesta a su requerimiento? [1 a 7]; siendo 1 "Muy insatisfecho" y 7 "Muy Satisfecho". Se considerarán como satisfechos los usuarios que califiquen la respuesta con notas 6 y 7.</t>
  </si>
  <si>
    <t>DIRECCION DEL TRABAJO</t>
  </si>
  <si>
    <t>Tiempo promedio de demora en la emisión de dictámenes en el año t </t>
  </si>
  <si>
    <t>3 - Mejorar la calidad y aumentar la cobertura de los productos y servicios de atención directa a los usuarios y usuarias, incorporando activamente la perspectiva de las usuarias y usuarios, diversificando e impulsando mecanismos de participación ciudadana, que permitan recabar la opinión la ciudadanía, sobre políticas, programas y problemáticas que les afecten.</t>
  </si>
  <si>
    <t>(Sumatoria días transcurridos entre la fecha de recepción de todos los antecedentes necesarios para la elaboración del dictamen hasta su emisión en el año t/Número total de dictámenes emitidos en el año t)</t>
  </si>
  <si>
    <t>1.-Dictamen es el pronunciamiento jurídico que realiza la Dirección del Trabajo en torno al sentido y alcance de la legislación laboral con el fin de orientar a los usuarios del Servicio en la correcta interpretación de la norma laboral, interpretaciones que dan origen a nueva o antigua doctrina. 2.-La medición se realiza en días hábiles. 3.-Se considera como emitido el Dictamen(nueva doctrina ) u Ordinario (antigua doctrina) una vez concluida su emisión, que corresponde a la fecha de salida del documento por oficina de partes.</t>
  </si>
  <si>
    <t>Porcentaje de procesos de negociación colectiva reglada en que el sindicato y/o el empleador reciben asistencia técnica laboral en el año t</t>
  </si>
  <si>
    <t>4 - Promover las instancias de dialogo social tripartito mediante los sistemas de solución alternativa de conflictos, mesas de trabajo y consejos tripartitos regionales de usuarios, que contribuyan a impulsar el trabajo decente.</t>
  </si>
  <si>
    <t>(Número de negociaciones colectivas regladas existentes en el período t con asistencia técnica/Número total de negociaciones colectivas regladas existentes en el periodo t)*100</t>
  </si>
  <si>
    <t>1. Se entenderá como asistencia técnica a la negociación colectiva, aquella actividad, presencial o remota, realizada durante el año en curso, donde participen uno o más empleadores y/o uno o más sindicatos. 2. El numerador se compone de todos aquellos procesos de negociación colectiva reglada, iniciados y terminados durante el año 2022, en que el Servicio otorga asistencia técnica, presencial o remota, a los empleadores y/o sindicatos que forman parte de la negociación, antes o durante la fecha de suscripción y depósito del contrato colectivo. 3. En consecuencia, las asistencias realizadas con posterioridad a la suscripción del contrato colectivo no serán contabilizadas dentro del numerador. Si las partes se desisten del proceso reglado y suscriben un convenio colectivo o modifican el instrumento vigente, tampoco será contabilizada la asistencia técnica efectuada. 4. El denominador en la medición lo constituyen la totalidad de procesos de negociación colectiva reglada, originados por la presentación de un proyecto de contrato colectivo desde el 1° de enero del 2022 por uno o más sindicatos a uno o más empleadores, que hayan culminado con la suscripción y depósito de un contrato colectivo a más tardar el 31 de diciembre 2022. 5. No se contabilizarán dentro del denominador los procesos de negociación colectiva reglada cuya forma de cierre en sistema informático sea: desistido; instrumento no afinado; error de registro; y sin información. 6. Los tipos de sindicatos que se consideran para efectos del indicador son: Sindicato empresa; Sindicato Interempresa; Sindicato Transitorio y de Establecimiento.</t>
  </si>
  <si>
    <t>Porcentaje de fiscalizaciones de oficio por programa respecto del total de fiscalizaciones.</t>
  </si>
  <si>
    <t>1 - Aumentar la cobertura de los procesos de fiscalización, a través de la realización de programas de fiscalización focalizados a nivel nacional, regional, fiscalización reactiva y fiscalización electrónica centralizada, mejorando el apoyo técnico a la línea de inspección e incorporando mejoras en las herramientas y sistemas tecnológicos de apoyo.</t>
  </si>
  <si>
    <t>(Numero total de Fiscalizaciones de oficio por programa efectuadas en el año t / Numero total de Fiscalizaciones efectuadas en el año t )*100</t>
  </si>
  <si>
    <t>1. El denominador estará compuesto por todas las fiscalizaciones (solicitadas y de oficio por programa) activadas y revisada/visada en el año t (2022). 2. El numerador estará compuesto por todas las fiscalizaciones de oficio por programa activadas y revisada/visada en el año t (2022). 3. Fiscalizaciones de Oficio por Programa: Son fiscalizaciones que se originan por disposición del Servicio, ya sea desde el nivel Nacional o Regional según el ámbito que abarque, con la finalidad de intervenir, en forma planificada, organizada y sistemática, a un conjunto de empleadores seleccionados mediante variables tales como sector geográfico, actividad económica, riesgo de infraccionalidad u otra, o la combinación de ellas. 4. Fiscalización Activada: Corresponde al estado inicial de una fiscalización, que se produce al momento en que se ingresan en el sistema informático, antecedentes que dan cuenta del posible incumplimiento a la legislación laboral, previsional y de seguridad y salud en el trabajo. 5. Fiscalización Revisada/Visada: Corresponde al estado final de una fiscalización, el que adquiere una vez que la jefatura respectiva ha revisado y aprobado los aspectos formales y de fondo de contenidos en el expediente elaborado por el inspector. 6. Tanto para el numerador como para el denominador, se incluyen las fiscalizaciones electrónicas. 7. Tanto para el numerador como para el denominador, se incluyen las fiscalizaciones ejecutadas por la Oficina N° 1388, Dirección Nacional.</t>
  </si>
  <si>
    <t>Tiempo promedio del proceso total de conciliación.</t>
  </si>
  <si>
    <t>(Sumatoria de días hábiles desde la fecha en que se origina el reclamo hasta la fecha de término del proceso de conciliación/Numero total de reclamos con proceso de conciliación terminados en el año t)</t>
  </si>
  <si>
    <t>1. El numerador se compone de la sumatoria de los días hábiles transcurridos desde el día hábil siguiente a la fecha de origen del reclamo, entendiéndose por tal aquella correspondiente al día en que se ingresa el reclamo en el sistema informático plataforma DT Plus, hasta la fecha en que se graba informáticamente la última audiencia de conciliación, registro de egreso del reclamo, instancia en la cual el reclamo pasa a estado Informado o con Multa Pendiente. Para estos efectos, no se considera el tiempo de las actuaciones posteriores al término del proceso, tales como las fechas originadas para pagos o presentaciones de documentación pendiente. 2. El denominador incluye los reclamos en estado: informado, multa pendiente, revisado/rechazado, revisado/visado, los cuales sean interpuestos presencialmente en oficinas o por vía no presencial por medio del formulario especial de reclamo administrativo, que den lugar a procesos de conciliación. No se considerarán los reclamos interpuestos a través de la plataforma antigua, solicitud denominada ?audiencia de conciliación o reclamo?. 3. El indicador incluye los reclamos que tienen proceso de conciliación con tipo de término: conciliado, conciliación parcial, infundado y sin conciliación.</t>
  </si>
  <si>
    <t>Tiempo Promedio de respuesta a las consultas escritas realizadas por usuarias/usuarios a través del canal consulta laboral del sitio web institucional, en el año t</t>
  </si>
  <si>
    <t>(Sumatoria total de días hábiles de respuesta a consultas escritas ingresadas y respondidas en el período t /Nº Total de consultas escritas ingresadas y respondidas en el período t)</t>
  </si>
  <si>
    <t>1.-Las consultas escritas son ingresadas por los usuarios a través del formulario existente en el Centro de Consultas del Sitio Web de la Dirección del Trabajo, en "Envíe su Consulta". 2.-El indicador considera las consultas ingresadas y respondidas durante el año 2022. 3.-Los tiempos de respuestas son en días hábiles (se consideran días hábiles de lunes a viernes, exceptuando sábado, domingo y festivos).</t>
  </si>
  <si>
    <t>Cobertura de la fiscalización año t.</t>
  </si>
  <si>
    <t>Empresas fiscalizadas.</t>
  </si>
  <si>
    <t>(N° total de empresas (Rut únicos) fiscalizadas en el año t/N° total de empresas (Rut únicos) sujetas a fiscalización en el año t)*100</t>
  </si>
  <si>
    <t>1. El denominador del indicador será una base fija que corresponderá al universo de empresas (Rut únicos) sujetas a fiscalización por parte de la Dirección del Trabajo en el año t. Dado que este Servicio no dispone de información suficiente para determinar el universo de empresas sujetas a fiscalización, se trabajará con bases de datos del SII o AFC Chile, las que sólo estarán disponibles en el mes de noviembre del año t (2023) por lo tanto el indicador no mostrará avances mensuales y la medición se ejecutará en el mes de diciembre del año t. 2. El numerador en tanto estará compuesto por todos aquellos Rut únicos fiscalizados en el año t. 3. El indicador no tendrá bajada regional. 4.se consideran fiscalizaciones reactivas, programas de fiscalización focalizados a nivel nacional, regional y fiscalización electrónica centralizada.</t>
  </si>
  <si>
    <t>Porcentaje de fiscalizaciones de oficio por programa ejecutadas del Programa Nacional de Fiscalización en materias laborales y de acoso, dirigido a trabajadoras de empresas de aseo.</t>
  </si>
  <si>
    <t>2 - Promover modelos de relaciones laborales justas, mediante la incorporación de la perspectiva de género en la protección de los derechos laborales.</t>
  </si>
  <si>
    <t>Empresas de aseo fiscalizadas.</t>
  </si>
  <si>
    <t>(N° total de fiscalizaciones de oficio por programa ejecutadas ./N° total de fiscalizaciones de oficio por programa planificadas año t.)*100</t>
  </si>
  <si>
    <t>1. El denominador del indicador será una base fija de 150 fiscalizaciones de oficio por programa, activadas y revisadas/visadas en el año t en el marco del programa de fiscalización. 2. El numerador en tanto estará compuesto por el número total de fiscalizaciones de oficio por programa ejecutadas en el año t en el marco del programa de fiscalización y cuyo estado sea revisada/visada. 3. Tanto para el numerador como para el denominador, se excluyen las fiscalizaciones de oficio por programa cuyo tipo de término sea: Desistido, derivado a mediación, eliminada por error, eliminado por error de ingreso, no ubicado y subsumida en. 4. Las Fiscalizaciones de Oficio por Programa, son fiscalizaciones que se originan por disposición del Servicio, ya sea desde el nivel Nacional o Regional según el ámbito que abarque, con la finalidad de intervenir, en forma planificada, organizada y sistemática, a un conjunto de empleadores seleccionados mediante variables tales como sector geográfico, actividad económica, riesgo de infraccionalidad u otra, o la combinación de ellas.</t>
  </si>
  <si>
    <t>Cobertura planificada de consultas ciudadanas en materia de conciliación.</t>
  </si>
  <si>
    <t>Consultas ciudadanas ejecutadas.</t>
  </si>
  <si>
    <t>(N° de consultas ciudadanas ejecutadas en materia de conciliación en el año t/Nº total de consultas ciudadanas en materia de conciliación planificadas en el año t)*100</t>
  </si>
  <si>
    <t>1. La consulta ciudadana se realizará por región una vez al año durante el año 2023. 2.El canal que se utilizará para realizar esta consulta será a través de los Consejos Nacionales Tripartitos de Usuarios (CTRU), mediante la ejecución de una actividad específica para este fin. 3. La consulta ciudadana puede ser virtual o presencial. 4. El detalle del procedimiento quedará regulado según la circular que la Jefatura del Departamento de Relaciones Laborales emitirá durante el IVº trimestre del año 2022 para orientar la ejecución de la planificación para el año 2023.</t>
  </si>
  <si>
    <t>Porcentaje de dirigentes sindicales capacitados en administración sindical con enfoque de género del total de dirigentes sindicales con mandato vigente en el año t.</t>
  </si>
  <si>
    <t>Dirigentes sindicales capacitados en administración sindical con enfoque de género con mandato vigente añ0 2022.</t>
  </si>
  <si>
    <t>(N° de dirigentas y dirigentes sindicales capacitados en administración sindical con enfoque de género en el año t/Nº total de Dirigentas y dirigentes Sindicales con mandato vigente en el año t)*100</t>
  </si>
  <si>
    <t>1. El denominador corresponde a la totalidad de dirigentas y dirigentes sindicales vigentes entre el 01 de enero de 2022 y el 31 de diciembre de 2022, conforme a la base de datos de dirigentas y dirigentes extraída de SIRELA con fecha de corte 4°TRIMESTRE 2022. 2. El denominador es fijo a fin de no provocar fluctuaciones mensuales debido a la salida y entrada de dirigentas y dirigentes sindicales a la base de datos. 3. Se considerarán como dirigentas y dirigentes sindicales a los segmentos: dirigentas y dirigentes sindicales, dirigentas y dirigentes sindicales nuevos y delegadas y delegados sindicales, los cuales deben pertenecer a los tipos de sindicatos: empresa, interempresa, transitorios y de establecimiento. 4. El numerador está compuesto por las dirigentas y dirigentes sindicales a las cuales se les ha brindado capacitación en materia de: "administración sindical con enfoque de género" por parte del Servicio en el año 2023. 5. Los contenidos de "administración sindical con enfoque de género" pueden ser tratados en una actividad en forma exclusiva o integrada a un programa con otras materias a capacitar, según lo definido por cada región. 6. Los contenidos específicos de la materia de "administración sindical con enfoque de género" serán definidos el 4° trimestre 2022. 7. Las dirigentas y dirigentes sindicales capacitados cuentan una vez por región, independiente a las capacitaciones que reciban. 8. Los dirigentes sindicales deben encontrarse con su mandato vigente al momento de ser capacitados y al momento de rebajar la actividad en el SIRELA. 9. La actividad de capacitación puede ser virtual o presencial. 10. El detalle del procedimiento quedará regulado según la circular que la Jefatura del Departamento de Relaciones Laborales emitirá durante el 4° trimestre del año 2022.</t>
  </si>
  <si>
    <t>Tiempo promedio de demora del proceso total de conciliación, desde la fecha de recepción del reclamo hasta la fecha de registro de egreso del proceso de conciliación.</t>
  </si>
  <si>
    <t>Procesos de conciliaciones realizadas en mayor oportunidad.</t>
  </si>
  <si>
    <t>Sumatoria de días hábiles desde la fecha en que se origina el reclamo hasta la fecha de registro de egreso del proceso de conciliación/Número total de reclamos con proceso de conciliación terminados en el año t</t>
  </si>
  <si>
    <t>1. El numerador se compone de la sumatoria de los días hábiles transcurridos desde el día hábil siguiente a la fecha de origen del reclamo, entendiéndose por tal aquella correspondiente al día en que se ingresa el reclamo en el sistema informático plataforma DT Plus, hasta la fecha en que se graba informáticamente la última audiencia de conciliación, registro de egreso del reclamo, instancia en la cual el reclamo pasa a estado Informado o con Multa Pendiente. Para estos efectos, no se considera el tiempo de las actuaciones posteriores al término del proceso, tales como las fechas originadas para pagos o presentaciones de documentación pendiente. 2. El denominador incluye los reclamos en estado: informado, multa pendiente, revisado/rechazado, revisado/visado, los cuales sean interpuestos presencialmente en oficinas o por vía no presencial. 3. El indicador incluye los reclamos que tienen proceso de conciliación con tipo de término: conciliado, conciliación parcial, infundado, sin conciliación, desistido con conciliación previa, desistido sin constancia conciliación, y abandonado. 4. Solo se consideran los reclamos terminados en año t. 5. El detalle del procedimiento quedará regulado según circular del Departamento de Relaciones Laborales que se emitirá durante el 4° trimestre del año 2022. 6. Sistema solución alternativa de conflictos se define como un servicios que la Institución pone a disposición de los actores laborales para facilitar la solución de conflictos, sean éstos de carácter individual o colectivo, que incluye el proceso de conciliación. 7.El proceso de conciliación tiene por objeto la resolución administrativa -no judicial- de conflictos, el cual comprende un conjunto de actividades conectadas entre sí, que se inician a petición de un trabajador, cuya relación laboral ha terminado y que concurre a una Inspección del Trabajo a reclamar en contra de su ex empleador.</t>
  </si>
  <si>
    <t>Porcentaje de informes de pronunciamientos jurídicos con enfoque de género en el año t.</t>
  </si>
  <si>
    <t>Pronunciamientos jurídicos con enfoque de género.</t>
  </si>
  <si>
    <t>(N° de informes de pronunciamientos jurídicos calificados con enfoque de género realizados en año t/N° total de informes de pronunciamientos jurídicos calificados con enfoque de género planificados año t)*100</t>
  </si>
  <si>
    <t>1. El primer informe será entregado en abril contendrá la información al 31 de marzo del año t. El informe se emitirá a mas tardar con fecha del último día hábil del mes de abril del año en curso. 2. Informe semestral entregado en Julio contendrá la información al 30 de Junio del año t. El informe se emitirá a mas tardar con fecha del último día hábil del mes de julio del año en curso. 3. El tercer informe será entregado en octubre y contendrá la información al 30 de septiembre del año t. El informe se emitirá a mas tardar con fecha del último día hábil del mes de octubre del año en curso. 4. Informe semestral entregado en Diciembre contendrá la información actualizada al 30 de Noviembre del año t. Este informe es acumulativo respecto del periodo anterior, es decir, contiene información anual que comprende el periodo del 1 de enero al 30 de noviembre del año en curso y se emitirá a mas tardar con fecha el último día hábil del mes de diciembre del año en curso. 5.- Los informes serán elaborados por la Unidad de Pronunciamientos Jurídicos, Estudios Laborales e Innovación, revisado y aprobado por la Jefatura de Unidad y firmado y visado por la Jefatura del Departamento Jurídico y Fiscalía o quien lo Subrogue. 6.- En la actualidad año 2022, ya se ha confeccionado el primer informe en estas materias el cual contiene el contiene mas de 21 solicitudes de pronunciamientos jurídicos, de las cuales 4 han sido respondidas por Dictámenes (nueva normativa) en atención a las nuevas consultas y necesidades que presentan los usuarios/as que no habían sido interpretadas y analizadas por la Dirección del Trabajo. 7.- Los informes serán publicado en intranet en el banner de "Genero en la Dirección del Trabajo".</t>
  </si>
  <si>
    <t>Cobertura planificada de las actividades del Programa de trabajo sobre materias más consultadas en solicitud de pronunciamientos jurídicos por nuestros usuarios /as.</t>
  </si>
  <si>
    <t>Actividades del Programa de trabajo ejecutadas sobre materias más consultadas en solicitud de pronunciamientos jurídicos.</t>
  </si>
  <si>
    <t>(N° de actividades ejecutadas respecto de las materias más consultadas en solicitud de pronunciamientos jurídicos por nuestros usuarios/as año t /N° total de actividades respecto de las materias más consultadas en solicitud de pronunciamientos jurídicos por nuestros usuarios/as planificadas en el año t)*100</t>
  </si>
  <si>
    <t>I.- Las actividades planificadas estarán compuestas por las siguientes sub actividades: Actividad N°1 ? Informe "Materias mas consultadas en solicitud de pronunciamientos jurídicos" ? Análisis cuantitativo. Obtención de datos e información del Sistema Documentación de Jurídico "SharePoint" del 01-01-2023 al 30-06-2023. ? Análisis cualitativo de la Información obtenida del Sistema Documentación de Jurídico del 01-01-2023 al 30-06-2023. ? Se realizaran durante el mes de Agosto del año t. ? El informe será emitido a mas tardar el ultimo día hábil del mes de agosto del año curso y será confeccionado por la Unidad de Gestión del Depto. Jurídico, visado y revisado por la Jefatura de la Unidad de Pronunciamientos Jurídicos, y validado y firmado por la Jefatura del Departamento Jurídico y/o quien lo subrogue. Actividad N°2 ? Informe "Estudio de las disposiciones legales y antecedentes atingentes a la normativa laboral vigente mas consultadas en solicitud de pronunciamientos jurídicos". ? El informe será emitido a mas tardar el ultimo día hábil del mes de septiembre del año curso y será confeccionado por la Unidad de Pronunciamientos Jurídicos, visado y revisado por la Jefatura de la Unidad de Pronunciamientos Jurídicos, validado y firmado por la Jefatura del Departamento Jurídico y/o quien lo subrogue. Actividad N°3 ? Programar de Actividad de difusión a realizar. ? Definición de la actividad de difusión a realizar. ? Entrega cronograma a mas tardar el ultimo día hábil del mes de octubre del año curso, validado y firmado por la Jefatura del Departamento Jurídico y/o quien lo subrogue. Actividad N°4 ? Elaborar programa de trabajo de las acciones de difusión, tratando en específico las materias laborales mas consultadas por usuarios/as, cuyo público objetivo serán los requirentes de dicha materia seleccionada, es decir, trabajadores/as, empleadores, organizaciones sindicales y otros. (no excluyentes). ? La actividad a realizar estará contemplada a realizar a mas tardar el último día hábil del mes de noviembre del año 2023. -La modalidad en que se efectuaran las acciones de difusión serán : teams; visitas a terreno; comunicaciones vía correo electrónico, canales digitales, entre otros. Actividad N°5 ? Publicar en página web del Servicio a disposición de los usuarios/as. ? Se publicará a mas tardar en diciembre del año t. II.- EL PROGRAMA DE TRABAJO CONSIDERA LA REALIZACIÓN DE LAS SIGUIENTES ACTIVIDADES. 1.Actividad 1: Elaboración de informe materia más consultadas en solicitud de pronunciamiento jurídicos. 2.Actividad 2: Elaboración informe Estudio de las disposiciones legales y antecedentes atingentes a la normativa laboral vigente mas consultadas en solicitud de pronunciamientos jurídicos". 3.Actividad 3: Elaboración programa de definición de las actividades de difusión a ejecutar. 4.Actividad 4: Elaboración de plan de acción de implementación de las actividades a difundir. 5.Actividad 5: Publicación de resultados en página web del Servicio a disposición de los usuarios/as. III.- Todas las actividades cuentan y/o ponderan lo mismo, valor 1. IV.-Todas las actividades son secuenciales de las N°1 a la N°5 ( prelación).</t>
  </si>
  <si>
    <t>Porcentaje de consultas escritas realizadas por usuarias/usuarios a través del canal consulta laboral del sitio web institucional en el año t, respondidas dentro de 3 días hábiles.</t>
  </si>
  <si>
    <t>Consultas respondida por canal web</t>
  </si>
  <si>
    <t>(Nº de consultas escritas realizadas por usuarias/usuarios a través del canal consulta laboral del sitio web institucional, en el año t, respondidas dentro de 3 días hábiles/ Nº total de consultas escritas realizadas por usuarias/usuarios a través del canal consulta laboral del sitio web institucional en el año t, respondidas )*100</t>
  </si>
  <si>
    <t>Las consultas escritas son ingresadas por los usuarios y usuarias a través del formulario existente en el Sitio Web de la Dirección del Trabajo, en "Envíe su Consulta"; las que son respondidas por funcionarios y funcionarias de la Unidad Canal de Atención Virtual del Departamento de Atención de Usuarios. El indicador considera las consultas ingresadas y respondidas en el año 2023. Los tiempos de respuestas se miden en días hábiles; por lo que no considera los días sábados, domingos y festivos. El tiempo de respuesta se mide desde que el usuario ingresa la consulta laboral escrita en el sitio web institucional hasta que se envía la respuesta a través de la plataforma disponible para la administración de las consultas (CRM).</t>
  </si>
  <si>
    <t>DIRECCION GENERAL DE CREDITO PRENDARIO</t>
  </si>
  <si>
    <t>Porcentaje de efectividad del gasto en colocaciones durante el año t sobre el Presupuesto de Colocaciones del año t</t>
  </si>
  <si>
    <t>1 - Mejorar permanentemente nuestro crédito de prenda civil, considerando un acceso universal con equidad de género e inclusivo, enfatizando el rol social de la DICREP a través de una relación transparente, cercana y de confianza con la ciudadanía. Previniendo la pérdida de patrimonio de nuestros/as usuarios/as a través de acciones orientadas a evitar el remate de sus prendas.</t>
  </si>
  <si>
    <t>(Gasto en Colocaciones (año t)/Presupuesto de Colocaciones (año t))*100</t>
  </si>
  <si>
    <t>El Presupuesto de Colocaciones (año t) corresponde al Presupuesto de Cierre Anual de Colocaciones para el año t. Valores desagregados por sexo.</t>
  </si>
  <si>
    <t>Porcentaje Capital Recuperado Vía Remate de Prenda Civil durante el año t</t>
  </si>
  <si>
    <t>Capital recuperado vía remate de prenda civil.</t>
  </si>
  <si>
    <t>(Capital Recuperado Vía Remate (periodo t)/Capital Colocado periodo j)*100</t>
  </si>
  <si>
    <t>- El periodo j equivale al periodo efectivo de colocación de los créditos, con una movilidad de 7 meses hacia atrás respecto de t, ya que cada periodo de crédito equivale a 7 meses (5 meses de plazo del crédito, más 1 mes de gracia, más 1 mes en el que se produce el remate). Con desagregación por sexo.</t>
  </si>
  <si>
    <t>Indemnizaciones totales y parciales a usuarios/as por resguardo de especies pignoradas por cada 10.000 operaciones durante el año t.</t>
  </si>
  <si>
    <t>4 - Garantizar una adecuada tasación y resguardo de las especies pignoradas, y de las entregadas para su enajenación por subasta pública, para así contribuir a consolidar la confianza de la ciudadanía y de los organismos públicos en la gestión de DICREP.</t>
  </si>
  <si>
    <t>Indemnizaciones totales y parciales realizadas en el año</t>
  </si>
  <si>
    <t>(Número de indemnizaciones totales y parciales otorgadas el añot/Número total de operaciones año t)*10.000 (operaciones)</t>
  </si>
  <si>
    <t>El total de indemnizaciones(numerador) corresponde al número de operaciones de crédito pignoraticio en que se pagó la póliza al cliente por pérdida, daño total o parcial del lote entregado en garantía, con excepción de las indemnizaciones compensatorias especiales por daño masivo (todo tipo de robos); por factores externos a la gestión institucional, o bien, por catástrofes naturales.</t>
  </si>
  <si>
    <t>Porcentaje de personas vulnerables que solicitan créditos en DICREP en año t</t>
  </si>
  <si>
    <t>(N° de usuarias y usuarios pertenecientes a la población vulnerable que solicitan crédito en DICREP en periodo t/N° total de usuarias y usuarios que solicitan crédito en DICREP en periodo t)*100</t>
  </si>
  <si>
    <t>- La vulnerabilidad es un indicador que mide cuánto afecta al bienestar de los individuos la presencia de riesgo. Vulnerabilidad socioeconómica se relaciona con el riesgo de ser un hogar pobre. - Para medir este indicador se realiza un cruce del total de usuarios por año de medición con el Registro Social de Hogares, información que entrega la Subsecretaría de Evaluación Social del Ministerio de Desarrollo Social. - El registro social de hogares califica la situación socioeconómica de las personas, integrando información extraída de las bases administrativas que posee el Estado (SII, SRCEI, AFC, IPS, Superintendencia de Salud y Ministerio de Educación entre otros), considerando los ingresos de los hogares y las condiciones reales de vida (personas que componen el hogar, su edad, presencia de personas en situación de dependencia, entre otros).</t>
  </si>
  <si>
    <t>Porcentaje de proyectos de innovación, infraestructura y/o modificaciones de tecnologías de la información realizadas en el año t</t>
  </si>
  <si>
    <t>3 - Mejorar la calidad de atención a la ciudadanía, otorgando un servicio inclusivo y con infraestructura adecuada, considerando una continua gestión de innovación, eficiencia y sustentabilidad medioambiental.</t>
  </si>
  <si>
    <t>Proyectos o mejoras de innovación, infraestructura y/o modificaciones de tecnologías de la información.</t>
  </si>
  <si>
    <t>(N° de proyectos, mejoras y/o modificaciones ejecutadas en el año t/N° de proyectos, mejoras y/o modificaciones programadas en el año t)*100</t>
  </si>
  <si>
    <t>Se incorpora nuevo indicador, considerando la actualización de definiciones estratégicas del Servicio. El indicador corresponde a N° de proyectos, mejoras y/o modificaciones, generados por parte de la institución contemplando proyectos nuevos, grados de avance en proyectos de larga implementación, inversión en mejoras que impacten en una mejor calidad de servicio y modificaciones que generen una optimización en el desarrollo de procesos producto de nuevas necesidades de los usuarios. Este indicador, será respaldado con el reporte de los proyectos, mejoras y/o modificaciones realizadas, validados por la jefatura asociada al desarrollo o implementación. Se considerarán como proyectos ejecutados todos aquellos realizados durante el año t, como respuesta a algún factor interno o externo a la Institución. Se deberá presentar un plan de proyectos para desarrollar en el año t, en el cuál se identifiquen áreas críticas, necesidades y mejoras propuestas, sin embargo dicho plan pude estra sujeto a modificación en función de factores internos o externos a la Institución.</t>
  </si>
  <si>
    <t>Porcentaje de ingresos por concepto de comisión de Remates Fiscales-Judiciales-Municipales durante el año t</t>
  </si>
  <si>
    <t>2 - Posicionar a DICREP como el referente en los procesos de remates fiscales, judiciales y municipales, con la finalidad de gestionar eficientemente la enajenación de los bienes públicos y decomisados para los fines previstos por el Estado, con altos estándares de transparencia y probidad, generando una relación de confianza con la ciudadanía y los organismos públicos.</t>
  </si>
  <si>
    <t>Comisión de Remates Fiscales-Judiciales-Municipales</t>
  </si>
  <si>
    <t>(Ingresos por concepto de comisión de Remates fiscales-judiciales-municipales realizados en el año t/Proyección de ingresos por concepto comisión de Remates fiscales-judiciales-municipales realizados en el año t)*100</t>
  </si>
  <si>
    <t>Se incorpora indicador nuevo, el cuál se encuentra asociado a la actualización de definiciones estratégicas del Servicio. Los ingresos provienen de la comisión de martillo asociada a la ejecución de remates fiscales, judiciales y/o municipales efectuados en el año t. La comisión de martillo corresponde al 10% del total de la subasta realizada. Dado que nuestro Servicio contribuye en apoyar al Estado en la ejecución de remates fiscales, judiciales y municipales, parte de nuestros ingresos se generan producto de la comisión de martillo. En este aspecto, cada institución solicita nuestro servicio de remate, donde efectuamos la tasación de las especies y posteriormente la ejecución del remate. Cabe señalar, que las especies siempre son resguardadas por del solicitante.</t>
  </si>
  <si>
    <t>INSTITUTO DE PREVISION SOCIAL</t>
  </si>
  <si>
    <t>Porcentaje de personas atendidas con tiempo de espera menor a 25 minutos en el año t</t>
  </si>
  <si>
    <t>1 - Atender a las personas con un servicio cada vez más amable, inclusivo, eficiente y expedito a través de la red de atención ChileAtiende, consolidando la inclusión e incorporando la transformación digital y la co-creación de soluciones con el usuario.</t>
  </si>
  <si>
    <t>Personas atendidas</t>
  </si>
  <si>
    <t>(Número de personas atendidas con tiempo de espera menor a 25 minutos en el año t/N° total de personas atendidas en el año t)*100</t>
  </si>
  <si>
    <t>Este compromiso es aplicable en aquellas Sucursales que tienen implementado el Sistema de Administrador de Fila, esto es, 100 sucursales de un total de 191, lo que equivale a un 52%, estas sucursales realizan el 90% del total de las atenciones efectuadas en las 191 sucursales. El tiempo de espera se mide desde la impresión del número correlativo de atención, hasta que la persona es atendida en uno de los módulos de los Centros de Atención. No obstante, debido a nuevos contratos del sistema administrador de filas, podría cambiar la cobertura.</t>
  </si>
  <si>
    <t>Porcentaje de Beneficios Previsionales de las áreas Particulares, Públicos y SSS que se finiquitan en un plazo máximo interno de 14 días en el año t</t>
  </si>
  <si>
    <t>2 - Mejorar la eficiencia, oportunidad y calidad, de los sistemas de concesión, pago, mantención, suspensión y extinción de las prestaciones a cargo de este Instituto, con énfasis en los que soportan el Pilar Solidario, incorporando el uso de tecnología que fomente la transformación digital.</t>
  </si>
  <si>
    <t>Beneficios previsionales finiquitados en plazo definido</t>
  </si>
  <si>
    <t>( Sumatoria de Beneficios Previsionales de las áreas Particulares, Públicos y SSS que se finiquitan en un plazo máximo interno de 14 días en el año t/Número total de Beneficios Previsionales de las áreas Particulares, Públicos y SSS que se finiquitan en el año t)*100</t>
  </si>
  <si>
    <t>2. Se considerarán para la medición de este indicador, los beneficios finiquitados (señalados en las leyes orgánicas de las ex cajas de previsión, Ley Nº 15.386 y otras, así como los beneficios complemento al sistema de reparto, a saber: Desahucio (D.F.L. Nº 2, de 1970), Indemnizaciones (Ley Nº 19.715), Seguro de Vida, Bonificaciones (Leyes Nº 19.403, 19.539 y 19.953), Bonificaciones art. 19 Ley Nº 15.386, Reembolso de Fondos por Fallecimiento (Ley Nº 19.728), Liberación de Imposiciones (Ley Nº 10.754), Exención de Imposiciones (Decretos asociados con la Ex Canaempu), Rebaja de Imposiciones (DFL Nº 1.340, de 1930 y DL Nº 3.501, de 1980) y que se hayan solicitado durante el periodo t. Se entenderá por finiquitado aquellos beneficios cuyas actividades de proceso hayan terminado con una concesión con cheque de pago, resolución de rechazo u otro finiquito del trámite (espera de alguna respuesta, sea esta de organismos externos o del interesado). También se considerarán en este cálculo los trámites correspondientes a Reliquidación de Pensiones, que es el recalculo de un beneficio concedido con anterioridad, producto de nueva información, con la cual se debe ajustar este beneficio en atención a los nuevos antecedentes. Para medir el tiempo de respuesta en el finiquito de estos beneficios, se cuenta desde la fecha de solicitud del beneficio, realizada en las sucursales del instituto como en el nivel central, hasta el día que se emite la resolución de concesión, rechazo u otro finiquito, en días hábiles.</t>
  </si>
  <si>
    <t>Tiempo promedio de tramitación de solicitudes de beneficios del sistema de pensiones solidarias</t>
  </si>
  <si>
    <t>Días de tramitación de solicitudes de beneficios del sistema de pensiones del Pilar Solidario</t>
  </si>
  <si>
    <t>(Sumatoria de días de trámites de beneficios del sistema de pensiones solidarias solicitados por los usuarios finalizados en el año t/Número total de trámites de beneficios del sistema de pensiones solidarias finalizados en el año t)</t>
  </si>
  <si>
    <t>4. La Pensión Básica Solidaria de Vejez o Invalidez es un beneficio monetario mensual, de cargo fiscal, para quienes cumplan respectivamente, los requisitos de los artículos 3 y 16 de la Ley N° 20.255. El Aporte Previsional Solidario de Vejez, es un aporte monetario mensual, de cargo fiscal, que incrementa las pensiones autofinanciadas, para los que cumplan los requisitos del artículo 9 de la Ley Nº20.255. El Aporte Previsional Solidario de invalidez, es un aporte monetario mensual, financiado por el Estado al que podrán acceder las personas declaradas inválidas que tengan una pensión base mayor que cero e inferior a la PBS de invalidez y reúnan los requisitos de edad, focalización y residencia que establece el artículo 20 de la Ley N° 20.255. Para los beneficios anteriormente indicados, de acuerdo a lo establecido en el Oficio Ordinario N° 17540 del 27-05-2010 de la Superintendencia de Pensiones que establece el manual de procedimiento de implementación del puntaje de focalización previsional (PFP) en su letra f) punto 1 señala que: el plazo definido para el proceso de concesión se medirá desde la obtención de esta información y el devengamiento del beneficio se mantiene desde la solicitud. Para la medición del tiempo promedio de este indicador, se considera el tiempo en días corridos, desde la fecha de ingreso de la solicitud hasta la fecha que se dicta la resolución de concesión o rechazo del beneficio. Las solicitudes de beneficios son procesadas de acuerdo a las fechas requeridas por el calendario de pagos, el cual a su vez se ejecuta en forma anticipada, a objeto de disponibilizarlo de acuerdo a las formas de pago previamente convenidas con las personas (Presencial y Electrónico principalmente). Por lo anterior, el último proceso de concesión del mes debe ajustarse a la fecha estipulada en dicho calendario, dado que la norma indica que el pago se debe efectuar al mes siguiente de la concesión (Compendio de Normas de la Superintendencia de Pensiones de enero 2011, Títulos V "Sistema Solidario de Pensiones" y VII "Bonificación por Hijo Nacido Vivo para las Mujeres) El indicador considera en la medición los casos en que las solicitudes de beneficios ingresan muy anticipadamente respecto a la fecha en que éste se resuelve y sobre los cuales no es posible, adelantar su tramitación: a) Subsidio de incapacidad mental, la solicitud puede ingresar a partir de que el solicitante cumple 17 años, independientemente que el beneficio del Pilar Solidario recién se puede otorgar hasta que la persona cumple 18 años. b) Personas que tienen 64 años 6 meses que solicitan beneficio de invalidez y automáticamente se genera la solicitud vejez, la cual queda pendiente hasta que la persona cumple 65 años. c) Personas que tienen beneficio de invalidez vigente a los 64 años pueden solicitar el beneficio de vejez, el que se otorga una vez que la persona cumple 65 años para resolver. d) Personas que tienen un beneficio de invalidez vigente y que a los tres meses anteriores a que cumplan 65 años no han presentado la solicitud de vejez, esta se crea automáticamente para su tramitación de oficio, donde la fecha de ingreso de la solicitud corresponde al primer día del mes que la persona cumple 64 años 9 meses, la que no se puede resolver sino, hasta el mes que la persona cumple 65 años. e) Personas afiliadas al DL 3500 o imponentes del IPS no pensionados, que tiene la edad para pensionarse, pueden solicitar paralelamente la pensión y el APS de vejez o de invalidez, el que no se resuelve hasta que la persona se pensione. La determinación del cumplimiento los requisitos de los beneficios, es a partir de la información y bases de datos que proporcionan mensualmente las distintas entidades externas, tales como Servicio de Registro Civil, Ministerio de Desarrollo Social, AFPs, Cías de Seguro, Servicio de Impuestos Internos, entre otros, por lo que el proceso de Concesión y los tiempos que este indicador mide estarán sujetos a la disponibilidad de dicha información de acuerdo a los calendarios de procesos definidos con dichas instituciones y que se amparan en la normativa vigente en el Compendio de Normas de la Superintendencia de Pensiones de enero 2011, Títulos V "Sistema Solidario de Pensiones" y VII "Bonificación por Hijo Nacido Vivo para las Mujeres</t>
  </si>
  <si>
    <t>Tiempo promedio de tramitación de solicitudes de Bonificación por Hijo Nacido Vivo en el año t</t>
  </si>
  <si>
    <t>Días de tramitación del beneficio Bonificación por Hijo Nacido Vivo</t>
  </si>
  <si>
    <t>Sumatoria de días de trámites de las solicitudes de Bonificación por Hijo Nacido Vivo finalizados en el año t/Número total de solicitudes de Bonificación por Hijo Nacido Vivo finalizadas en el año t</t>
  </si>
  <si>
    <t>La Bonificación por Hijo Nacido Vivo es un aporte que entrega el Estado a todas las mujeres chilenas o extranjeras de 65 o más años que lo soliciten, que cumplan con el requisito de permanencia en el país que la norma señala, y que solo se encuentren afiliadas al DL 3500, o sin ser afiliadas al DL 3500, sean beneficiarias de una pensión básica solidaria de vejez o que perciban una pensión de sobrevivencia con aporte previsional solidario, en los términos que la Ley 20.255 lo señale. Para las madres afiliadas al DL 3500, se concretará como una Bonificación por cada hijo nacido vivo o adoptado, que se depositará en la cuenta de capitalización individual de la mujer, aumentando sus fondos previsionales y su pensión final. Si se trata de una madre beneficiaria de PBS de vejez la bonificación se pagará como un flujo mensual conjuntamente con la PBS, de igual manera, para las madres beneficiarias de pensión de sobrevivencia con aporte previsional solidario la bonificación se pagará como un flujo mensual conjuntamente con el aporte previsional solidario. Para la medición del tiempo promedio de este indicador, se considera el tiempo en días corridos, desde la fecha de ingreso de la solicitud hasta la fecha que se dicta la resolución de concesión o rechazo de la bonificación. - Las solicitudes de beneficios son procesadas de acuerdo a las fechas requeridas por el calendario de los procesos de pagos, los cuales a su vez se ejecutan en forma anticipada, a objeto de disponibilizarlo en las respectivas Entidades Pagadoras, como las que se pagan a través del IPS junto a las PBS o APS de acuerdo a las formas de pago previamente convenidas con las personas (Presencial y Electrónico principalmente). Por lo anterior, el último proceso de concesión del mes debe ajustarse a la fecha estipulada en dicho calendario, dado que la norma indica que el pago se debe efectuar al mes siguiente de la concesión (Compendio de la Superintendencia de Pensiones de enero 2011, Títulos V Sistema Solidario de Pensiones y VII Bonificación por Hijo Nacido Vivo para las Mujeres).</t>
  </si>
  <si>
    <t>Porcentaje de monto nominal de deuda por declaraciones y no pago de cotizaciones previsionales recepcionadas hace 170 días y recuperadas en el año t.</t>
  </si>
  <si>
    <t>Montos nominal de deuda por declaraciones y no pago de cotizaciones previsionales recepcionadas hace 170 días y recuperadas en el año t</t>
  </si>
  <si>
    <t>(Sumatoria de montos nominal de deuda por declaraciones y no pago de cotizaciones previsionales recepcionadas hace 170 días y recuperadas en el año t/Total de montos nominal de deuda por declaraciones y no pago de cotizaciones previsionales recepcionadas hace 170 días)*100</t>
  </si>
  <si>
    <t>La ley permite a los empleadores declarar y no pagar las cotizaciones previsionales de sus trabajadores dependientes. El plazo para declarar las cotizaciones vence el día 10 o día hábil siguiente si el día 10 no lo fuere, posterior al mes de remuneración. Este indicador está referido a la recuperación de las cotizaciones de seguridad social, que fueron declaradas y no pagadas en su oportunidad por los empleadores. La recuperación de estas cotizaciones contribuye a la completitud del historial previsional de los trabajadores para su futura pensión y seguro de accidentes del trabajo y enfermedades profesionales. Se mide mes a mes y considera el valor nominal de las cotizaciones declaradas y no pagadas transcurridos 170 días, contados desde el término del plazo para declarar. El monto nominal se refiere a las deudas de cotizaciones declaradas sin considerar reajustes e interés penal, gravámenes que se calculan al momento del pago de la deuda. El indicador refleja el porcentaje de cotizaciones que han sido pagadas durante estos 170 días, respecto del total nominal declarado.</t>
  </si>
  <si>
    <t>Tiempo promedio de tramitación de solicitudes de beneficios del sistema de pensiones solidarias (APSI y PBSI)</t>
  </si>
  <si>
    <t>Día de tramitación de los beneficios de invalidez del Pilar Solidario</t>
  </si>
  <si>
    <t>(Sumatoria de días de trámites de beneficios del sistema de pensiones solidarias solicitados por los usuarios finalizados en el año t /Número total de trámites de beneficios del sistema de pensiones solidarias finalizados en el año t</t>
  </si>
  <si>
    <t>La Pensión Básica Solidaria de Invalidez es un beneficio monetario mensual, de cargo fiscal, para quienes cumplan respectivamente, los requisitos de los artículos 3 y 16 de la Ley N° 20.255. El Aporte Previsional Solidario de invalidez, es un aporte monetario mensual, financiado por el Estado al que podrán acceder las personas declaradas inválidas que tengan una pensión base mayor que cero e inferior a la PGU y reúnan los requisitos de edad, focalización y residencia que establece el artículo 20 de la Ley N° 20.255. Para los beneficios anteriormente indicados, de acuerdo a lo establecido en el Oficio Ordinario N° 17540 del 27-05-2010 de la Superintendencia de Pensiones que establece el manual de procedimiento de implementación del puntaje de focalización previsional (PFP) en su letra f) punto 1 señala que: el plazo definido para el proceso de concesión se medirá desde la obtención de esta información y el devengamiento del beneficio se mantiene desde la solicitud. Para la medición del tiempo promedio de este indicador, se considera el tiempo en días corridos, desde la fecha de ingreso de la solicitud hasta la fecha que se dicta la resolución de concesión o rechazo del beneficio. Las solicitudes de beneficios son procesadas de acuerdo a las fechas requeridas por el calendario de pagos, el cual a su vez se ejecuta en forma anticipada, a objeto de disponibilizarlo de acuerdo a las formas de pago previamente convenidas con las personas (Presencial y Electrónico principalmente). Por lo anterior, el último proceso de concesión del mes debe ajustarse a la fecha estipulada en dicho calendario, dado que la norma indica que el pago se debe efectuar al mes siguiente de la concesión (Compendio de Normas de la Superintendencia de Pensiones de enero 2011, Títulos V "Sistema Solidario de Pensiones" y VII "Bonificación por Hijo Nacido Vivo para las Mujeres"). El indicador considera en la medición los casos que las solicitudes de beneficios ingresan muy anticipadamente respecto a la fecha en que éste se resuelve y sobre los cuales no es posible, adelantar su tramitación: a) Subsidio de discapacidad mental, la solicitud puede ingresar a partir de que el solicitante cumple 17 años, independientemente que el beneficio del Pilar Solidario recién se puede otorgar hasta que la persona cumple 18 años. b) Ingreso de oficio, por parte del IPS, de solicitud de invalidez para todos los beneficiarios de SDM que habiendo cumplido los 17 años 6 meses aún no hayan hecho presentación de la solicitud de PBSI. La letra b), según lo instruido por la Superintendencia de Pensiones en su Ord. N°1959, de fecha 01.01.2022, que indica, "En el caso en que los beneficiarios del subsidio establecido en el artículo N°35 de la ley 20.255 para las personas con discapacidad mental a que se refiere la ley N° 18.600 y para las personas con discapacidad física o sensorial severa, no soliciten la Pensión Básica Solidaria de invalidez con anterioridad a la fecha en que cumplan 17 años y 6 meses de edad, el Instituto de Previsión Social deberá presentar de oficio, en representación del beneficiario, la solicitud del referido beneficio solidario de invalidez y la calificación de invalidez, adjuntando los antecedentes médicos de que disponga?". La determinación del cumplimiento los requisitos de los beneficios, es a partir de la información y bases de datos que proporcionan mensualmente las distintas entidades externas, tales como Servicio de Registro Civil, Ministerio de Desarrollo Social, AFPs, Cías de Seguro, Servicio de Impuestos Internos, Comisiones Médicas Regionales, entre otros, por lo que el proceso de Concesión y los tiempos que este indicador mide estarán sujetos a la disponibilidad de dicha información de acuerdo a los calendarios de procesos definidos con dichas instituciones y que se amparan en la normativa vigente en el Compendio de Normas de la Superintendencia de Pensiones de enero 2011, Títulos V "Sistema Solidario de Pensiones" y VII "Bonificación por Hijo Nacido Vivo para las Mujeres".</t>
  </si>
  <si>
    <t>Porcentaje de cargas familiares reconocidas con derecho y pagadas en un plazo máximo de 60 días en el año t</t>
  </si>
  <si>
    <t>4 - Perfeccionar el servicio de pago de las prestaciones sociales ordenadas por ley o encomendadas a este Instituto por convenios de colaboración, integrando tecnologías con otras instituciones a fin de garantizar la calidad, oportunidad y cobertura en su entrega a las personas.</t>
  </si>
  <si>
    <t>Beneficios de Asignación Familiar pagadas en plazo definido</t>
  </si>
  <si>
    <t>((N° de cargas de asignación familiar reconocidas con derecho y pagadas en un plazo máximo de 60 días en el año t /N° cargas de asignación familiar reconocidas con derecho en el año t) )*100</t>
  </si>
  <si>
    <t>El beneficio de Asignación Familiar es un subsidio que otorga el estado a los beneficiarios/as que cumplen con el requisito de ser trabajadores/as, pensionados/as o cesantes que registren o acrediten cargas familiares que viven a sus expensas y que cumplan los requisitos que la ley determina para cada uno de ellos. El organismo Fiscalizador del beneficio es la Superintendencia de Seguridad Social, quien regula su concesión, pago y rendición. El cálculo de este indicador considera los pagos realizados a pensionados/as del Instituto, (Pensiones Básicas Solidarias, Pensiones Previsionales y Pensión Garantizada Universal) e incluye el tiempo entre el mes de aprobación de la solicitud o emisión de la Resolución de carga familiar hasta el mes del primer pago de la concesión.</t>
  </si>
  <si>
    <t>INSTITUTO DE SEGURIDAD LABORAL</t>
  </si>
  <si>
    <t>Porcentaje de denuncias individuales de accidente del trabajo (DIAT) con resolución de calificación (RECA) emitida en 12 o menos días.</t>
  </si>
  <si>
    <t>(Número de denuncias individuales de accidente del trabajo (DIAT) con resolución de calificación (RECA) emitida en 12 o menos días corridos en el año t/Número de denuncias individuales de accidente del trabajo (DIAT) recepcionadas por el Instituto en el año t)*100</t>
  </si>
  <si>
    <t>La resolución de calificación es el documento que cierra el ciclo en la determinación si el accidente ocurrido y denunciado al Instituto corresponde a un accidente a causa o con ocasión del trabajo o es de tipo común, ésta resolución activa el procesamiento de los beneficios económicos que ha de recibir el trabajador/a accidentado/a en caso de ser declarado accidente del trabajo, por tanto, es fundamental su tramitación para el trabajador/a. En este marco el flujo de medición del indicador se inicia con la recepción de la denuncia por parte del organismo administrador, gatillada por la denuncia del accidente realizada por el trabajador/a o quien tome conocimiento de éste, hasta la fecha de generación de la Resolución de Calificación (fecha de la resolución), midiendo por tanto el flujo interno del proceso, considerando el universo de denuncias presentadas al Instituto durante el año de medición. Respecto del alcance, el indicador excluye de su medición a los trabajadores/as enfermos por COVID - 19, pues según legislación nacional vigente su calificación corresponde a enfermedades profesionales. Con relación a los aspectos técnicos su cobertura es nacional, está medido sobre días corridos, y su período de medición es enero a diciembre del año t.</t>
  </si>
  <si>
    <t>Tiempo promedio de respuesta de la tramitación y pago de pensiones en el año t.</t>
  </si>
  <si>
    <t>(Sumatoria del número de días de respuesta para cada solicitud de tramitación de pensiones otorgadas y pagadas en el año t/total de solicitudes de pensiones tramitadas en el año t)</t>
  </si>
  <si>
    <t>La pensión es la compensación de la pérdida permanente de la capacidad laboral por Accidente del Trabajo, Accidente de Trayecto o Enfermedad Profesional, otorgadas al trabajador(a) y/o familiares dependientes (viuda, hijos y/o convivientes) cuando fallece el trabajador(a), de acuerdo a Ley N°16.744 sobre riesgos de accidentes del trabajo y enfermedades profesionales. La medición de cada solicitud comienza desde su recepción con antecedentes completos para su tramitación por parte del Departamento de Prestaciones Económicas, hasta la emisión de la Orden de Pago al banco, por tanto en el denominador se entenderá las solicitudes de pensiones tramitadas como solicitudes de pensiones pagadas. Se excluyen los días de tramitación por parte de entidades externas al Instituto de Seguridad Laboral, cuando corresponda según sea el caso. El indicador se mide sobre días hábiles y su periodo de medición es de enero a diciembre del año t.</t>
  </si>
  <si>
    <t>Porcentaje de empresas intervenidas con asesoría en prevención de riesgos que mejoran su clasificación de cumplimiento legal después de la intervención, respecto de su diagnóstico inicial.</t>
  </si>
  <si>
    <t>(Total de empresas intervenidas que mejoran su clasificación de cumplimiento legal en la etapa de verificación, en el período t/Total de empresas diagnosticadas en los niveles deficiente y regular al inicio de la intervención en prevención de riesgos laborales DGC- SST al período t)*100</t>
  </si>
  <si>
    <t>El indicador tiene como objetivo medir el resultado de la intervención de la actividad preventiva del ISL en las empresas adheridas, respecto del cumplimiento legal de las condiciones de seguridad y salud laboral. Para ello se aplicará un cuestionario de preguntas asociadas con temas de Seguridad y Salud en el Trabajo, las que se recogen principalmente de la Ley 16.744, DS N°40, DS N°54 y DS N° 594. Esta medición se aplicará en la fase inicial del proceso preventivo que implica la realización de un diagnóstico general del cumplimiento legal de las condiciones de seguridad y salud en el trabajo, por lo que las empresas que en la etapa de diagnóstico sean clasificadas en niveles Deficiente y Regular, formarán parte del denominador, y respecto de éstas se aplicará una segunda evaluación para verificar la incorporación de las medidas preventivas prescritas por el prevencionista, ésta etapa se denomina de verificación. Las empresas que mejoran su nivel de cumplimiento, respecto de la evaluación diagnóstica, son las que forman parte del numerador. La aplicación del cuestionario dependerá de la categoría de la empresa diagnosticada, por ejemplo, hay empresas que no tienen 25 trabajadores/as por lo tanto no se puede consultar por el funcionamiento del comité paritario. El período de medición es de enero al 30 de septiembre del año t. La clasificación que se da a las empresas según conceptos son Deficiente, lo que implica que el nivel de cumplimiento normativo va desde 0% a 49 %, Regular, se encuentra en un rango de cumplimiento desde 50 % y hasta un 79% y, Bueno, la empresa se encuentra en un rango igual o superior a un 80%. La mejora en el nivel de cumplimiento se considerará de la siguiente manera: Para empresas que al inicio de la intervención sean clasificadas como deficiente se considerarán aquellas que mejoran a regular o bueno, y para las empresas que al inicio clasifican como regular, se consideran que mejoran su nivel de cumplimiento cuando pasan a bueno.</t>
  </si>
  <si>
    <t>Porcentaje de trabajadores(as) vulnerables capacitados(as) en temáticas de prevención de riesgos por el ISL en el año t</t>
  </si>
  <si>
    <t>2 - Promover y fomentar el conocimiento y uso del derecho de seguridad y salud laboral en la ciudadanía en general con foco en los segmentos de trabajadores y trabajadoras más vulnerables y aquellos no adscritos al seguro.</t>
  </si>
  <si>
    <t>trabajadores(as) capacitados(as)</t>
  </si>
  <si>
    <t>(N° total de trabajadores(as) vulnerables capacitados(as) en temáticas de prevención de Riesgos en el año t/N° Total de trabajadores(as) vulnerables planificados(as) a capacitar en temáticas de prevención riesgos en el año t)*100</t>
  </si>
  <si>
    <t>El indicador mide la cobertura de las acciones de capacitación en temáticas de prevención de riesgos laborales a trabajadores(as) vulnerables, los cuales para efectos de este indicador corresponden a los siguientes: 1. Trabajadores/as de rubros críticos priorizados: Transporte y almacenamiento, Agricultura, ganadería, caza y silvicultura, Construcción, Pesca, Industria Manufacturera, Actividades de alojamiento y de servicio de comidas, Comercio al por mayor y al por menor; reparación de vehículos automotores y motocicletas, Explotación de Minas y Canteras, Actividades de atención de la salud humana y de asistencia social y, Administración pública y defensa; planes de seguridad social de afiliación obligatoria. Los rubros indicados corresponden a los centros de trabajo cuya actividad económica supera la tasa de accidentabilidad laboral de un 0,61% (Informe estadístico N°3, ?Tasa de accidentabilidad enero - septiembre 2020, Instituto de Seguridad Laboral, diciembre 2020), y aquellos con mayores accidentes fatales ocurridos durante el año 2020 ( Estadísticas sobre seguridad social 2020, Superintendencia de Seguridad Social, junio de 2021). 2. Trabajadoras(es) de Casa Particular: 3. Trabajadores(as) Independientes no cotizantes 4. Trabajadores(as) informales Para efectos de la contabilidad, se identificarán a los trabajadores(as) señalados en los puntos 1,2 y 3 por medio de los Rut: 70.029.800- 0,111-2 y 113-9. El indicador es de cobertura nacional, siendo su periodo de medición de enero a diciembre del año t.</t>
  </si>
  <si>
    <t>Porcentaje de visitas realizadas a trabajadores(as) con calificación de accidente laboral y que presentan un nivel de seguimiento clínico en los valores 1, 2, 3 o 4 en el año t por el ISL.</t>
  </si>
  <si>
    <t>1 - Posicionar al ISL como especialista en la cobertura del seguro de seguridad y salud en el trabajo respondiendo a las necesidades que demandan nuestros usuarios y usuarias.</t>
  </si>
  <si>
    <t>Trabajadores/as accidentados/as visitados por ISL.</t>
  </si>
  <si>
    <t>(N° de visitas realizadas a trabajadores(as) con calificación de accidente laboral y que presentan un nivel de seguimiento clínico en los valores 1, 2, 3 o 4 en el año t /N° total de trabajadores(as) con calificación de accidente laboral y que presentan un nivel de seguimiento clínico en los valores 1, 2, 3 o 4 en el año t )*100</t>
  </si>
  <si>
    <t>El indicador se enmarca en el programa de seguimiento al tratamiento médico y gestión social al usuario/a y su familia, cuyo objetivo es orientar, contener, asesorar e informar al trabajador/a que ha sufrido un accidente del trabajo o enfermedad profesional y a su familia o representante legal respecto de las prestaciones y beneficios de la Ley 16.744. Para cumplir con este fin, se realizan entre otras actividades, visitas domiciliarias y hospitalarias por parte del ISL a los trabajadores/as accidentados/os o enfermos/as profesionales, en cuyas instancias se realiza una observación, recopilación de información y evaluación en terreno de la dinámica e interacción familiar del trabajador/a y su familia, para describir y comprender el ambiente vital de una persona y agregar una nueva dimensión a la interacción familiar desde el punto de vista socioeconómico, ambiental y cultural identificando con ello los sistemas de relación y situaciones difíciles, para evaluar las potenciales intervenciones que el Instituto considere pertinente realizar con el fin de acompañar de manera más integral su tratamiento. Para efectos de este indicador, se considera sólo a los/as trabajadores/as accidentados/as con ocasión o causa del trabajo, considerando por tanto accidentes del trabajo y/o trayecto, excluyéndose de la medición todo siniestro calificado como enfermedad profesional, con calificación de Origen Común y no Laboral, Siniestro de trabajador no protegido por la Ley 16.744, Derivación a otro organismo administrador, Incidente Laboral Sin Lesión, Accidente debido a fuerza mayor extraña y/o ajena al trabajo y todo siniestro sin clasificación del nivel de seguimiento o nivel de seguimiento 0. El indicador considerará como visitas tanto a las domiciliarias como hospitalarias. El indicador es de cobertura nacional, siendo su periodo de medición de enero a diciembre del año t.</t>
  </si>
  <si>
    <t>SERVICIO NACIONAL DE CAPACITACION Y EMPLEO</t>
  </si>
  <si>
    <t>Porcentaje de personas capacitadas del Programa Capacitación en Oficios (Registro Especial) durante el año t, respecto del total de personas beneficiarias de cursos de capacitación del Programa que finalizan en el año t</t>
  </si>
  <si>
    <t>4 - Promover la articulación interna y externa con los actores del sistema de habilitación laboral y la sociedad civil, con un enfoque descentralizado y regional para mejorar los servicios entregados a las personas.</t>
  </si>
  <si>
    <t>Personas egresadas que aprueban la capacitación del Programa Capacitación en Oficios (Registro Especial)</t>
  </si>
  <si>
    <t>(Número de personas capacitadas de Programa Capacitación en Oficios durante el año t/Número de personas beneficiarias de cursos de capacitación de Programa Capacitación en Oficios que finalizan en el año t)*100</t>
  </si>
  <si>
    <t>El numerador corresponde a personas capacitadas, es decir, aquellas que aprueban la fase lectiva de un curso de capacitación durante el año t, independiente de su fecha de inicio. El denominador corresponde al total de personas que finalizan un curso de capacitación durante el año t, independiente de su fecha de inicio y de las cuales se dispone información de su estado de situación</t>
  </si>
  <si>
    <t>Porcentaje de jóvenes que son beneficiarios del Subsidio al Empleo de la Ley N°20.338 en el año t, en relación al total de jóvenes que conforman la población potencial</t>
  </si>
  <si>
    <t>3 - Desarrollar una oferta regional oportuna y con enfoque de género de capacitación, certificación e incentivos a la contratación de acuerdo a los requerimientos presentes y futuros del mercado laboral para mejorar la empleabilidad.</t>
  </si>
  <si>
    <t>Jóvenes que reciben pago por Subsidio al Empleo de la Ley N°20.338</t>
  </si>
  <si>
    <t>(N° de jóvenes que son beneficiarios del Subsido al Empleo en el año t/N° total de jóvenes que conforman la población potencial en el año t)*100</t>
  </si>
  <si>
    <t>El numerador incluye a aquellos jóvenes que reciben al menos un pago del Subsidio al Empleo de la Ley 20.338, contabilizados como rut únicos. El denominador corresponde a la población potencial vigente al año t-1, la cual es determinada de acuerdo al instrumento de selección vigente definido por MDS. El dato es proporcionado por MDS a SENCE, considerando los requisitos de edad y el porcentaje de vulnerabilidad establecidos por la Ley que regula el programa.</t>
  </si>
  <si>
    <t>Porcentaje de mujeres que son beneficiarias del Subsidio al Empleo de la Mujer, Art. 21 de la Ley N°20.595, en relación al total de las mujeres que conforman la población potencial</t>
  </si>
  <si>
    <t>Mujeres que reciben pago Subsidio al Empleo de la Mujer, Art. 21 de la Ley N°20.595</t>
  </si>
  <si>
    <t>(N° de mujeres que son beneficiarias del Subsidio al Empleo de la Mujer de la Ley N°20.595 en el año t/N° total de mujeres que conforman la población potencial en el año t)*100</t>
  </si>
  <si>
    <t>El numerador incluye a aquellas mujeres que reciben al menos un pago del Subsidio al Empleo de la Ley 20.595, contabilizadas como rut únicos. El denominador corresponde a la población potencial vigente al año t-1, la cual es determinada de acuerdo al instrumento de selección vigente definido por MDS. El dato es proporcionado por MDS a SENCE, considerando los requisitos de edad y el porcentaje de vulnerabilidad establecidos por la Ley que regula el programa.</t>
  </si>
  <si>
    <t>Porcentaje de personas que aprueban cursos del Programa Bono de Capacitación para Micro y Pequeños Empresarios durante el año t, respecto del total de personas beneficiarias que realizan los cursos de capacitación del programa en el año t</t>
  </si>
  <si>
    <t>1 - Desarrollar un sistema integrado de habilitación laboral que conecte los instrumentos de formación, certificación e intermediación laboral.</t>
  </si>
  <si>
    <t>Personas egresadas que aprueban la capacitación del del Programa Bono de Capacitación para Micro y Pequeños Empresarios</t>
  </si>
  <si>
    <t>(Número de personas que aprueban los cursos de capacitación del Programa Bono de Capacitación para Micro y Pequeños Empresarios durante el año t/Número de personas beneficiarias que realizan cursos del Programa Bono de Capacitación para Micro y Pequeños Empresarios en año t)*100</t>
  </si>
  <si>
    <t>El numerador corresponde a personas capacitadas, es decir, aquellas que aprueban la fase lectiva de un curso de capacitación durante el año t, independiente de su fecha de inicio. El denominador corresponde al total de personas que finalizan un curso de capacitación durante el año t, independiente de su fecha de inicio y de las cuales se dispone información de su estado de situación final. De acuerdo a la normativa del Programa un participante podría registrar estado de situación final en uno o más cursos durante el año t.</t>
  </si>
  <si>
    <t>Porcentaje de personas cotizando en el Sistema Previsional, con al menos 1 cotización, al 6° luego de haber aprobado un curso del programa Capacitación en Oficio al 31 de diciembre del año t-1, en relación de total de personas que aprobaron el curso</t>
  </si>
  <si>
    <t>Personas cotizantes posterior al egreso del Programa Capacitación en Oficio</t>
  </si>
  <si>
    <t>(Total de personas que aprobaron un curso con salida dependiente del programa Capacitación en Oficios (Registro Especial) en el año t-1, que presentan cotización en el Sistema Previsional al sexto mes posterior a su egreso./Total de personas que aprobaron un curso con salida dependiente a través del programa Capacitación en Oficios (Registro Especial) en el año t-1)*100</t>
  </si>
  <si>
    <t>El numerador corresponde al número de personas que aprobaron la fase lectiva de un curso con salida dependiente del programa Capacitación en Oficios (Registro Especial) durante el año t-1 y que cotizan al sexto mes posterior a su egreso. El denominador corresponde a aquellas personas que aprobaron la fase lectiva de un curso con salida dependiente a través del programa Capacitación en Oficios (Registro Especial) durante el 1 de enero al 31 de diciembre del año t-1. La información de cotizaciones se obtiene del cruce de las bases de datos administrativas de beneficiarios aprobados fase lectiva en cursos con salida dependiente durante el año t-1 que realiza SENCE con la información laboral proveniente de la base de datos del Seguro de Cesantía, base que es transferida desde la Administradora de la Base del Seguro de Cesantía a SENCE de forma mensual, según lo establecido en el artículo 73 de la ley 21.196 de reajuste del sector público. El resultado del cruce de información corresponde a información innominada, de forma tal que no pueda identificarse, de modo alguno, a alguna persona en específico, en concordancia a las leyes de confidencialidad de los datos.</t>
  </si>
  <si>
    <t>Porcentaje de personas atendidas en el Sistema de Intermediación Laboral que presentan al menos tres cotizaciones durante los seis meses posterior a la fecha de atención</t>
  </si>
  <si>
    <t>2 - Fortalecer y potenciar el sistema de intermediación laboral por medio de la coordinación y la articulación de los distintos actores públicos y privados que entregan la oferta de servicios en función a las necesidades de empleo y de los territorios.</t>
  </si>
  <si>
    <t>Personas cotizantes posterior al egreso del Sistema de Intermediación Laboral</t>
  </si>
  <si>
    <t>(Número de personas que fueron atendidas durante el año t-1 en el Sistema de Intermediación Laboral y que durante los seis meses posteriores a la fecha de atención presentan al menos tres cotizaciones continuas/Número total de personas atendidas en el Sistema de Intermediación Laboral en el año t-1)*100</t>
  </si>
  <si>
    <t>El numerador corresponde al número de personas que fueron atendidas a través del Sistema de Intermediación Laboral durante el 1 de enero al 31 de diciembre del año t-1 y que durante los seis meses posteriores a la fecha de atención presentan al menos tres cotizaciones continuas. El denominador corresponde al número total de personas atendidas a través del Sistema de Intermediación Laboral durante el 1 de enero al 31 de diciembre del año t-1. La información de cotizaciones se obtiene del cruce de las bases de datos administrativas que realiza SENCE con la información laboral proveniente de la base de datos del Seguro de Cesantía. El resultado del cruce de información corresponde a información innominada, de forma tal que no pueda identificarse, de modo alguno, a alguna persona en específico, en concordancia a las leyes de confidencialidad de los datos.</t>
  </si>
  <si>
    <t>Satisfacción neta promedio, de las dimensiones evaluadas en el año t, del Programa Fórmate para el trabajo Registro Especial</t>
  </si>
  <si>
    <t>Personas satisfechas con el Programa Fórmate para el trabajo Registro Especial</t>
  </si>
  <si>
    <t>(Sumatoria de los promedios obtenidos en las dimensiones evaluadas/Número de dimensiones evaluadas)*100</t>
  </si>
  <si>
    <t>El indicador proporciona el índice de satisfacción neta. El numerador corresponde a la sumatoria obtenida de los promedio resultantes en las dimensiones que se aplicó la encuesta. El denominador corresponde al número total de dimesiones medidas en la encuesta. La encuesta corresponde a un cuestionario de preguntas de carácter cerrado y se aplica en el año t a las(os) usuarias(os) egresadas(os) del Programa Fórmate para el trabajo Registro Especial durante el año t-1.</t>
  </si>
  <si>
    <t>Satisfacción neta promedio, de las dimensiones evaluadas en el año t, del Programa Intermediación Laboral</t>
  </si>
  <si>
    <t>Personas satisfechas con el Programa Intermediación Laboral</t>
  </si>
  <si>
    <t>El indicador proporciona el índice de satisfacción neta. El numerador corresponde a la sumatoria obtenida de los promedio resultantes en las dimensiones que se aplicó la encuesta. El denominador corresponde al número total de dimesiones medidas en la encuesta. La encuesta corresponde a un cuestionario de preguntas de carácter cerrado y se aplica en el año t a las(os) usuarias(os) colocadas(os) por el Programa de intermediación Laboral durante el año t-1.</t>
  </si>
  <si>
    <t>SUBSECRETARIA DE PREVISION SOCIAL</t>
  </si>
  <si>
    <t>Porcentaje de asistentes a las charlas de educación y/o capacitación con nota promedio igual o superior a 5, del Plan Nacional de Educación Previsional.</t>
  </si>
  <si>
    <t>2 - Aumentar las acciones destinadas a mejorar la educación previsional, a través formación, promoción, difusión y el Fondo para la Educación Previsional, utilizando herramientas tecnológicas e innovadoras y del desarrollo de campañas informativas y de difusión de beneficios y materias previsionales.</t>
  </si>
  <si>
    <t>Personas egresadas exitosamente de las actividades de Educación Previsional</t>
  </si>
  <si>
    <t>(Número de asistentes a charlas de educación y/o capacitación con nota promedio igual o superior a 5 en conocimiento previsional en el año t/Número de asistentes a charlas de educación y/o capacitación que responden la encuesta de conocimiento previsional en el año t)*100</t>
  </si>
  <si>
    <t>Para el cálculo del indicador, se consideran a las personas que participan en las actividades de educación previsional y que responden completamente la evaluación de conocimiento realizada al finalizar la actividad. Las especificaciones respecto a las charlas y/o capacitación del Plan Nacional de Educación Previsional será aprobado por la/el Jefe de Servicio durante el primer semestre, en el señalará los grupos específicos a capacitar para el año en curso (año t). Población objetiva: Trabajadores independientes, mujeres, jóvenes (estudiantes y/o trabajadores jóvenes), funcionarios públicos, líderes sociales, gremiales y sindicales. Alcance de la medición: Medirá el nivel de conocimiento de los asistentes que responden la encuesta en charlas de educación y capacitación directas realizadas por la Subsecretaría de Previsión Social. Cobertura: participantes de charlas y capacitaciones en materia de educación previsional en el país.</t>
  </si>
  <si>
    <t>Porcentaje de respuestas directas realizadas en un plazo menor o igual a 10 días hábiles.</t>
  </si>
  <si>
    <t>(Número de respuestas directas realizadas en un plazo menor o igual a 10 días hábiles/Número total de respuestas directas realizadas)*100</t>
  </si>
  <si>
    <t>- Se consideran como consultas directas a las consultas ciudadanas que ingresen por vía web institucional, correo electrónico de atención ciudadana (cuenta utilizada en caso en que tenga problemas el sitio web) y telefónicas, ingresadas directamente a la Unidad de Atención Ciudadana. - No se consideran aquellas ingresadas por Gestión de Solicitudes dado que su plazo de respuesta está determinada por ley de transparencia, tampoco las consultas ingresadas por derivaciones internas, oficina de partes y consultas ingresadas por presidencia, dado que estas últimas dependen de un sistema externo que administra el Ministerio Secretaría General de la Presidencia - Los plazos comprometidos, consideran solo días hábiles de lunes a viernes.</t>
  </si>
  <si>
    <t>Porcentaje de beneficiarios directos de los proyectos de formación del Fondo para la Educación Previsional que egresan exitosamente</t>
  </si>
  <si>
    <t>Personas egresadas exitosamente del FEP</t>
  </si>
  <si>
    <t>(Número de beneficiarios directos de los proyectos ejecutados por el Fondo para la Educación Previsional del año t, atendidos a través del ámbito de formación que obtienen nota igual o superior a 5.0 en el test de conocimiento en el año t/Número total de beneficiarios directos que egresan del ámbito de formación en el año t)*100</t>
  </si>
  <si>
    <t>Ámbito de formación: proyectos que buscan desarrollar en los beneficiarios, competencias y habilidades relacionadas con la trasmisión de contenidos previsionales del sistema de pensiones en el marco de la seguridad social, por tanto quienes participen de esta modalidad, además de participar en la entrega de contenidos, deberán integrar trabajos de aplicación práctica, logrando con ello, la toma de decisiones que oriente y difunda, en su entorno inmediato, los aspectos básicos que componen el sistema de pensiones. Egreso: aquellos beneficiarios que participaron y finalizaron todas las acciones de educación previsional y seguridad social. En el caso particular del indicador, aquellos beneficiarios en el ámbito de formación en previsión social que cumplen con las horas mínimas establecidas las Bases del presente concurso. Egreso exitoso: aquellos beneficiarios que al finalizar las acciones de educación previsional y seguridad social en el ámbito de formación en previsión, participan, finalizan y aprueban el proceso de formación con nota igual o superior a 5.0.Escala de Evaluación: la escala será entre nota 1.0 y 7.0 Se evaluará una muestra representativa de acuerdo a la estimación de beneficiarios que en este ámbito arrojen los Proyectos adjudicados/ganadores del año t.</t>
  </si>
  <si>
    <t>% de estudios y/o documentos de trabajo finalizados respecto de los programados en el período t.</t>
  </si>
  <si>
    <t>1 - Mejorar el actual sistema previsional a través del diálogo social tripartito, estudios e investigaciones y con la creación de políticas públicas.</t>
  </si>
  <si>
    <t>Estudios y/o documentos de trabajo realizados</t>
  </si>
  <si>
    <t>(Número de estudios y/o documentos de trabajo finalizados en el periodo t/Número de estudios y/o documentos de trabajo programados para el año t)*100</t>
  </si>
  <si>
    <t>Los estudios y/o documentos de trabajo a realizar durante el año t pueden considerar materias previsionales o de seguridad social.</t>
  </si>
  <si>
    <t>% de informes del seguro de cesantía realizados respecto de los programados en el periodo t</t>
  </si>
  <si>
    <t>4 - Perfeccionar el actual sistema de Seguro de Cesantía través de estudios e investigaciones y con la creación de políticas públicas.</t>
  </si>
  <si>
    <t>Acciones relacionadas en materia del seguro de cesantía</t>
  </si>
  <si>
    <t>(Número de informes del seguro de cesantía realizados en el periodo t/Número de informes del seguro de cesantía programados para el periodo t)*100</t>
  </si>
  <si>
    <t>El informe anual del Seguro de Cesantía dará cuenta de las acciones realizadas en estas materias, por ejemplo: Modificaciones legales o normativas y/o datos estadísticos del seguro, y/o reuniones realizadas en estas materias, etc.</t>
  </si>
  <si>
    <t>% de informes del Sistema de Pensiones no contributivas realizados respecto de los programados en el periodo t</t>
  </si>
  <si>
    <t>5 - Mejorar el actual Sistema de Pensiones no contributivas a través de estudios e investigaciones y con la creación de políticas públicas y coordinación con el sector previsional.</t>
  </si>
  <si>
    <t>Informes del sistema de pensiones no contributivas realizados</t>
  </si>
  <si>
    <t>(Número de informes del Sistema de Pensiones no contributivas realizados en el periodo t/Número de informes del Sistema de Pensiones no contributivas programados para el periodo t)*100</t>
  </si>
  <si>
    <t>El informe anual del Sistema de Pensiones no contributivas dará cuenta de las acciones realizadas en estas materias, por ejemplo: Modificaciones legales o normativas y/o datos estadísticos y/o reuniones realizadas, etc.</t>
  </si>
  <si>
    <t>% de campañas y planes de difusión de derechos, en el ámbito de la seguridad social, respecto de los programados en el periodo t</t>
  </si>
  <si>
    <t>Difusión y campañas realizadas</t>
  </si>
  <si>
    <t>(Número de campañas y planes de difusión efectivamente realizadas en el periodo t/Número total de campañas y planes de difusión programadas para ser realizadas en el periodo t)*100</t>
  </si>
  <si>
    <t>Se entiende por Campaña y planes de difusión a cualquier actividad tendiente a promover en la comunidad una actitud activa, informada y participativa respecto al funcionamiento del sistema previsional y de seguridad social. Durante el 2023 se ha programado la realización de 2 actividades.</t>
  </si>
  <si>
    <t>% de reportes de Seguridad y Salud en el Trabajo realizados respecto de los programados en el periodo t</t>
  </si>
  <si>
    <t>3 - Perfeccionar el actual sistema de seguridad y salud en el trabajo, desarrollando e implementando políticas públicas orientadas a desarrollar y promover una cultura preventiva y elaborar propuestas legislativas que perfeccionen el marco normativo en el área.</t>
  </si>
  <si>
    <t>Acciones realizadas en materia de seguridad y salud en el trabajo</t>
  </si>
  <si>
    <t>(Número de reportes de Seguridad y Salud en el trabajo realizados en el periodo t/Número de reportes de Seguridad y Salud en el trabajo programados para el periodo t)*100</t>
  </si>
  <si>
    <t>El reporte anual de Seguridad y Salud en el Trabajo dará cuenta de las acciones realizadas en estas materias, por ejemplo: modificaciones legales o normativas, datos estadísticos, acciones en el marco de la Política Nacional de Seguridad y Salud en el Trabajo (PNSST), reuniones realizadas en estas materias, etc.</t>
  </si>
  <si>
    <t>SUBSECRETARIA DEL TRABAJO</t>
  </si>
  <si>
    <t>Porcentaje de instancias de diálogo social que logran establecer acuerdos y/o conclusiones respecto el total de instancias ejecutadas.</t>
  </si>
  <si>
    <t>3 - Fomentar el diálogo social, la sindicalización y la negociación colectiva multinivel, mediante la gestión de programas y generación de espacios de diálogo tripartitos, fortaleciendo la institucionalidad, la creación de políticas públicas y la difusión de derechos para avanzar hacia relaciones laborales justas</t>
  </si>
  <si>
    <t>(Número de instancias de diálogo social que logran acuerdos (conclusiones)/Número total de instancias de diálogo social ejecutadas)*100</t>
  </si>
  <si>
    <t>Los proyectos de Diálogo Social corresponden a una instancia de mesa de diálogo social entre empleadores y trabajadores. Se entenderá como: Conclusión: Comprende todas aquellas orientaciones, propuestas y opiniones vertidas por los actores. Reconoce los avances o retrocesos producto del diálogo social. Acuerdo: Comprende la manifestación de un consenso tomado en común por participantes de la mesa, respecto a las distintas problemáticas laborales abordadas.</t>
  </si>
  <si>
    <t>Porcentaje de beneficiarios(as) de los programas de fomento a la empleabilidad que egresaron de la etapa de capacitación en el año t, respecto del total de beneficiarios(as) de los programas de fomento a la empleabilidad que ingresaron a la etapa de capa</t>
  </si>
  <si>
    <t>4 - Promover la eliminación de todo tipo de sesgo de género y discriminación en el mercado laboral, mediante la visibilización, ejecución y evaluación de políticas públicas y programas de la Subsecretaría del Trabajo</t>
  </si>
  <si>
    <t>Capacitación en oficio</t>
  </si>
  <si>
    <t>(Número de beneficiarios(as) de los programas de Fomento a la Empleabilidad que egresaron de la etapa de capacitación en el año t/Número de beneficiarios(as) de los programas de Fomento a la Empleabilidad que ingresaron a la etapa de capacitación en el año t)*100</t>
  </si>
  <si>
    <t>Se considera como Programas de Fomento a la Empleabilidad a los siguientes: Apoyo al Empleo Sistema Chile Solidario, Servicios Sociales y Mejora a la Empleabilidad de Artesanos y Artesanas Tradicionales de Zonas Rurales. La medición del indicador se realizará hasta el 30 de noviembre de año t, debido a que se requieren al menos 30 días para que los Ejecutores envíen la información, y ésta sea analizada en ProEmpleo de la Subsecretaría del Trabajo.</t>
  </si>
  <si>
    <t>Porcentaje de beneficiarios(as) del Programa Servicios Sociales que logran ser empleados(as) (colocados laboralmente), respecto del total de beneficiarios(as) que ingresan al Programa en el año t.</t>
  </si>
  <si>
    <t>1 - Promover la ocupación formal, desarrollando políticas públicas y programas para la inserción laboral, que garanticen espacios de trabajo seguros, libres de acoso, discriminación y violencia de género</t>
  </si>
  <si>
    <t>(Número de beneficiarios(as) del programa Servicios Sociales empleados(as) (colocados laboralmente) al término de la ejecución del programa en el año t/Número de beneficiarios(as) que ingresan al Programa Servicios Sociales en el año t)*100</t>
  </si>
  <si>
    <t>Para la medición del indicador se considerará el programa Servicios Sociales en su Línea Subsecretaría del Trabajo (ex Línea Regular). La medición del indicador se realizará hasta el 30 de noviembre de año t, debido a que se requieren al menos 30 días para que el Ejecutor envíe la información, y ésta sea analizada en ProEmpleo de la Subsecretaría del Trabajo. Las inserciones corresponden a los beneficiarios colocados en el tipo de empleos comprometidos, según el convenio suscrito.</t>
  </si>
  <si>
    <t>Porcentaje de beneficiarios(as) del programa Mejora a la Empleabilidad para Artesanos y Artesanas Tradicionales que pertenecen a Pueblos Originarios, respecto del total de beneficiarios(as) del programa en el año t.</t>
  </si>
  <si>
    <t>2 - Proveer y coordinar servicios del mercado de trabajo a las personas desocupadas, a los y las trabajadoras en búsqueda de empleo y a quienes ven amenazados sus puestos de trabajo por transiciones tecnológicas y socioecológicas</t>
  </si>
  <si>
    <t>(Número de beneficiarios del Programa Mejora a la Empleabilidad para Artesanos y Artesanas Tradicionales que pertenecen a pueblos originarios en el año t/Número total de beneficiarios del Programa Mejora a la Empleabilidad para Artesanos y Artesanas Tradicionales en el año t)*100</t>
  </si>
  <si>
    <t>La medición del indicador se realizará hasta el 30 de noviembre de año t, debido a que se requieren al menos 30 días para que el Ejecutor envíe la información, y ésta sea analizada en ProEmpleo de la Subsecretaría del Trabajo.</t>
  </si>
  <si>
    <t>Porcentaje de participantes egresados de actividades ejecutadas por el Fondo de Formación Sindical y Relaciones Laborales Colaborativas, respecto del total de inscritos en las Actividades del Fondo, para el año t</t>
  </si>
  <si>
    <t>Capacitación sindical</t>
  </si>
  <si>
    <t>(Total de participantes egresados de Actividades ejecutadas por el Fondo en año t /Total de participantes inscritos en Actividades de Formación ejecutadas por el Fondo en año t)*100</t>
  </si>
  <si>
    <t>Las Actividades del Fondo de Formación Sindical y relaciones Laborales Colaborativas (FFS) incluidas en esta medición se componen de escuelas, seminarios, cursos, talleres, entre otras actividades. Los criterios generales para la asignación de los recursos del FFS, de acuerdo a la Ley 20.940, que Moderniza el Sistema de Relaciones Laborales, son determinados por el Consejo Superior Laboral (CSL), que es un ente tripartito y externo a la SUBTRAB. Por lo anterior, año a año puede variar el criterio del CSL en la asignación de tales recursos, y la SUBTRAB debe acogerse a dichos lineamientos. Se entiende por participantes inscritos a aquellas personas matriculadas (trabajadores, empresarios, sindicalistas, asistentes, entre otros) que asisten a las Actividades ejecutadas por el FFS y que cuenten con al menos un 50% de la asistencia total de la actividad en la que participan. Se entiende por participantes formados a aquellos participantes inscritos que cumplen con los requisitos de egreso o de aprobación exigidos por cada actividad en la que participan.</t>
  </si>
  <si>
    <t>Porcentaje de participación de la Bolsa Nacional de Empleo (BNE) en ferias laborales a las cuales es invitada en el año t, respecto del total de ferias laborales a las cuales es invitada en el año t</t>
  </si>
  <si>
    <t>Programas de Inserción laboral</t>
  </si>
  <si>
    <t>(Número de ferias laborales en las que participa la BNE el año t/Número total de invitaciones recibidas para participar en ferias laborales en el año t)*100</t>
  </si>
  <si>
    <t>Para la medición del denominador se considerarán todas las invitaciones formales dirigidas a la BNE o al Director(a), realizadas por las instituciones que conforman el Sistema de Intermediación Laboral (SENCE, ChileValora, BNE, OMIL, MINTRAB).</t>
  </si>
  <si>
    <t>Porcentaje de informes de supervigilancia del Programa de Intermediación Laboral (PIL) de SENCE el año t, respecto del mínimo de informes señalados en Decreto 26 de 2019 y Decreto 4 de 2009</t>
  </si>
  <si>
    <t>Intermediación laboral</t>
  </si>
  <si>
    <t>(Número de informes de supervigilancia del Programa de Intermediación Laboral (PIL) de SENCE en el año t/Número mínimo de informes señalados en Decreto 26 de 2019 y Decreto 4 de 2009)*100</t>
  </si>
  <si>
    <t>El Decreto 4 de 2009 de MINTRAB señala que habrá un un Comité de Coordinación de Intermediación Laboral, integrado por el Subsecretario del Trabajo o por el funcionario público a quien éste designe, el que lo presidirá; por un funcionario público representante del SENCE y por un funcionario público representante de la Oficina de Estudios de la Subsecretaría del Trabajo. El Decreto 26 de 2019 agrega un representante de la Superintendencia de Pensiones. Este Comité tendrá por finalidad ser una instancia de coordinación en materia de intermediación laboral. En el cumplimiento de esta función, deberá elaborar un informe semestral respecto de la implementación y ejecución del Programa de Intermediación Laboral, incluyendo sugerencias de estrategias y medidas tendientes a incentivar la creación de empleos y el aumento de la empleabilidad en los sectores cubiertos por el Programa. En el Decreto 26 se agrega que los informes serán entregados al Presidente de la República en los meses de julio y diciembre de cada año.</t>
  </si>
  <si>
    <t>Porcentaje de estudios financiados con 5% de excedentes de las OTIC, evaluados y en seguimiento en el año t, respecto del total de estudios identificados como pertinentes para la descripción y prospección del mercado laboral en el año t</t>
  </si>
  <si>
    <t>Ocupación formal</t>
  </si>
  <si>
    <t>(Número de estudios financiados con 5% de excedentes de las OTIC que son evaluados y que son seguidos por la Subsecretaría del Trabajo en el año t/Número total de estudios identificados como pertinentes para la descripción y prospección del mercado laboral en el año t)*100</t>
  </si>
  <si>
    <t>Una parte considerable de los estudios prospectivos del mercado laboral se financian con recursos del 5% de excedentes de la Franquicia Tributaria de las OTIC. Estos estudios son propuestos por los Organismos Técnicos Intermedios para Capacitación (OTIC) al Director de SENCE, quien debe aprobar o no su ejecución tras la revisión de un Comité Técnico compuesto por profesionales tanto de SENCE como de otros servicios. Al aprobar los estudios, el Director establece una contraparte técnica del proyecto en SENCE, quien debe ir revisando los avances y sugiriendo mejoras. Se entiende por pertinente a los estudios que describan desajustes en el mercado laboral y prospecten tendencias a mediano y largo plazo. Dentro de los proyectos más relevantes y atingentes a la prospección, se encuentran los proyectos continuos Sistema de Análisis de Bolsas de Empleo (SABE) y Reconversión Inteligente (RELINK).</t>
  </si>
  <si>
    <t>Porcentaje de publicaciones de estudios laborales en año t sobre estudios laborales comprometidos</t>
  </si>
  <si>
    <t>Difusión laboral</t>
  </si>
  <si>
    <t>(Número de publicaciones de estudios laborales en el año t/Número total de publicaciones de estudios laborales comprometidas en el año t)*100</t>
  </si>
  <si>
    <t>Las publicaciones de los estudios laborales de la Subsecretaría del Trabajo buscan difundir los resultados y conclusiones tanto de las evaluaciones de Políticas Públicas del ámbito laboral, como de las investigaciones sobre la realidad del trabajo en Chile, para efectos de servir como insumos para la discusión pública y la promoción del Trabajo Decente.</t>
  </si>
  <si>
    <t>Porcentaje de beneficiarios(as) del Programa Servicios Sociales que logran ser empleados(as) (colocados laboralmente), respecto del total de beneficiarios(as) que ingresan al Programa en el año t-1</t>
  </si>
  <si>
    <t>Intermediación y colocación laboral</t>
  </si>
  <si>
    <t>(Número de beneficiarios(as) del programa Servicios Sociales empleados(as) (colocados laboralmente) al término de la ejecución del programa en el año t-1/Número de beneficiarios(as) que ingresan al Programa Servicios Sociales en el año t-1)*100</t>
  </si>
  <si>
    <t>La medición del indicador se realizará basado en la ejecución del año t-1, debido a que la ejecución del programa sobrepasa el año calendario, por lo cual es imposible reportar a DIPRES los datos para evaluación del indicador a comienzos de enero. Las inserciones corresponden a los beneficiarios colocados en el tipo de empleos comprometidos, según el convenio suscrito.</t>
  </si>
  <si>
    <t>SUPERINTENDENCIA DE PENSIONES</t>
  </si>
  <si>
    <t>Tiempo promedio de respuesta a calificaciones de invalidez evaluadas en el año t</t>
  </si>
  <si>
    <t>Sumatoria de tiempos de respuesta de calificaciones de invalidez evaluadas en período t /N° de calificaciones de invalidez evaluadas en el mismo período t</t>
  </si>
  <si>
    <t>El tiempo medido corresponde al número de días promedio anual de respuesta al total de solicitudes de calificación de invalidez que recepcionan en el sistema las comisiones médicas, medido desde la fecha en que ingresa la solicitud al sistema de las Comisiones Médicas Regionales (CMR) hasta la fecha en que dicha comisión médica emite el dictamen. Las fechas quedan registradas en el sistema de información de las comisiones médicas regionales (CMR), al cual esta Superintendencia tiene acceso a través de una clave.</t>
  </si>
  <si>
    <t>Tiempo promedio de respuestas a consultas recibidas por internet, canal postal y presencial en el período de un año.</t>
  </si>
  <si>
    <t>1 - Entregar una atención de calidad a las personas, orientada a dar respuesta de forma clara y oportuna a sus necesidades.</t>
  </si>
  <si>
    <t>Consultas respondidas por canal internet, postal y presencial.</t>
  </si>
  <si>
    <t>Sumatoria de tiempos de respuestas a consultas recibidas por internet, canal postal y presencial en el año t/N° de consultas respondidas por internet, canal postal y presencial en el año t</t>
  </si>
  <si>
    <t>Este indicador en su numerador considera la sumatoria de tiempos de respuestas en el año t, a consultas recibidas por canal internet (digital), canal postal y canal presencial, es decir, se incluyen todas las respuestas que la Superintendencia emitió en el año t independiente de la fecha de ingreso. Por su parte, el denominador es el número de consultas respondidas por canal internet (digital), canal postal y presencial en el año t. El tiempo promedio de respuesta a las consultas recibidas por canal internet (digital), canal postal y presencial, es el promedio de los tiempos de respuesta medido en días hábiles de todas las consultas contestadas en el año t. Se define el tiempo de respuesta como la medición desde el momento (fecha) en que es registrada la recepción de la consulta en el Sistema de Gestión Documental (SGD) de la Superintendencia de Pensiones hasta la fecha en que la Superintendencia responde al usuario a través de un correo electrónico o vía oficio, ya sea atendiendo directamente el requerimiento en el caso de contar con la información o respuesta solicitada o dando instrucciones a los fiscalizados para atender la consulta, en consideración que requiere de información o gestiones de éstos. El indicador incluye consultas recibidas en los distintos canales habilitados por la SP, reclamos, solicitudes y otras peticiones ingresadas como presentaciones en la SP.</t>
  </si>
  <si>
    <t>Porcentaje de regulados fiscalizados (AFP,s+AFC+IPS) en el año t.</t>
  </si>
  <si>
    <t>2 - Regular y supervisar el sistema de pensiones y seguro de cesantía, para contribuir a su buen funcionamiento.</t>
  </si>
  <si>
    <t>Regulados fiscalizados (AFP+AFC+IPS)</t>
  </si>
  <si>
    <t>(N° de regulados (AFP,s+AFC+IPS) fiscalizados en el año t/N° de regulados (AFP,s+AFC+IPS) en el año t.)*100</t>
  </si>
  <si>
    <t>La Superintendencia de Pensiones (SP) de acuerdo con su marco legal aplicable, Ley 20.255 de 2008, Ley 3.500 de 1980 y DFL 101 de 1980, tiene como misión la fiscalización en los aspectos jurídicos administrativos, contables y financieros de las Administradoras de Fondos de Pensiones (AFP), de la Administradora de Fondos de Cesantía (AFC), del Instituto de Previsión Social (IPS), de los Fondos de Pensiones y de los Fondos de Seguro de Cesantía. El universo de regulados bajo fiscalización de la SP es 7 AFP, 1 AFC y 1 IPS. La SP en su rol fiscalizador, llevará a cabo fiscalizaciones ya sea en terreno o de forma remota de acuerdo con lo siguiente: una fiscalización a cada AFP y AFC en los ámbitos financieros, operacionales y de beneficios y una fiscalización al IPS en los ámbitos operacionales y de beneficios.</t>
  </si>
  <si>
    <t>Porcentaje de Comisiones Médicas fiscalizadas en el año t.</t>
  </si>
  <si>
    <t>Comisiones Médicas fiscalizadas</t>
  </si>
  <si>
    <t>(N° de Comisiones Médicas fiscalizadas en el año t/N° de Comisiones Médicas en el año t.)*100</t>
  </si>
  <si>
    <t>La Superintendencia de Pensiones (SP) de acuerdo con su marco legal aplicable, Ley 20.255 de 2008, Ley 3.500 de 1980 y DFL 101 de 1980, tiene como misión la fiscalización en los aspectos administrativos y técnicos de las Comisiones Médicas (CM). El universo de regulados bajo fiscalización de la SP es 54 CM. Al respecto, dada la naturaleza de los procesos de fiscalización, es posible que dentro de un proceso se abarque más de una Comisión, lo que queda reflejado en al acto administrativo correspondiente. Cada año calendario, se realizará al menos una fiscalización ya sea en el ámbito técnico o administrativo a cada una de las Comisiones Médicas.</t>
  </si>
  <si>
    <t>Porcentaje de actividades de difusión y charlas de educación previsional realizadas en el año t, para orientar e informar a las personas respecto del sistema de pensiones y seguro de cesantía, en relación a las planificadas.</t>
  </si>
  <si>
    <t>3 - Entregar orientación e información relevante y comprensible a la ciudadanía, para contribuir a una decisión informada y oportuna, promoviendo una cultura previsional.</t>
  </si>
  <si>
    <t>Actividades de difusión y charlas de educación previsional realizadas</t>
  </si>
  <si>
    <t>(N° de actividades de difusión y charlas de educación previsional realizadas en el año t, para orientar e informar a las personas respecto del sistema de pensiones y seguro de cesantía./N° de actividades de difusión y charlas de educación previsional planificadas en el año t, para orientar e informar a las personas respecto del sistema de pensiones y seguro de cesantía)*100</t>
  </si>
  <si>
    <t>Las actividades de difusión y charlas de educación previsional para orientar e informar a las personas respecto del sistema de pensiones y seguro de cesantía, consideran la difusión de información mediante la realización de actividades de distinta índole y la participación en ferias y charlas presenciales y/o remotas, a nivel nacional e internacional, conforme con la coordinación y directrices institucionales para estos efectos en coherencia con la planificación anual del Servicio.</t>
  </si>
  <si>
    <t>Porcentaje de estadísticas e informes publicados en el año t, sobre el sistema de pensiones o el seguro de cesantía, respecto a los programados.</t>
  </si>
  <si>
    <t>4 - Generar estudios, contenidos e información oportuna y consistente, para promover la mejora, comprensión y desarrollo de políticas públicas, en materia previsional.</t>
  </si>
  <si>
    <t>Estadísticas e informes publicados sobre el sistema de pensiones o el seguro de cesantía.</t>
  </si>
  <si>
    <t>(N° de estadísticas e informes publicados en el año t, sobre el sistema de pensiones o el seguro de cesantía./N° de estadísticas e informes programados a publicar en el año t, sobre el sistema de pensiones o el seguro de cesantía.)*100</t>
  </si>
  <si>
    <t>El indicador comprende los informes y estadísticas sobre el sistema de pensiones o el seguro de cesantía que se elaboran y se publican en el sitio web de la Superintendencia de Pensiones, www.spensiones.cl, los cuales tienen distinta frecuencia de publicación, ya sea esta mensual, trimestral, semestral o anual. Los informes son documentos que contienen análisis descriptivos sobre la evolución y desempeño del sistema de pensiones y seguro de cesantía. Las estadísticas corresponden a cifras que se actualizan mediante la publicación de cuadros estadísticos disponibles en el sitio web de la SP. El numerador corresponde al número de informes y estadísticas efectivamente elaborados y publicados, mientras que el denominador corresponde al número de informes y estadísticas programados cada año. Así, el indicador puede variar si ocurren determinadas situaciones relacionadas con cambios legales o surgimiento de nuevos beneficios que redundan en la elaboración nuevos informes o estadísticas, los cuales podrían no haber sido programados.</t>
  </si>
  <si>
    <t>SUPERINTENDENCIA DE SEGURIDAD SOCIAL</t>
  </si>
  <si>
    <t>Porcentaje de informes de asesorías técnicas respondidas por SUSESO respecto del total solicitado en el año t.</t>
  </si>
  <si>
    <t>2 - Elaborar y perfeccionar la regulación, identificando brechas y discriminaciones arbitrarias, en la normativa actual y proponiendo mejoras claras y comprensibles al marco regulatorio, teniendo presente el enfoque de derechos humanos, para propiciar el correcto ejercicio de los derechos de la seguridad social y la sustentabilidad de los regímenes fiscalizados, considerando la participación ciudadana.</t>
  </si>
  <si>
    <t>(N° informes de asesorías técnicas respondidas en el año t/N° total de informes de asesorías técnicas solicitadas en el año t)*100</t>
  </si>
  <si>
    <t>Se considerará como asesoría técnica el análisis normativo y/o técnico realizado por la SUSESO en materia de su competencia, que sea solicitada por Instituciones Públicas y Organismos Internacionales. Las Asesorías Técnicas, quedarán contenidas en un documento formal diseñado para tal efecto. Serán remitidas por oficio o correo electrónico, dependiendo del origen de la solicitud. Para efectos del cálculo de este indicador, el período de medición considerará las solicitudes recibidas entre los meses de enero a noviembre del año t.</t>
  </si>
  <si>
    <t>Porcentaje de Circulares publicadas que fueron sometidas a un proceso de consulta pública, respecto del total de Circulares publicadas en el año t.</t>
  </si>
  <si>
    <t>Regulaciones elaboradas con participación ciudadana</t>
  </si>
  <si>
    <t>(N° de circulares publicadas en el año t y que fueron sometidas a un proceso de consulta pública/N° total de circulares publicadas en el año t)*100</t>
  </si>
  <si>
    <t>Circular: es una norma de carácter general, por medio de la cual se imparten instrucciones a las entidades fiscalizadas de conformidad con lo establecido en la letra b) del artículo 2°de la Ley N°16.395. El estándar que se debe cumplir para considerar que una circular fue sometida a consulta pública: circular debe haber sido publicada en el sitio web de la Superintendencia al menos por 5 días hábiles administrativo, con los siguientes contenidos o indicaciones: Materia, plazo para presentar observaciones, correo electrónico donde se recibirán las observaciones y proyecto de circular sometido a consulta pública. Circulares publicadas: serán todas aquellas circulares emitidas por la Superintendencia y publicadas en el sitio web institucional en el año t, incluidas aquellas que imparten instrucciones relativas a la agenda social del gobierno. Circulares publicadas en el año t y que fueron sometidas a un proceso de consulta pública: serán todas aquellas circulares elaboradas por la Superintendencia que se publican en el sitio web institucional y que fueron sometidas a un proceso de consulta pública.</t>
  </si>
  <si>
    <t>Porcentaje de reclamaciones de menor complejidad respondidas en a lo más 15 días hábiles.</t>
  </si>
  <si>
    <t>4 - Fortalecer la atención de las personas resolviendo las consultas, denuncias, reclamos y apelaciones, con énfasis en la calidad, oportunidad, transparencia, cercanía de los canales de atención y con un lenguaje claro y comprensible; a través de la mejora continua de los procesos institucionales, considerando la diversidad de los grupos atendidos.</t>
  </si>
  <si>
    <t>(N° de reclamaciones de menor complejidad resueltas en a lo más 15 días hábiles, en el año t/N° de reclamaciones de menor complejidad resueltas en el año t)*100</t>
  </si>
  <si>
    <t>Se entenderán como reclamos de menor complejidad, a aquellos casos resueltos que corresponden a recursos de apelación efectuados por usuarios de la Superintendencia, en contra de resoluciones emanadas de una COMPIN, relativas a rechazo o reducción de licencias médicas de origen común, correspondientes a causales médicas, relacionadas con patologías vinculadas a salud mental, medicina interna y osteomuscular, cuyo período de reposo no exceda de 60 días continuos o discontinuos. Asimismo, constituyen reclamos de menor complejidad aquéllas apelaciones de rechazo o reducción de licencias médicas, por causales de orden médico, cuyo estudio y dictamen no requiere de la intervención de profesionales de la salud, por cuanto dichas situaciones se encuentran reguladas en la normativa y en la jurisprudencia administrativa de la Superintendencia.</t>
  </si>
  <si>
    <t>Porcentaje de reclamaciones de mayor complejidad respondidos en a lo más 30 días hábiles.</t>
  </si>
  <si>
    <t>(N° de reclamaciones de mayor complejidad resueltas en a lo más 30 días hábiles, en el año t/N° de reclamaciones de mayor complejidad resueltas en el año t)*100</t>
  </si>
  <si>
    <t>2 Se entenderán por casos de mayor complejidad, aquellos expedientes originados por el siguiente tipo de reclamaciones: 1) Apelaciones por rechazo o reducción de licencias médicas de origen común, cuyo período de reposo exceda de 60 días, continuos o discontinuos, independientemente del reposo médico previamente autorizado, en cuyo caso se requiere examinar tratamiento seguido por los pacientes, evolución clínica, ajuste farmacológico, exámenes de imágenes y/o de laboratorio, si existen terapias pendientes y determinar la recuperabilidad de la o las afecciones, ya sea por causales de orden médico como jurídico; 2) Las reclamaciones en contra de resoluciones o decisiones adoptadas por Organismos Administradores del seguro social de la Ley N° 16.744; 3) Los recursos de reposición interpuestos en contra de los dictámenes recaídos en las reclamaciones de los numerales 1) y 2) precedentes; 4) Los recursos de jerarquía que interponen las entidades administradoras del seguro de salud común en contra de las COMPIN, por la autorización de licencias médicas.</t>
  </si>
  <si>
    <t>Porcentaje del Monto neto de subsidios maternales transferidos a las entidades, que son fiscalizados en año t</t>
  </si>
  <si>
    <t>1 - Fortalecer la Supervigilancia y la capacidad fiscalizadora, para el cumplimiento de las normas, instrucciones y dictámenes por parte de las Entidades fiscalizadas, con el objeto de garantizar el correcto y oportuno ejercicio del derecho de las prestaciones y beneficios de la seguridad social, velando por el uso eficiente de los recursos involucrados en ello, con el apoyo de tecnologías de la información y las comunicaciones.</t>
  </si>
  <si>
    <t>Montos Fiscalizados</t>
  </si>
  <si>
    <t>(Monto neto fiscalizado de los subsidios maternales transferidos a las entidades en el año t/Monto neto total de subsidios maternales transferidos a las entidades en el año t)*100</t>
  </si>
  <si>
    <t>Las entidades rinden los montos provistos en el Sistema de Gestión de Información de Subsidios Maternales (SIMAT), los que se deben supervigilar o fiscalizar periódicamente en el año t, con el objeto de verificar el cumplimiento de las instrucciones emitidas por esta Superintendencia. Debido al plazo que tienen las entidades para rendir los montos provistos, la fiscalización considera el período enero a octubre de cada año. Monto Neto = Provisión + Déficit ? Excedente.</t>
  </si>
  <si>
    <t>Porcentaje de entidades con hallazgos de fiscalización resueltos en el año t</t>
  </si>
  <si>
    <t>Instrucciones Cumplidas</t>
  </si>
  <si>
    <t>(N° de entidades fiscalizadas con hallazgos resueltos en año t/N° total de entidades fiscalizadas con hallazgos detectados al año t)*100</t>
  </si>
  <si>
    <t>a) Entidades: Se entenderá por "Entidad" a las diferentes instituciones que realizan administración de uno o más regímenes de seguridad social y cuya fiscalización integral (Mutualidades de empleadores de la Ley N° 16.744, Instituto de Seguridad Laboral, Cajas de Compensación de Asignación Familiar, Servicios de Bienestar del Sector Público, Comités Paritarios de Higiene y Seguridad del Sector Público, Comisión Médica de Reclamos de la Ley N° 16.744 y Comisión Revalorizadora de Pensiones) está sometida a la Superintendencia de Seguridad Social. b) Hallazgo Detectado: Se entenderá por "hallazgo detectado" todo incumplimiento normativo evidenciado en una fiscalización realizada por la Superintendencia de Seguridad Social a las entidades bajo su fiscalización. Cada una de los hallazgos detectados serán comunicados a la "Entidad" a través de un oficio de la Superintendencia de Seguridad Social, señalando e identificando claramente el incumplimiento normativo evidenciado requiriendo su corrección o presentación de un Plan de Mejoras. El total de las entidades con hallazgos detectados e informados por la Superintendencia en el año t, corresponderá al denominador de la fórmula. c) Hallazgo Resuelto: Corresponde a aquellos hallazgos detectados e informados a la entidad a través de oficio (descritas en la definición b) anterior), respecto del cual: (1) La "Entidad" efectuó una corrección, esto es, enmendó el incumplimiento señalado. (2) La Superintendencia de Seguridad Social aprobó un Plan de Mejoras presentado por la "Entidad", que permite subsanar el hallazgo detectado en un plazo determinado de acuerdo a la complejidad y alcances de la corrección exigida. Este Plan será aprobado por la Superintendencia de Seguridad Social mediante Oficio. (3) La Superintendencia de Seguridad Social inicia un proceso sancionatorio contra la "Entidad". Para el caso de Servicios de Bienestar del Sector Público, se instruye a la Entidad determinar las responsabilidades administrativas pertinentes, acorde a lo establecido en el artículo 48 de la Ley N°16.395 (Ley Orgánica de esta Entidad Fiscalizadora), y en el artículo 119 de la Ley N°18.834 (Estatuto Administrativo). d) Año t: Para efectos del cálculo de este indicador, en el denominador de la fórmula se considerarán los hallazgos informados a través de oficio a las "Entidades" en el período del 01 de enero al 31 de octubre del año t, y en el numerador, para los efectos de determinar las entidades con hallazgos resueltos, se tendrán en cuenta las acciones realizadas por las "Entidades" hasta el 31 de diciembre del año t. Lo anterior se justifica debido a los tiempos que requiere tanto la "Entidad" para corregir los hallazgos, como la Superintendencia para efectuar el seguimiento.</t>
  </si>
  <si>
    <t>Porcentaje de personas capacitadas, que evalúan la capacitación con nota 6 o 7 en el año t</t>
  </si>
  <si>
    <t>3 - Difundir e informar de manera clara y comprensible, los derechos y beneficios de los regímenes de la seguridad social, a través de acciones de formación, capacitación, elaboración de estudios, investigaciones y estadísticas, con el objeto de lograr una participación informada de todos los actores involucrados.</t>
  </si>
  <si>
    <t>Satisfacción Usuaria</t>
  </si>
  <si>
    <t>(N° de personas capacitadas que evalúan la capacitación con nota 6 o 7 en el año t/N° de personas capacitadas que responden la encuesta en el año t)*100</t>
  </si>
  <si>
    <t>La capacitación será evaluada con un instrumento diseñado internamente para estos efectos.</t>
  </si>
  <si>
    <t>Promedio de días hábiles transcurridos desde la presentación hasta la resolución de las reclamaciones de carácter contencioso realizadas por usuarias/usuarios al servicio, resueltas en el año t</t>
  </si>
  <si>
    <t>Reclamaciones de carácter contencioso respondidas</t>
  </si>
  <si>
    <t>Suma de días hábiles transcurridos desde la presentación de las reclamaciones contenciosas resueltas en el año t/Número de reclamaciones de carácter contencioso resueltas en el año t</t>
  </si>
  <si>
    <t>- Se consideran como reclamaciones de carácter contencioso las siguientes materias: Licencia médica y Subsidio por Incapacidad Laboral (SIL), Permiso Post Natal Parental, Seguro laboral y Seguro escolar, Seguro SANNA, Cajas de Compensación, Prestaciones Familiares, Servicios de Bienestar, Bonos y Beneficios, y otros regímenes que las Leyes contemplen, que sean resueltas por los profesionales de las distintas Unidades del Departamento Contencioso que de origen a una resolución. - Dentro de estas reclamaciones se consideran solo aquellas que tiene un resultado en el que se acoge, acoge parcialmente o no acoge lo reclamado. - El tiempo promedio se mide en días hábiles, es decir, se excluyen sábados, domingos y feriados (esto implica considerar los eventos de días inhábiles, como ocurridos en el día hábil siguiente).</t>
  </si>
  <si>
    <t>MINISTERIO SECRETARIA GENERAL DE GOBIERNO</t>
  </si>
  <si>
    <t>CONSEJO NACIONAL DE TELEVISION</t>
  </si>
  <si>
    <t>Porcentaje de minutos de programas matinales de TV Abierta en horario de protección fiscalizados por oficio en el año t,respecto del promedio de los 3 últimos años.</t>
  </si>
  <si>
    <t>1 - Velar por el correcto funcionamiento de la televisión -abierta, de pago y sus ofertas digitales-, fiscalizada ex-post de oficioo o a través de denuncias de audiencias transversales y diversas en su composición.</t>
  </si>
  <si>
    <t>Fiscalización de Oficio de los contenidos emitidos en los matinales de Televisión Abierta</t>
  </si>
  <si>
    <t>(Sumatoria de minutos de programas matinales de TV Abierta en horario de protección fiscalizados por oficio en el año t/Promedio de minutos de programas matinales fiscalizados por oficio en los 3 últimos años)*100</t>
  </si>
  <si>
    <t>1. La fiscalización de oficio es el procedimiento administrativo de revisión de emisiones de contenido de televisión que busca determinar si un hecho constituye una eventual infracción al ?correcto funcionamiento?, en base a los lineamientos que proporcionan la propia Ley N°18.838 y sus normas complementarias, el cual se inicia o activa a iniciativa del H. Consejo, o en el Departamento de Fiscalización y Supervisión, cuyo objeto fundamental es abordar segmentos programáticos vulnerables que complementan la inquietud ciudadana o que no son considerados entre las denuncias, permitiendo lograr una mayor proactividad en el rol fiscalizador del CNTV, en concordancia con los lineamientos que el marco normativo establece para la Institución. Atendido a que los contenidos de televisión son en esencia una materia que se caracteriza por un gran dinamismo siempre existe la posibilidad que se detecten focos nuevos que requieran acciones de oficio imprevistas. 2. La televisión abierta se refiere a las transmisiones de contenidos de televisión efectuadas por un concesionario de televisión, que utiliza como medio de transporte de sus transmisiones, una fracción del espectro radio eléctrico que le ha asignado el estado, cuyo servicio se caracteriza por proporcionar a la ciudadanía el libre acceso a los contenidos emitidos. 3. El horario de protección corresponde a la franja horaria que se extiende entre las 6:00 y las 22.00 horas, que delimita el espacio de tiempo dentro del cual los servicios de televisión no pueden exhibir contenidos para mayores de 18 años y/o contenidos que puedan afectar la formación de la niñez. 4. La cuantificación de minutos de los matinales fiscalizados corresponde al tiempo total de exhibición del programa. Para efectos de la medición, se considerará a los programas matinales emitidos entre el 1 de enero al 30 de noviembre, esto debido al tiempo de proceso que conlleva la fiscalización y análisis de cada caso. 5. El período de ?los últimos tres años? se refiere a los valores efectivos logrados en el año t-3, t-2 y t-1.</t>
  </si>
  <si>
    <t>Porcentaje de capítulos CNTV INFANTIL adaptados inclusivamente en el año t, respecto al total de capítulos realizados el año t-1</t>
  </si>
  <si>
    <t>3 - Promover, financiar, subsidiar el desarrollo y el acceso a una oferta televisiva educatvia y cultural, diversa y plural, con contenidos de calidad que interpelen, interesen y convoquen a distintas audiencias en el espacio público y común que es la televisión (convivencia mediática).</t>
  </si>
  <si>
    <t>Cantidad de Capítulos CNTV Infantil adaptados inclusivamente</t>
  </si>
  <si>
    <t>(Número de capítulos CNTV INFANTIL adaptados inclusivamente en el año t /Número de capítulos de televisión cultural y educativa para niños de 4 a 12 años realizados por CNTV INFANTIL en el año t-1)*100</t>
  </si>
  <si>
    <t>1.- Capítulos CNTV INFANTIL se refiere a aquellos audiovisuales producidos con participación del equipo de CNTV Infantil, incluyendo la denominada producción propia y coproducción. Estos se encuentran dirigidos a público de 4 a 12 años. 2.- Capítulos adaptados inclusivamente: corresponde a capítulos realizados por CNTV Infantil a los cuales se incorpora lengua de señas chilena, subtitulado y audiodescripción. 3.- Los capítulos se adaptan inclusivamente una vez que están terminadas las series, a través de un proceso distinto que ocurre al año siguiente que una serie es realizada, por lo tanto, los capítulos que se adaptan en el año t son capítulos que fueron realizados en el año t-1.</t>
  </si>
  <si>
    <t>Porcentaje de PRODUCTOS elaborados por el Depto. de Estudios, de acuerdo a los requerimientos oficiales, internos y externos, aprobados y/o divulgados a través de distintos medios</t>
  </si>
  <si>
    <t>2 - Generar, fomentar, gestionar y difundir estudios sobre los servicios televisivos actuales y futuros, para promover la reciprocidad, interlocución y compromiso de parte las audiencias y actores involucrados.</t>
  </si>
  <si>
    <t>Generar, gestionar y difundir estudios (Productos) sobre los servicios televisivos.</t>
  </si>
  <si>
    <t>(N° de PRODUCTOS elaborados por el Depto. de Estudios, de acuerdo a los requerimientos oficiales, internos y externos, aprobados y/o divulgados a través de distintos medios/ N° total de PRODUCTOS elaborados por el Depto. de Estudios en el año t)*100</t>
  </si>
  <si>
    <t>1. Los productos corresponderán a requerimientos oficiales, internos y externos provenientes de: Consejo; departamentos de la institución; audiencias (por ejemplo, a través de Transparencia); mundo académico y centros de estudios; poder legislativos (Comisiones); entre otros. El Departamento también propondrá a la Autoridad, temas a analizar, estudios, noticias regulatorias y tendencias ?de la industria y de las instituciones reguladoras- desde las que el CNTV puede identificar algunas lecciones aprendidas y vinculadas a la contingencia nacional e internacional. Las solicitudes serán realizadas a través de oficios, Actas del H. Consejo, cartas oficiales, transparencia pasiva y/o oficina de partes y memos de la autoridad, o mails internos oficiales, conforme al plazo definido en la solicitud. 2. Los requerimientos son en referencia a lo acordado para su ejecución dentro del año t. 3. La gestión del conocimiento explica el trabajo que realiza el Departamento de Estudios: se compone de la producción análisis, elaboración, sistematización de datos de distinta naturaleza y su divulgación entre distintos públicos, generando soportes y promoviendo instancias conforme al propósito y destinatario que se trate. La amplitud de esta tarea puede ir desde la recolección de datos hasta la realización de un Seminario con la participación de expertos internacionales, con el objetivo de instalar agendas de políticas públicas y promover el debate sobre el quehacer regulatorio del CNTV. 4. Se entenderá por PRODUCTOS del Departamento de Estudios el resultado de un trabajo departamental que cumple con un fin institucional y que es de utilidad para distintos públicos al que responde el CNTV. Por ejemplo, se considerarán: Estudios, Informes, Análisis y Documentos que den cuenta de Seminarios, Coloquios, Charlas; y otros productos que el CNTV requiera. 5. La divulgación de los productos del Departamento de Estudios va a depender del objetivo y público al que van dirigidos, ya sea a través de la Web cuando es a público externo, y/o Intranet y/o correo institucional para informes reservados al Consejo y/o Actas del H. Consejo, y/o Comisiones e instituciones externas (Senado, Divisiones ministeriales, etc.)</t>
  </si>
  <si>
    <t>Hogares en el año T que sintonizaron por TV Abierta de alcance nacional programas financiados por el Fondo CNTV / Hogares del Universo del Estudio People meter.</t>
  </si>
  <si>
    <t>(Hogares en el año T que sintonizaron por televisión abierta de alcance nacional programas financiados por el Fondo CNTV/Hogares del Universo del Estudio People meter )*100</t>
  </si>
  <si>
    <t>El indicador analiza el promedio de hogares en el año T que sintonizaron por televisión abierta de alcance nacional los programas financiados por el Fondo CNTV, respecto de los hogares (2.535.669) que participan en el estudio. Para el cálculo de número de hogares telespectadores efectivos se utiliza la herramienta TV Data, con la que cuenta el CNTV proveída por la empresa Kantar Ibope Media que permite acceder a éstos datos. Kantar IBOPE Media es especialista en medición electrónica de audiencias televisivas, proporcionando la información más amplia y precisa sobre consumo de medios. Cabe destacar que es la misma herramienta que utilizan los canales de televisión para la medición de audiencia. El número promedio de hogares que sintonizan la oferta de programas emitidos por televisión abierta de cobertura nacional financiados por el Fondo CNTV corresponde al dato entregado por la herramienta TV DATA y todos los programas financiados por el Fondo que se emiten durante el año.Para la medición del indicador se tomarán los meses de enero a diciembre 2022. Los hogares que participan en el estudio corresponde a un universo que considera 32 comunas del Gran Santiago más la comuna de Puente Alto y San Bernardo, Antofagasta, Viña del Mar, Valparaíso, Concepción, Talcahuano, Temuco, Padre las Casas, San Pedro de la Paz y Chiguayante (excluyendo a los hogares del GSE E y a las personas menores de 4 años) hay 7.812.158 individuos y en el caso de los hogares son 2.535.669 viviendas. El Universo se compone La población de este estudio la constituyen los hogares y personas que habitan la zona urbana del Gran Santiago (32 comunas de la provincia de Santiago, más las comunas de Puente Alto y San Bernardo) y las comunas de Antofagasta, Valparaíso ? Viña del Mar, Concepción ? Hualpén ? Talcahuano ? Chiguayante ? San Pedro de la Paz, Temuco y Padre Las Casas. En total, 44 comunas. Su distribución es por Grupo Socio Económico, tramos de edad, sexo y tenencia de TV Pago. Se aplica un filtro para que excluye hogares sin televisores, así como los del segmento E. Hay que tener presente que el Universo del Estudio People Meter no contempla al grupo socio económico E, hogares sin TV, ni personas menores de 4 años. ? Número total de Hogares con televisor para el Gran Santiago y Regiones, excluyendo al estrato E: 2.535.669 hogares. ? Número total de Personas de 4 años y más, en hogares con televisor, excluyendo al estrato E, del Gran Santiago y Regiones: 7.812.158 personas. Determinación de Universos y muestras de hogares y personas Los datos se actualizan anualmente. Para esto, se trabaja por separado las bases de datos del Gran Santiago y de Regiones. Las fuentes de información para la construcción del universo son: ? Proyecciones de población. Se utiliza las proyecciones poblacionales 2021 basadas en el Censo 2017. ? Establishment Survey. Permite conocer la estructura de los nuevos universos que se desean construir, así como extraer la muestra de hogares en los que se instalarán audímetros. Es una encuesta, con muestreo probabilístico basado en el Censo, planificada en 4 olas anuales. Para el año 2021, debido a la pandemia, que imposibilitó durante meses el trabajo de campo, se planificó la ejecución de ¼ de la muestra (ola 1). De ese modo, la base de datos para la confección de los universos 2021 y para extraer la muestra de hogares donde se instalarán audímetros, se conformó con las olas 2, 3 y 4 del Establishment Survey 2019, más la ola 1 del año 2020. La proyección de población del INE y las estructuras del Establishment Survey fueron balanceadas con el método de ajuste de marginales denominado Rim Weighting, frecuentemente utilizado en estudios de mercado, para aproximación iterativa por ajuste de mínimos cuadrados. El Rim Weighting es utilizado frecuentemente en investigaciones por encuestas para compensar las representaciones desproporcionadas de segmentos específicos de una muestra. Este método desarrollado por el doctor W. Edwards Deming, ha sido usado, entre otros, por la Oficina del Censo de EEUU para sus encuestas. Para mayor información sugerimos consultar el Capítulo 7 del libro del Dr. Deming titulado Statistical Adjustement of Data.</t>
  </si>
  <si>
    <t>Tiempo promedio en días corridos de tramitación de concursos de otorgamiento de concesiones de radiodifusión televisiva digital de libre recepción</t>
  </si>
  <si>
    <t>4 - Implementar y contribuir al despliegue de la televisión digital en el país, mediante la realización de concursos y procesos de migración de la televisión analógica a la digital, para garantizar una oferta televisiva con despliegue territorial y acceso universal.</t>
  </si>
  <si>
    <t>Tiempo promedio (en días corridos) de tramitación de Concursos de otorgamiento Concesiones de radiodifusión televisiva digital de libre recepción.</t>
  </si>
  <si>
    <t>Sumatoria de días corridos de tramitación de cada concurso de otorgamiento de concesiones llamado en el año t (días transcurridos entre la fecha de la publicación del llamado a concurso y la fecha de adjudicación del concurso en sesión de Consejo)/total de concesiones de radiodifusión televisiva digital adjudicadas en concurso público en el año t</t>
  </si>
  <si>
    <t>1) Se considera dentro del período de tramitación sólo el transcurrido entre la primera publicación del llamado a concurso, y la adjudicación del mismo (quedando fuera las etapas anteriores y posteriores en cuanto dependen exclusivamente de contingencias como los tiempos de respuesta de SUBTEL y eventuales impugnaciones administrativa y/o judiciales de los postulantes a la adjudicación del concurso. 2) El tiempo de tramitación de concursos de otorgamiento de concesiones de radiodifusión televisiva está sujeto a una contingencia que no depende del CNTV, que es el tiempo que tome la evaluación técnica de las postulaciones, que conforme al artículo 23 de la Ley N° 18.838, debe realizar la Subsecretaría de Telecomunicaciones, sin perjuicio de que la evaluación técnica la debe realizar SUBTEL, el tiempo de respuesta de dicha institución se incluye dentro del cómputo del plazo. 3) Los llamados a concursos no se realizan de acuerdo a un calendario predeterminado, ya que la ley ordena llamar a concurso 30 días después de la solicitud de un interesado, y al menos 180 días antes del vencimiento del plazo de vigencia de una concesión. Durante el año 2022, la primera publicación de los únicos llamados a concursos a la fecha se realizó el 1 de junio. 4) Hito de Inicio: Publicación del llamado a concurso en Diario Oficial Hito de término: Publicación del acta de sesión de Consejo, en que se adjudica el concurso respectivo, en la página web institucional www.cntv.cl</t>
  </si>
  <si>
    <t>Horas de emisión de programas financiados por el Fondo CNTV en canales de TV nacional abierta, respecto al total de horas de emisión de canales de TV nacional abierta.</t>
  </si>
  <si>
    <t>Mantener y/o aumentar la emisión de horas de programas de alto nivel cultural, interés nacional, regional, local o comunitario y con los contenidos establecidos en el art. 12 letra b) de la Ley 18.838, a través de la gestión del Fondo CNTV.</t>
  </si>
  <si>
    <t>(Horas de emisión de programas financiados por el Fondo CNTV en canales de TV nacional abierta/total de horas de emisión de canales de TV nacional abierta)*100</t>
  </si>
  <si>
    <t>Este indicador es el mismo que se utiliza en la oferta programática de Fomento, ya que refleja la cantidad de horas de programación de calidad financiadas por el Fondo CNTV que son emitidas anualmente. Puede observarse un gran crecimiento para 2023 ya que se considera el canal NTV, que emite 18 horas diarias de programación, por ende, en un año transmite 6.570 horas (a esto se debe el aumento en el denominador). En promedio, NTV exhibe 4 horas y media diariamente de programación financiada por el Fondo CNTV, por lo que para el año 2023 se estima emitir 1.460 horas de programación financiada por el Fondo CNTV en este canal y mantener la cantidad de horas emitidas en los demás canales. El canal NTV se está considerando en este indicador para el año 2023 porque recientemente se hizo posible hacer seguimiento a su programación a través de TV Data (Software de Kantar Ibope Media) junto a los demás canales nacionales que se consideran en este indicador, los cuales son Canal 13, Chilevisión, Megavisión, TVN, TV+ y La Red. El numerador se constituye con ?El total de oferta del Fondo CNTV, que para el año en el año 2021 fue de 182 horas, lo que equivale al 0,4% del total de horas de programación de la TV Abierta.? Departamento de Estudios del Consejo Nacional de Televisión. (2022). PROGRAMAS FONDO CNTV Oferta y Consumo 2021. https://www.cntv.cl/wp-content/uploads/2022/06/Fondo-CNTV-Oferta-y-Consumo-2021-ok.pdf II. Principales resultados (pag. 8). El denominador comprende el ?Tiempo total emitido durante todo el año 2021: 46.154 horas.?. CNTV. (2022, marzo). ANUARIO ESTADÍSTICO OFERTA y CONSUMO DE TELEVISIÓN 2021. https://www.cntv.cl/wp-content/uploads/2022/03/ANUARIO-ESTADISTICO-DE-OFERTA-y-CONSUMO-2021.docx.pdf METODOLOGÍA (pag. 4) https://www.cntv.cl/estudios-y-estadisticas/estadisticas-oficiales/</t>
  </si>
  <si>
    <t>SECRETARIA GENERAL DE GOBIERNO</t>
  </si>
  <si>
    <t>Porcentaje de autoridades de Gobierno a quienes se entrega Informes de prensa durante el año t.</t>
  </si>
  <si>
    <t>5 - Proveer a las principales autoridades de Gobierno asesoría comunicacional e información relevante que permita identificar necesidades estratégicas y coyunturales y la toma de decisiones en materia de políticas públicas, coordinando la Política Comunicacional del Ejecutivo.</t>
  </si>
  <si>
    <t>Autoridades de Gobierno con Informes de prensa entregado</t>
  </si>
  <si>
    <t>(Total de autoridades de gobierno a las que se le entrega Informes de prensa durante el año t/Total de autoridades de Gobierno vigentes y definidas para el año t)*100</t>
  </si>
  <si>
    <t>El Listado de autoridades de Gobierno a quienes se debe entregar los informes de prensa durante el año t comprende: Presidente/a de la República, 24 Ministros/as, 39 Subsecretarios/as, 16 Delegado/a Presidencial Regional, 40 Delegado/a Presidencial Provincial y 15 SEREMIS de Gobierno, registrados en la base de datos de la Unidad de Servicios Informativos de la SECOM. Se entenderá por ?informe de prensa? a todo documento que contiene los principales hitos noticiosos de relevancia para el país y el Gobierno en un determinado periodo de tiempo, que resulta informativo y de utilidad para las autoridades en la toma de decisiones estratégicas para sus reparticiones. El número de autoridades de Gobierno a quienes debe distribuirse los informes de prensa puede variar debido a los enfoques o prioridades del Gobierno, en cuanto a la creación, supresión o sustitución de cargos. Por ende, un "informe" se contabilizará como entregado cada vez que haya sido enviado por correo electrónico a la autoridad correspondiente. Si en el momento del envío no existe una persona ocupando el cargo, éste no será contabilizado en el indicador. Se contempla la entrega de, al menos, un informe de prensa al día. En el numerador se contabilizarán aquellas autoridades que recibieron informes de prensa durante, al menos, un 95% del total de días en el cargo. En el caso del Presidente/a de la República la entrega digital puede ser a un representante del mismo.</t>
  </si>
  <si>
    <t>Porcentaje de convenios de ejecución del Fondo de Fortalecimiento de Organizaciones y Asociaciones de Interés Público Nacional, Regional y Local que reciben primera cuota al 31 de diciembre del año t.</t>
  </si>
  <si>
    <t>(N° de convenios suscritos en el año t por representantes legales de organizaciones que poseen proyectos adjudicados en el Concurso(s) del Fondo Fortalecimiento de Organizaciones y Asociaciones de Interés Público Nacional, Regional y Local año t que recibe/ N° de convenios suscritos en el año t por representantes legales de organizaciones que poseen proyectos adjudicados en el Concurso(s) del Fondo Fortalecimiento de Organizaciones y Asociaciones de Interés Público Nacional, Regional y Local año t)*100</t>
  </si>
  <si>
    <t>El Fondo de Fortalecimiento de las Organizaciones de Interés Público, es un concurso público creado por la Ley N° 20.500, cuya finalidad es financiar proyectos que promuevan el interés general en materias de derechos ciudadanos, asistencia social, educación, salud, voluntariado y cualquiera otra de bien común. Este Fondo se financia a través del presupuesto del Ministerio Secretaría General de Gobierno (quien ejerce una función ejecutiva, actuando como soporte técnico para el funcionamiento regular del Fondo y del Consejo Nacional y Consejos Regionales, ambos de carácter externo al ministerio). La administración del Fondo es realizada por un Consejo Nacional conformado por representantes de la sociedad civil y autoridades definidas en el Art. 12 de la Ley N° 20.500. Entre otras funciones, el Consejo Nacional tiene la responsabilidad de distribuir los recursos del Fondo para las distintas regiones, determinar los tipos de proyectos y montos máximos de financiamiento, aprobar las bases generales y requisitos administrativos para la postulación de proyectos, junto con adjudicar los proyectos de carácter nacional. Asimismo, en cada región existe un Consejo Regional a cargo de administrar la convocatoria en sus respectivas regiones, fijar criterios y prioridades para la adjudicación de los recursos y adjudicar los proyectos, declararlos inadmisibles si no cumplen con los requisitos necesarios y efectuar las gestiones administrativas relacionadas con dichas adjudicaciones; entre otras funciones.</t>
  </si>
  <si>
    <t>Porcentaje de comunas prioritarias donde se realizan Escuelas de Formación Ciudadana para Dirigentes Sociales durante el año t</t>
  </si>
  <si>
    <t>2 - Desarrollar herramientas y mecanismos para el fortalecimiento de la sociedad civil y sus distintas formas de organización.</t>
  </si>
  <si>
    <t>Comunas prioritarias con Escuelas de Formación Ciudadana realizadas.</t>
  </si>
  <si>
    <t>(Total de comunas prioritarias donde se realizan Escuelas de Formación Ciudadana para Dirigentes Sociales durante el año t /Total de comunas prioritarias del país)*100</t>
  </si>
  <si>
    <t>División de Organizaciones Sociales (DOS) del Ministerio Secretaría General de Gobierno, ha definido como comunas prioritarias aquellas comunas seleccionadas a través de un mecanismo de focalización basado en tres criterios: densidad de la población, índices de pobreza y el grado de participación en organizaciones sociales según la encuesta CASEN. A partir de este mecanismo, se seleccionaron las comunas que concentran el 80% de la población nacional, con lo cual se espera potenciar a los dirigentes sociales que se vinculan e interactúan con este porcentaje de la población. Las capacitaciones considerarán temáticas respecto de las Leyes N°20.500 y N°19.418, programas de gobierno y/o políticas públicas, además de temáticas emergentes y/o solicitadas directamente por los beneficiarios de éstas. Para considerarse una Escuela de Formación Social como tal, debe contar con a lo menos 30 participantes.</t>
  </si>
  <si>
    <t>Porcentaje de comunas visitadas por MovilizaDOS durante el año t.</t>
  </si>
  <si>
    <t>1 - Desarrollar y promover espacios de información y comunicación entre el Gobierno y la ciudadanía de modo que se fortalezca la participación y retroalimente la acción gubernamental con las demandas y opiniones de las personas.</t>
  </si>
  <si>
    <t>Comunas visitadas por MovilizaDOS.</t>
  </si>
  <si>
    <t>(Total de comunas visitadas por MovilizaDOS durante el año t/Total de comunas del país)*100</t>
  </si>
  <si>
    <t>El Producto DOS ?MovilizaDOS? es un dispositivo tecnológico, comunicacional, móvil e itinerante que informa, atiende y promueve un diálogo con la ciudadanía, que se implementa en las 16 regiones del país. Para efectos de la medición del indicador, de un total de 346 comunas del país se considera sólo 345 y se exceptúa la comuna de la Antártica, dadas las dificultades de acceso. El MovilizaDOS se considera como ejecutado en la comuna cuando se lleva a cabo una jornada de atención de 2 horas o más, en un espacio público o perteneciente a alguna institución local, donde se entrega información acerca de las políticas públicas y/o beneficios sociales dirigidos a la ciudadanía. Para acreditar la jornada de dos horas o más, la División de Organizaciones Sociales genera un certificado de permanencia en terreno para la modalidad utilizada en la comuna, ya sea ésta un dispositivo móvil e itinerante, una feria de servicios o un stand MovilizaDOS. Este certificado indica fecha, rango horario, comuna y es validado por el SEREMI (o subrogante) de la región cuando se cumple la totalidad de las visitas comprometidas en la región y es preparado por el Encargado/a de la División de Organizaciones Sociales en la región. Para ello cada SEREMI o encargado del programa generará una certificación regional en que constatará la realización del MovilizaDOS según los criterios del programa.</t>
  </si>
  <si>
    <t>Porcentaje de proyectos adjudicados con convenio suscrito del Fondo de Medios de Comunicación Social Regionales, Provinciales y Comunales que reciben primera cuota al 31 de diciembre del año t.</t>
  </si>
  <si>
    <t>(N° de proyectos adjudicados con convenios suscritos en el año t por medios de comunicación social en el Concurso del Fondo de Fomento de Medios de Comunicación Social Regionales, Provinciales y Comunales, con financiamiento al 31 de diciembre año /N° de proyectos adjudicados con convenios suscritos en el año t por medios de comunicación social en el Concurso del Fondo de Fomento de Medios de Comunicación Social Regionales, Provinciales y Comunales)*100</t>
  </si>
  <si>
    <t>El Fondo de Medios tiene como objetivo contribuir al financiamiento de proyectos relativos a la realización, edición y difusión de programas o suplementos de carácter regional o local. Este Fondo se financia a través del presupuesto del Ministerio Secretaría General de Gobierno (quien administra el Fondo y debe coordinar, dar seguimiento y evaluar (en conjunto con las regiones) las distintas etapas de llamado, selección y asignación del Fondo). La distribución regional de los recursos del Fondo se efectúa de acuerdo al Art. 2 del Decreto 45 que aprueba el Reglamento del Fondo de Medios. Para los concursos, el respectivo Consejo Regional (CORE) debe aprobar las bases de concurso en la región, de acuerdo al texto propuesto por el Ministerio y asignar los recursos a los proyectos adjudicados, entre otras funciones. Asimismo, en cada región existen Comisiones Regionales que son establecidas por los CORE y conformadas según el Art. 10° del Decreto 45, las cuales deben evaluar los proyectos que son admisibles, proponer las cuantía de financiamiento para cada proyecto y elaborar un listado de proyectos no seleccionados, para el caso en que proceda una nueva adjudicación de los recursos del Fondo. Por otro lado, el Ministerio, a través de cada SEREMI de Gobierno y la Unidad de Fondos Concursables, se ocupa de la elaboración y suscripción de los convenios entre el representante legal de cada medio de comunicación, el Intendente y el SEREMI de Gobierno, respectivo; junto con realizar el seguimiento y evaluación de los proyectos en ejecución. Finalmente, la cantidad de convenios suscritos en cada región por los representantes legales de los medios de comunicación, Intendente y el Ministerio (Subsecretario/a o SEREMIS de Gobierno, según corresponda), depende de la cantidad de proyectos postulados de manera voluntaria, que sean declarados admisibles por el Ministerio y adjudicados por las citadas Comisiones, en un plazo no superior al 31 de diciembre. Por otra parte, el Catastro de Medios de Comunicación Social es una base de datos actualizada anualmente por la Unidad de Fondos Concursables del Ministerio, en la cual los medios de comunicación son clasificados por tipo y localización geográfica. Respecto a la forma de actualización del Catastro, una vez concluidas las postulaciones del concurso en ejecución, durante el año t se revisa el catastro del año t-1 y se incorporan todos aquellos medios de comunicación que participan por primera vez en los procesos concursales del Fondo de Medios. Para ello, se realiza un cruce de la lista de postulantes del año t y el catastro del año t-1, a través de los RUT. Las actualizaciones se realizan a partir de los medios que postulan al último concurso del año t y en ningún caso se revisan listados de participantes de años anteriores. En el Fondo de Medios participan principalmente medios de comunicación de tipos radiales, electrónicos, televisivos y escritos. En dicho contexto, la única entidad que proporciona un listado actualizado de radios vigentes es la SUBTEL. Respecto a los otros tipos de medios, el Ministerio no cuenta con esa información actualizada y, en ese caso, los medios de comunicación deben proporcionar la documentación necesaria para demostrar su vigencia, al momento de la postulación. Por ultimo, señalar que un Medio de Comunicación Social es aquel apto para transmitir, divulgar, difundir o propagar, en forma estable y periódica, textos, sonidos o imágenes destinados al público, cualquiera sea el soporte o instrumento utilizado.</t>
  </si>
  <si>
    <t>Porcentaje de personas que aprueban las capacitaciones en temáticas de no discriminación en el año t.</t>
  </si>
  <si>
    <t>4 - Promover entre las instituciones públicas y la sociedad civil, el respeto de la diversidad en los ámbitos cultural, social, filiación, creencia o religión, orientación sexual e identidad de género, etaria, enfermedad o discapacidad, para erradicar la discriminación arbitraria en cualquiera de sus formas.</t>
  </si>
  <si>
    <t>Personas que aprueban capacitación en temáticas de no discriminación.</t>
  </si>
  <si>
    <t>(Total de personas que aprueban capacitaciones en temáticas de no discriminación en el año t/Total de personas capacitadas en temáticas de no discriminación en el año t)*100</t>
  </si>
  <si>
    <t>Las capacitaciones estarán dirigidas a funcionarias y funcionarios públicos de los distintos órganos del Estado y a la sociedad civil que se vinculen y trabajen directamente en temáticas de no discriminación. La metodología y el contenido serán elaborados y actualizados anualmente por la Unidad de Observatorio de Participación Ciudadana y No Discriminación. Respecto a la metodología, podrá ser expositiva, participativa o práctica, también una combinación de ellas. Los contenidos serán desarrollados considerando los lineamientos estratégicos del Ministerio, la autoridad y productos comprometidos en instrumentos de control de gestión y del programa Observatorio. En las capacitaciones se aplicará una evaluación para medir el aprendizaje adquirido por los participantes. Dicha evaluación tendrá como propósito identificar a todas aquellas personas que aprueben la capacitación. La aprobación se obtendrá cuando las personas cumplan con, a lo menos, el 60% de las respuestas correctas. La prueba contendrá preguntas de verdadero y falso y alternativas múltiples que serán determinadas en relación a los contenidos impartidos en las capacitaciones.</t>
  </si>
  <si>
    <t>Porcentaje de órganos de la administración central del Estado que reciben apoyo técnico-metodológico en materias de participación ciudadana en la gestión pública.</t>
  </si>
  <si>
    <t>3 - Contribuir a la participación ciudadana en la gestión pública, entregando asesoría y apoyo técnico-metodológico en la implementación y seguimiento de los mecanismos de participación ciudadana, formulados en las normas generales de los órganos de la administración central del Estado, como así también dar cuenta pública anual a la ciudadanía en esta materia.</t>
  </si>
  <si>
    <t>Órganos de la administración central del Estado que reciben apoyo técnico-metodológico.</t>
  </si>
  <si>
    <t>(Total de órganos de la administración central del Estado que reciben apoyo técnico-metodológico en materia de participación ciudadana en la gestión pública en el año t/Total de órganos de la administración central del Estado sobre los que aplica la Ley N° 20.500 definidos para el año t)*100</t>
  </si>
  <si>
    <t>Se entiende como apoyo técnico-metodológico, al conjunto de iniciativas formativas en modalidad telemática y/o presencial, que la División de Organizaciones Sociales realiza en materias de participación ciudadana en la gestión pública a los órganos de la administración central del Estado. Estas acciones se enmarcan en el proceso de apoyo y acompañamiento en la gestión anual de sus normas de participación ciudadana. Las acciones de capacitación contemplan aspectos establecidos y relacionados con la Ley N° 20.500, Instructivo Presidencial N° 007 de agosto de 2022 para el Fortalecimiento de la Participación Ciudadana en la Gestión Pública u otros establecidos en las Normas de Participación Ciudadana de cada institución. Respecto al total de organismos públicos de la administración central del Estado sobre los que aplica la Ley N° 20.500, se definirá en marzo de cada año según los siguientes criterios: -El número de organismos públicos corresponderá a las subsecretarías y servicios relacionados de cada Ministerio. El listado será elaborado sobre la base de la Ley de Presupuesto para el Sector Público del respectivo año, considerará cada uno de los capítulos enlistados con excepción de aquellos sobre los que no aplica la Ley N° 20.500, de acuerdo al artículo 18 de la Ley N° 18.575, Ley Orgánica Constitucional de Bases Generales de la Administración del Estado. - No se contemplarán las Direcciones del Ministerio de Obras Públicas. En este caso la realidad de participación ciudadana se centraliza en la Subsecretaría de Obras Públicas. - No se considerarán a las Gobernaciones Regionales en el universo de instituciones que deben reportar información a la DOS.</t>
  </si>
  <si>
    <t>Porcentaje de proyectos con convenio suscrito del Fondo de Fortalecimiento de Organizaciones de Interés Público con transferencia de recursos en el año t.</t>
  </si>
  <si>
    <t>Proyectos con convenio suscrito y transferencia de recursos.</t>
  </si>
  <si>
    <t>(Total de proyectos con convenio suscrito y transferencia de recursos en el año t/Total de proyectos con convenio suscrito en el año t)*100</t>
  </si>
  <si>
    <t>El Fondo de Fortalecimiento de las Organizaciones de Interés Público, es un concurso público creado por la Ley N° 20.500, cuya finalidad es financiar proyectos que promuevan el interés general en materias de derechos ciudadanos, asistencia social, educación, salud, voluntariado y cualquiera otra de bien común. Este Fondo se financia a través del presupuesto del Ministerio Secretaría General de Gobierno (quien ejerce una función ejecutiva, actuando como soporte técnico para el funcionamiento regular del Fondo y del Consejo Nacional y Consejos Regionales, ambos de carácter externo al ministerio). La administración del Fondo es realizada por un Consejo Nacional conformado por representantes de la sociedad civil y autoridades definidas en el Art. 12 de la Ley N° 20.500. Entre otras funciones, el Consejo Nacional tiene la responsabilidad de distribuir los recursos del Fondo para las distintas regiones, determinar los tipos de proyectos y montos máximos de financiamiento, aprobar las bases generales y requisitos administrativos para la postulación de proyectos, junto con adjudicar los proyectos de carácter nacional. Asimismo, en cada región existe un Consejo Regional a cargo de administrar la convocatoria en sus respectivas regiones, fijar criterios y prioridades para la adjudicación de los recursos y adjudicar los proyectos, declararlos inadmisibles si no cumplen con los requisitos necesarios y efectuar las gestiones administrativas relacionadas con dichas adjudicaciones; entre otras funciones. Se entenderá por convenio suscrito aquel que es firmado por el/la representante legal de la organización y por el Ministerio Secretaría General de Gobierno, representado por el Subsecretario/a y, en las regiones, por cada Secretario/a Regional Ministerial; y que se encuentran con Resolución aprobatoria de convenio.</t>
  </si>
  <si>
    <t>Porcentaje de proyectos con convenio suscrito del Fondo de Medios de Comunicación Social con transferencia de recursos en el año t.</t>
  </si>
  <si>
    <t>6 - Contribuir a la ejecución de iniciativas regionales, provinciales y comunales destinadas a fomentar el pluralismo informativo y la libertad de expresión.</t>
  </si>
  <si>
    <t>El Fondo de Medios tiene como objetivo contribuir al financiamiento de proyectos relativos a la realización, edición y difusión de programas o suplementos de carácter regional o local. Este Fondo se financia a través del presupuesto del Ministerio Secretaría General de Gobierno (quien administra el Fondo y debe coordinar, dar seguimiento y evaluar (en conjunto con las regiones) las distintas etapas de llamado, selección y asignación del Fondo). La distribución regional de los recursos del Fondo se efectúa de acuerdo al Art. 2 del Decreto 45 que aprueba el Reglamento del Fondo de Medios. Para los concursos, el respectivo Consejo Regional (CORE) debe aprobar las bases de concurso en la región, de acuerdo al texto propuesto por el Ministerio y asignar los recursos a los proyectos adjudicados, entre otras funciones. Asimismo, en cada región existen Comisiones Regionales que son establecidas por los CORE y conformadas según el Art. 10° del Decreto 45, las cuales deben evaluar los proyectos que son admisibles, proponer las cuantía de financiamiento para cada proyecto y elaborar un listado de proyectos no seleccionados, para el caso en que proceda una nueva adjudicación de los recursos del Fondo. Por otro lado, el Ministerio, a través de cada SEREMI de Gobierno y la Unidad de Fondos Concursables, se ocupa de la elaboración y suscripción de los convenios entre el representante legal de cada medio de comunicación, el Intendente y el SEREMI de Gobierno, respectivo; junto con realizar el seguimiento y evaluación de los proyectos en ejecución. Finalmente, la cantidad de convenios suscritos en cada región por los representantes legales de los medios de comunicación, Intendente y el Ministerio (Subsecretario/a o SEREMIS de Gobierno, según corresponda), depende de la cantidad de proyectos postulados de manera voluntaria, que sean declarados admisibles por el Ministerio y adjudicados por las citadas Comisiones, en un plazo no superior al 31 de diciembre. Se entenderá por convenio suscrito aquel que es firmado por el/la representante legal del medio o propietario/a del medio de comunicación y por el Ministerio Secretaría General de Gobierno, representado por el Subsecretario/a y, en las regiones, por cada Secretario/a Regional Ministerial y por el Gobernador/a Regional; y que se encuentran con Resolución aprobatoria de convenio.</t>
  </si>
  <si>
    <t>MINISTERIO SECRETARIA GENERAL DE LA PRESIDENCIA</t>
  </si>
  <si>
    <t>SECRETARIA GENERAL DE LA PRESIDENCIA DE LA REPUBLICA</t>
  </si>
  <si>
    <t>Porcentaje de informes Semanales de actividad legislativa elaboradas en el año t respecto del total de semanas legislativas efectivas en el año t</t>
  </si>
  <si>
    <t>5 - Asesorar eficazmente al Presidente de la República y a los Ministros en lo referido a las relaciones con el Congreso Nacional, los partidos políticos y las organizaciones sociales y religiosas, a través de las coordinaciones con los organismos involucrados, a fin de asegurar los apoyos requeridos a la agenda legislativa del Gobierno, así como anticipar y manejar conflictos.</t>
  </si>
  <si>
    <t>Seguimiento de actividad legislativa</t>
  </si>
  <si>
    <t>(Nº de informes semanales de actividad legislativa año t/N° de semanas legislativas)*100</t>
  </si>
  <si>
    <t>El Informe semanal de actividad legislativa, elaborado por la División de Relaciones Políticas e Institucionales, sistematiza los resultados de la agenda legislativa de la Cámara de Diputados y Diputadas y del Senado, incluyendo el trabajo realizado tanto en las comisiones como en las respectivas salas, según las semanas legislativas establecidas por el Congreso Nacional, considerando el año calendario de enero a diciembre (52 o 53), restando las semanas distritales (11), el receso legislativo de febrero (4) y la semana del 18 de septiembre (1).</t>
  </si>
  <si>
    <t>Porcentaje de reportes de compromisos programáticos elaborados antes del último día hábil de cada cuatrimestre del año t, respecto al total de cuatrimestres del año t</t>
  </si>
  <si>
    <t>2 - Propender al logro y mejorar la implementación de políticas y agendas prioritarias del Gobierno, apoyando sus capacidades en la coordinación y priorización de políticas; promoviendo las coordinaciones que se requieran; efectuando el seguimiento, monitoreo y apoyo a las gestiones necesarias para el cumplimiento de los compromisos de Gobierno, asegurando la correcta ejecución e implementación de las políticas prioritarias.</t>
  </si>
  <si>
    <t>Seguimiento del programa de Gobierno.</t>
  </si>
  <si>
    <t>(N° de reportes de compromisos programáticos elaborados antes del último día hábil de cada cuatrimestre en el año t/N° de cuatrimestres en el año t)*100</t>
  </si>
  <si>
    <t>Los reportes de compromisos programáticos son informes elaborados por la División de Coordinación Interministerial que sistematizan el grado de avance del cumplimiento de compromisos prioritarios, que la autoridad considere como relevantes, contenidos tanto en el Programa de Gobierno, como en los Mensajes Presidenciales del 1 de junio, o discursos en terreno, entre otros. Son una herramienta para facilitar la toma de decisiones por parte de las autoridades de la cartera, siendo las fechas de corte de los informes, definidos en función de los requerimientos de las autoridades ministeriales.</t>
  </si>
  <si>
    <t>Porcentaje de minutas de Mensajes elaboradas en el año t, por Mensajes en tabla y discutidos, respecto al número total de Mensajes en tabla discutidos en el año t</t>
  </si>
  <si>
    <t>1 - Participar eficazmente en la gestión de la agenda legislativa del Gobierno, a través de la revisión y estudio de los anteproyectos respectivos, a objeto de asesorar al Ejecutivo en el ejercicio de su función colegisladora, así como apoyar la potestad reglamentaria del Presidente de la República.</t>
  </si>
  <si>
    <t>Proyectos de ley.</t>
  </si>
  <si>
    <t>(Nº de minutas de Mensajes producidas en el año t por Mensajes en tabla discutidos/Nº total de Mensajes en tabla discutidos en el año t)*100</t>
  </si>
  <si>
    <t>Las minutas se elaboran, por la División Jurídico-Legislativa, al momento del ingreso de un Mensaje del Ejecutivo a la sala de la Cámara de Diputados y Diputadas o el Senado y contienen el fundamento del proyecto de ley, un breve resumen de su contenido y una síntesis de los principales hitos en cada una de las etapas de tramitación, actualizándose cada vez que el proyecto de ley se encuentre en tabla en la Sala de la Cámara de Diputados y Diputadas o del Senado para ser discutido y votado. El número de minutas varía en función de los mensajes que se encuentren para estado de tabla de conformidad a la propuesta que efectúen las mesas de cada una de las ramas del Congreso Nacional.</t>
  </si>
  <si>
    <t>Porcentaje de segundos en que la plataforma de clave única estuvo disponible en el año t, respecto del número total de segundos del año t</t>
  </si>
  <si>
    <t>3 - Coordinar y asesorar a los órganos de la Administración del Estado en el uso estratégico de las tecnologías digitales, con la finalidad de mejorar la gestión y la entrega de servicios de calidad para las personas.</t>
  </si>
  <si>
    <t>Tecnologías Digitales.</t>
  </si>
  <si>
    <t>(Número de segundos en que la plataforma de clave única estuvo disponible y operativa durante el año t/Número total de segundos del año t)*100</t>
  </si>
  <si>
    <t>La clave única es un mecanismo de identificación digital /firma electrónica gratuita que permite a los usuarios demostrar su identidad en plataformas digitales y así evitar asistir de forma presencial a trámites. Para estos efectos, tiempo disponible es aquel durante el cual, para los usuarios de ClaveÚnica, es posible realizar inicios de sesión en los sitios que integran el servicio de autenticación. La disponibilidad de la plataforma se obtiene desde un sistema de monitoreo en tiempo real que permite detectar y registrar interrupciones, recogiéndose, luego en el informe elaborado por Gobierno Digital, el porcentaje, en segundos, disponible menos la suma de las interrupciones.</t>
  </si>
  <si>
    <t>Porcentaje de objetivos gubernamentales consolidados por el CAIGG durante el año t respecto del número de objetivos gubernamentales aprobados por el Presidente de la República para el año t</t>
  </si>
  <si>
    <t>8 - Apoyar y asesorar al Presidente de la República y a los Ministros, en la implementación de la Política de Auditoría Interna de Gobierno a través de acciones preventivas orientadas a robustecer la probidad e integridad en el actuar de los funcionarios mediante el fortalecimiento de la gobernanza institucional, el énfasis en la gestión de los riesgos más críticos de la Administración del Estado y el mejoramiento del sistema de control interno, entregando un mejoramiento continuo a la calidad del trabajo de auditoría interna y a la toma de decisiones y responsabilidad de quienes detentan cargos públicos por la gestión que se realiza en sus entidades.</t>
  </si>
  <si>
    <t>Objetivos gubernamentales de auditoría informados.</t>
  </si>
  <si>
    <t>((N° de Objetivos Gubernamentales de Auditoría informados en forma consolidada por el CAIGG respecto de resultados en el año t al Pdte/a. del Consejo de Auditoría/N° de Objetivos Gubernamentales de Auditoría aprobados por el Pdte. de la República para el año t en el respectivo Ord. del gabinete presidencial)*100</t>
  </si>
  <si>
    <t>El informe consolidado es elaborado por el Consejo de Auditoría Interna General del Gobierno y se refiere al análisis y evaluación de los resultados obtenidos en la implementación de los objetivos gubernamentales para el periodo año t. Corresponde a una medición (reporte) de ejecución de cada uno de los objetivos gubernamentales definidos por el Presidente de la República.</t>
  </si>
  <si>
    <t>Porcentaje de informes, minutas o análisis de carácter político, social y/o jurídico elaborados en el año t</t>
  </si>
  <si>
    <t>4 - Monitorear eficazmente la realidad nacional a través del análisis de variables relevantes de naturaleza política, social y jurídico-constitucional con el objeto de formular propuestas de acción y generar información estratégica para la toma de decisiones del Gobierno.</t>
  </si>
  <si>
    <t>Monitoreo de variables sobre la realidad nacional.</t>
  </si>
  <si>
    <t>(Número de informes, minutas o análisis de carácter político, social y/o jurídico elaborados durante el año t/Número de reuniones de gabinete Ministra/Subsecretaria realizadas en el año t)*100</t>
  </si>
  <si>
    <t>Los informes serán elaborados por la División de Estudios y contienen un análisis de carácter político, social y/o jurídico y su periodo de medición es el año t. La planificación de dichos informes será enviada a la Unidad de Control de Gestión durante el mes de marzo del año t.</t>
  </si>
  <si>
    <t>Porcentaje de actas de actividades sobre revisión de materias de transparencia de la función pública realizadas con encargados/as de transparencia de subsecretarías (presenciales o telemáticas), respecto al total de reuniones del año t</t>
  </si>
  <si>
    <t>7 - Asesorar al Presidente de la República en materias de integridad pública, probidad y transparencia en el ejercicio de la función pública y, por su intermedio, a los servicios públicos fomentando la defensa y promoción de los derechos de las personas ante los órganos de la Administración del Estado, en relación a prestaciones que éstos otorgan, con el objeto de incrementar la calidad de los servicios que se entregan.</t>
  </si>
  <si>
    <t>Transparencia en el ejercicio de la función pública.</t>
  </si>
  <si>
    <t>(N° de actas de actividades sobre revisión de materias de transparencia de la función pública realizadas con encargados/as de transparencia de subsecretarías /N° total de reuniones realizadas con Enlaces de transparencia de Subsecretarías en el año t)*100</t>
  </si>
  <si>
    <t>Las jornadas o actividades con los encargados de transparencia de Subsecretarías son dirigidas por la Comisión Asesora Presidencial de Integridad y Transparencia y pueden ser realizadas de manera presencial o telemática. Al respecto precisar que, en el mes de marzo, posterior a la revisión y validación del Secretario/a Ejecutivo de la Comisión, se enviará la planificación a la Unidad de Control de Gestión.</t>
  </si>
  <si>
    <t>Porcentaje de informes sobre escritos de defensa presentados a más tardar diez días hábiles después de terminado el semestre, respecto del total de semestres del año t.</t>
  </si>
  <si>
    <t>6 - Asesorar en la defensa constitucional y legal de actos dictados en ejercicio de la potestad legislativa o reglamentaria del Presidente de la República, tanto ante el Tribunal Constitucional y Tribunales Superiores de la República, como ante la Contraloría General de la República.</t>
  </si>
  <si>
    <t>Defensa constitucional.</t>
  </si>
  <si>
    <t>(Número informes sobre escritos de defensa presentados a más tardar diez días hábiles después de terminado el semestre del año t/Número total de semestres del año t)*100</t>
  </si>
  <si>
    <t>Los informes son elaborados por la División Jurídico- Legislativa y se refieren a la defensa constitucional y legal de actos dictados en ejercicio de la potestad legislativa o reglamentaria del Presidente de la República, tanto ante el Tribunal Constitucional como los Tribunales Superiores de Justicia. La metodología de medición es semestral. El primer informe mide el primer semestre del año t y será elaborado dentro de los diez días hábiles del mes de julio año t. El segundo informe mide el segundo semestre del año t y será elaborado dentro de los diez días hábiles de mes de enero año t+1.</t>
  </si>
  <si>
    <t>PRESIDENCIA DE LA REPUBLICA</t>
  </si>
  <si>
    <t>DIRECCION ADMINISTRATIVA PRESIDENCIA DE LA REPUBLICA</t>
  </si>
  <si>
    <t>Promedio de horas transcurridas desde que las solicitudes de soporte computacional de prioridad alta son recibidas hasta su cierre en el sistema, durante el año t</t>
  </si>
  <si>
    <t>Suma de horas transcurridas desde que las solicitudes de soporte computacional de prioridad alta son recibidas hasta su cierre en el sistema, durante el año t /N° total de solicitudes de soporte computacional de prioridad alta, recibidas durante el año t</t>
  </si>
  <si>
    <t>1. Las solicitudes de soporte computacional de prioridad alta corresponden a solicitudes efectuadas por el Gabinete Presidencial, Gabinete Primera Dama y Dirección Asesoría Presidencial, a través de una plataforma tecnológica (mesa de ayuda) que registra dichos requerimientos, los cuales son gestionados por el Subdepartamento de operaciones y soporte. 2. Una vez recibida la solicitud, el administrador de la plataforma asigna a un técnico de dicho Subdepartamento para atender la solicitud, desde ese momento comienza un contador de tiempo, el cual se detiene una vez que el técnico soluciona el problema y da por cerrada la solicitud en la plataforma. 3. Se considerarán todas aquellas solicitudes recibidas en días hábiles, entre las 09:00 hrs. y 18:00 hrs.</t>
  </si>
  <si>
    <t>Tiempo promedio de tramitación de las compras en el año t</t>
  </si>
  <si>
    <t>1 - Optimizar la gestión de los recursos administrativos, logísticos y tecnológicos para brindar un servicio de excelencia en la gestión de los requerimientos de S.E. el Presidente de la República.</t>
  </si>
  <si>
    <t>Tiempo de tramitación de compras.</t>
  </si>
  <si>
    <t>Suma de días en gestionar las compras en el año t /Número total de compras realizadas en el año t</t>
  </si>
  <si>
    <t>1. El alcance de este indicador considera los mecanismos de compra Convenio Marco, Trato Directo y Compra Ágil, desde el estado AUTORIZADA hasta el estado FINALIZADA en el sistema de gestión de compras institucional. 2. El tiempo promedio de tramitación de las compras será considerado en días hábiles. 3. Se considerarán como compras realizadas en el año t, aquellas compras autorizadas y finalizadas durante el año t.</t>
  </si>
  <si>
    <t>Promedio de días transcurridos en la atención de solicitudes de soporte técnico de prioridad alta en el año t.</t>
  </si>
  <si>
    <t>2 - Mejorar los estándares de mantención de la infraestructura institucional, resguardando el medio ambiente, el patrimonio y la funcionalidad operacional.</t>
  </si>
  <si>
    <t>Tiempo de atención a actividades presidenciales</t>
  </si>
  <si>
    <t>Suma de días transcurridos desde que las solicitudes de soporte técnico de prioridad alta son recepcionadas hasta su cierre en el sistema, durante el año t/N° total de solicitudes de soporte técnico de prioridad alta, recepcionadas durante el año t.</t>
  </si>
  <si>
    <t>1. Soporte Técnico de Mantención con Prioridad Alta, son todas aquellas solicitudes de apoyo logístico, integral y oportuno que tengan relación con las actividades presidenciales (una actividad puede generar más de un ticket, pero para efectos de esta medición se considerará la individualización de la actividad), realizadas por la Dirección de Programación (Departamentos de Producción Presidencial y Avanzada Presidencial), a través de una plataforma tecnológica, las cuales son ejecutadas por el Subdepartamento de Mantención Técnica. 2. El tiempo de respuesta será calculado en días hábiles, a partir del día hábil siguiente de recepcionada la solicitud y registrada en la plataforma tecnológica Kace hasta la fecha de cierre del ticket. 3. Las solicitudes de soporte técnico de prioridad alta que en su evaluación técnica se definan como proyecto, no serán contabilizadas en este indicador.</t>
  </si>
  <si>
    <t>Porcentaje de cumplimiento del plazo de confirmación de visitas guiadas</t>
  </si>
  <si>
    <t>3 - Promover la comunicación efectiva entre las personas para mejorar la gestión institucional.</t>
  </si>
  <si>
    <t>Cumplimiento de plazo de confirmación al solicitante de visita guiada.</t>
  </si>
  <si>
    <t>(Total de visitas guiadas confirmadas antes de 3 días hábiles a la fecha de la visita./Total de solicitudes de visitas guiadas al Palacio de La Moneda realizadas durante el año t.)*100</t>
  </si>
  <si>
    <t>Se considera el total de las solicitudes de visita y no la cantidad de participantes en ella, puesto que la confirmación se realiza por grupo y no individualmente. Sólo se considera la categoría de Fines Educativos._x000B__x000B_Se consideran solicitudes registradas a través de la plataforma http://visitasguiadas.presidencia.cl._x000B__x000B_No serán consideradas en el universo de solicitudes, aquellas que se reprogramen, por diversos motivos.</t>
  </si>
  <si>
    <t>N° Hoja</t>
  </si>
  <si>
    <t>Nombre Hoja</t>
  </si>
  <si>
    <t>Contenido</t>
  </si>
  <si>
    <t>Hoja 1</t>
  </si>
  <si>
    <t>Glosario</t>
  </si>
  <si>
    <t>Definiciones y contenidos de cada hoja</t>
  </si>
  <si>
    <t>Hoja 2</t>
  </si>
  <si>
    <t xml:space="preserve">Dinámica Resumen </t>
  </si>
  <si>
    <t>Tabla Dinámica Resumen Número de Indicadores por Ministerio</t>
  </si>
  <si>
    <t>Hoja 3</t>
  </si>
  <si>
    <t>BD Indicadores 2023 V.PL</t>
  </si>
  <si>
    <t>Base de Datos de Indicadores Versión Proyecto de Ley de Presupuestos 2023. Datos al 30 de septiembre de 2022</t>
  </si>
  <si>
    <t>Glosario Hoja 3, Nombre: BD Indicadores 2023 V.PL</t>
  </si>
  <si>
    <t>Columna</t>
  </si>
  <si>
    <t>Nombre Columna</t>
  </si>
  <si>
    <t>Descripción</t>
  </si>
  <si>
    <t>A</t>
  </si>
  <si>
    <t>Ministerio del cual depende o se relaciona la institución</t>
  </si>
  <si>
    <t>B</t>
  </si>
  <si>
    <t>Institución pública que compromete indicadores</t>
  </si>
  <si>
    <t>C</t>
  </si>
  <si>
    <t>Función</t>
  </si>
  <si>
    <t xml:space="preserve">Corresponde a la Clasificación Funcional del Gasto </t>
  </si>
  <si>
    <t>D</t>
  </si>
  <si>
    <t>Código identificador del indicador en la base de datos</t>
  </si>
  <si>
    <t>E</t>
  </si>
  <si>
    <t>Nombre Indicador</t>
  </si>
  <si>
    <t>Nombre del indicador</t>
  </si>
  <si>
    <t>F</t>
  </si>
  <si>
    <t>Fórmula de Cálculo</t>
  </si>
  <si>
    <t>Algoritmo matemático que permite medir el indicador, en el cual se establecen las variables de medición.</t>
  </si>
  <si>
    <t>G</t>
  </si>
  <si>
    <t>Corresponde a la identificación del Objetivo estratégico vinculado con la medición.</t>
  </si>
  <si>
    <t>H</t>
  </si>
  <si>
    <t>Corresponde a la variable de medición asociada al objetivo estratégico definido por la Institución</t>
  </si>
  <si>
    <t>I</t>
  </si>
  <si>
    <t>Unidad de Medida</t>
  </si>
  <si>
    <t>Unidad en la que se expresa el resultado  del indicador</t>
  </si>
  <si>
    <t>J</t>
  </si>
  <si>
    <t>Trayectoria que debe seguir el desempeño del indicador (Ascendente o Descendente)</t>
  </si>
  <si>
    <t>K</t>
  </si>
  <si>
    <t>Dimensión del desempeño que mide el indicador: eficacia, eficiencia, economía y calidad. Revisar definición de dimensión en Guía metodológica 2021</t>
  </si>
  <si>
    <t>L</t>
  </si>
  <si>
    <t>Ámbito</t>
  </si>
  <si>
    <t>Ámbito del desempeño que mide el indicador: proceso, producto, resultado intermedio y resultado final. Revisar definición de Ámbito en Guía metodológica 2021</t>
  </si>
  <si>
    <t>M</t>
  </si>
  <si>
    <t>Tipo de Indicador</t>
  </si>
  <si>
    <t>N</t>
  </si>
  <si>
    <t>Estimación para el año 2023</t>
  </si>
  <si>
    <t>O</t>
  </si>
  <si>
    <t>Operando 1 del algoritmo de cálculo, numerador 2023</t>
  </si>
  <si>
    <t>P</t>
  </si>
  <si>
    <t>Operando 2 del algoritmo de cálculo, denominador 2023</t>
  </si>
  <si>
    <t>Q</t>
  </si>
  <si>
    <t>Operando 3 del algoritmo de cálculo, variable adicional que acompaña la fórmula de cálculo 2023</t>
  </si>
  <si>
    <t>R</t>
  </si>
  <si>
    <t>Corresponde a la Estimación que realiza el Servicio del Indicador</t>
  </si>
  <si>
    <t>S</t>
  </si>
  <si>
    <t>Operando 1 del algoritmo de cálculo, numerador del valor estimado 2021</t>
  </si>
  <si>
    <t>T</t>
  </si>
  <si>
    <t>Operando 2 del algoritmo de cálculo, denominador del valor Estimado 2021</t>
  </si>
  <si>
    <t xml:space="preserve">U </t>
  </si>
  <si>
    <t xml:space="preserve">Operando 3 del algoritmo de cálculo, variable adicional que acompaña la fórmula de cálculo para el valor Estimado </t>
  </si>
  <si>
    <t xml:space="preserve">V </t>
  </si>
  <si>
    <t>Valor del indicador a junio 2021</t>
  </si>
  <si>
    <t xml:space="preserve">W </t>
  </si>
  <si>
    <t xml:space="preserve">Operando 1 del algoritmo de cálculo, numerador del valor efectivo a junio </t>
  </si>
  <si>
    <t xml:space="preserve">X </t>
  </si>
  <si>
    <t xml:space="preserve">Operando 2 del algoritmo de cálculo, denominador del valor efectivo a junio </t>
  </si>
  <si>
    <t xml:space="preserve">Y  </t>
  </si>
  <si>
    <t xml:space="preserve">Operando 3 del algoritmo de cálculo, variable adicional que acompaña la fórmula de cálculo para el valor efectivo a junio </t>
  </si>
  <si>
    <t>Z - AD</t>
  </si>
  <si>
    <t>Efectivo 2021-2020</t>
  </si>
  <si>
    <t>Valor logrado del indicador para los años 2021-2020, respectivamente</t>
  </si>
  <si>
    <t>AA - AE</t>
  </si>
  <si>
    <t>Op1 Efectivo 2021- 2020</t>
  </si>
  <si>
    <t>Operando 1 del algoritmo de cálculo, Variable 1, en la mayoría de los casos corresponde al numerador</t>
  </si>
  <si>
    <t>AB- AF</t>
  </si>
  <si>
    <t>Op2 Efectivo 2021-2020</t>
  </si>
  <si>
    <t>Operando 2 del algoritmo de cálculo, Variable 2, en la mayoría de los casos corresponde al denominador</t>
  </si>
  <si>
    <t>Op3 Efectivo 2021-2020</t>
  </si>
  <si>
    <t>Operando 3 del algoritmo de cálculo, Variable 3, cuando requiere otra variable en la fórmula de cálculo (por ejemplo tasas expresadas cada 1.000/100.000 personas)</t>
  </si>
  <si>
    <t>AH</t>
  </si>
  <si>
    <t>Notas</t>
  </si>
  <si>
    <t>Corresponde a precisiones o determinación del alcance del indicador</t>
  </si>
  <si>
    <t>Fuente:Dirección de Presupuestos (2022). Datos extraídos de Aplicación WEB Formulación Presupuestaria 2023/ Instrumentos de Control de Gestión/ Formulario Indicadores  de Desempeño 2023. Estado: Versión Proyecto Ley de Presupuestos</t>
  </si>
  <si>
    <t>Solicita Eliminar</t>
  </si>
  <si>
    <t>De Continuidad</t>
  </si>
  <si>
    <t>AC - AG</t>
  </si>
  <si>
    <t xml:space="preserve"> Señala si el indicador es presentado por primera vez en el año t para el proyecto de presupuesto del año t+1, es de continuidad o se está solicitando eliminar  (Nuevo/ Continuidad/ solicita eliminar)</t>
  </si>
  <si>
    <t>Meta 2021</t>
  </si>
  <si>
    <t>S/I</t>
  </si>
  <si>
    <t>% cumplimiento</t>
  </si>
  <si>
    <t>Partida</t>
  </si>
  <si>
    <t>Nombre Partida</t>
  </si>
  <si>
    <t>ARMADA DE CHILE</t>
  </si>
  <si>
    <t>FISCO</t>
  </si>
  <si>
    <t>CONGRESO NACIONAL</t>
  </si>
  <si>
    <t>SENADO</t>
  </si>
  <si>
    <t>BIBLIOTECA DEL CONGRESO</t>
  </si>
  <si>
    <t>CONSEJO RESOLUTIVO DE ASIGNACIONES PARLAMENTARIAS</t>
  </si>
  <si>
    <t>PODER JUDICIAL</t>
  </si>
  <si>
    <t>ACADEMIA JUDICIAL</t>
  </si>
  <si>
    <t>AGENCIA NACIONAL DE INTELIGENCIA</t>
  </si>
  <si>
    <t>CARABINEROS DE CHILE</t>
  </si>
  <si>
    <t>HOSPITAL DE CARABINEROS</t>
  </si>
  <si>
    <t>FINANCIAMIENTO GOBIERNOS REGIONALES</t>
  </si>
  <si>
    <t>SERVICIO NACIONAL DE MIGRACIONES</t>
  </si>
  <si>
    <t>SERVICIO NACIONAL DE PESCA Y ACUICULTURA</t>
  </si>
  <si>
    <t>INSTITUTO NACIONAL DESARROLLO SUSTENTABLE PESCA ARTESANAL Y ACUICULTURA</t>
  </si>
  <si>
    <t>CONSEJO DE RECTORES</t>
  </si>
  <si>
    <t>ORGANISMOS DE INDUSTRIA MILITAR</t>
  </si>
  <si>
    <t>ORGANISMOS DE SALUD DE LA FACH</t>
  </si>
  <si>
    <t>CENTRAL DE ABASTECIMIENTO DEL SISTEMA NACIONAL DE SERVICIOS DE SALUD</t>
  </si>
  <si>
    <t>SERVICIO DE SALUD ARICA</t>
  </si>
  <si>
    <t>SERVICIO DE SALUD IQUIQUE</t>
  </si>
  <si>
    <t>SERVICIO DE SALUD ANTOFAGASTA</t>
  </si>
  <si>
    <t>SERVICIO DE SALUD ATACAMA</t>
  </si>
  <si>
    <t>SERVICIO DE SALUD COQUIMBO</t>
  </si>
  <si>
    <t>SERVICIO DE SALUD VIÑA DEL MAR - QUILLOTA</t>
  </si>
  <si>
    <t>SERVICIO DE SALUD ACONCAGUA</t>
  </si>
  <si>
    <t>SERVICIO DE SALUD LIBERTADOR GENERAL BERNARDO O'HIGGINS</t>
  </si>
  <si>
    <t>SERVICIO DE SALUD MAULE</t>
  </si>
  <si>
    <t>SERVICIO DE SALUD ÑUBLE</t>
  </si>
  <si>
    <t>SERVICIO DE SALUD TALCAHUANO</t>
  </si>
  <si>
    <t>SERVICIO DE SALUD ARAUCO</t>
  </si>
  <si>
    <t>SERVICIO DE SALUD VALDIVIA</t>
  </si>
  <si>
    <t>SERVICIO DE SALUD OSORNO</t>
  </si>
  <si>
    <t>SERVICIO DE SALUD MAGALLANES</t>
  </si>
  <si>
    <t>SERVICIO DE SALUD METROPOLITANO ORIENTE</t>
  </si>
  <si>
    <t>SERVICIO DE SALUD METROPOLITANO CENTRAL</t>
  </si>
  <si>
    <t>SERVICIO DE SALUD METROPOLITANO SUR</t>
  </si>
  <si>
    <t>SERVICIO DE SALUD METROPOLITANO NORTE</t>
  </si>
  <si>
    <t>SERVICIO DE SALUD METROPOLITANO OCCIDENTE</t>
  </si>
  <si>
    <t>SERVICIO DE SALUD METROPOLITANO SUR-ORIENTE</t>
  </si>
  <si>
    <t>HOSPITAL PADRE ALBERTO HURTADO</t>
  </si>
  <si>
    <t>MINISTERIO DE TRANSPORTES Y TELECOMUNICACIONES</t>
  </si>
  <si>
    <t>SERVICIO NACIONAL DE LA DISCAPACIDAD</t>
  </si>
  <si>
    <t>SERVICIO ELECTORAL</t>
  </si>
  <si>
    <t>GOBIERNOS REGIONALES</t>
  </si>
  <si>
    <t>PROGRAMA CONTINGENCIAS OPERACIONALES</t>
  </si>
  <si>
    <t>20-53</t>
  </si>
  <si>
    <t>id</t>
  </si>
  <si>
    <t>6-1</t>
  </si>
  <si>
    <t>6-6</t>
  </si>
  <si>
    <t>6-7</t>
  </si>
  <si>
    <t>11-1</t>
  </si>
  <si>
    <t>11-5</t>
  </si>
  <si>
    <t>11-9</t>
  </si>
  <si>
    <t>11-25</t>
  </si>
  <si>
    <t>50-1</t>
  </si>
  <si>
    <t>1-1</t>
  </si>
  <si>
    <t>2-1</t>
  </si>
  <si>
    <t>2-2</t>
  </si>
  <si>
    <t>2-3</t>
  </si>
  <si>
    <t>2-4</t>
  </si>
  <si>
    <t>3-1</t>
  </si>
  <si>
    <t>3-3</t>
  </si>
  <si>
    <t>3-4</t>
  </si>
  <si>
    <t>4-1</t>
  </si>
  <si>
    <t>5-2</t>
  </si>
  <si>
    <t>5-4</t>
  </si>
  <si>
    <t>5-5</t>
  </si>
  <si>
    <t>5-7</t>
  </si>
  <si>
    <t>5-8</t>
  </si>
  <si>
    <t>5-9</t>
  </si>
  <si>
    <t>5-10</t>
  </si>
  <si>
    <t>5-31</t>
  </si>
  <si>
    <t>5-32</t>
  </si>
  <si>
    <t>5-33</t>
  </si>
  <si>
    <t>5-34</t>
  </si>
  <si>
    <t>5-35</t>
  </si>
  <si>
    <t>6-3</t>
  </si>
  <si>
    <t>6-4</t>
  </si>
  <si>
    <t>6-5</t>
  </si>
  <si>
    <t>7-1</t>
  </si>
  <si>
    <t>7-2</t>
  </si>
  <si>
    <t>7-3</t>
  </si>
  <si>
    <t>7-4</t>
  </si>
  <si>
    <t>7-6</t>
  </si>
  <si>
    <t>7-7</t>
  </si>
  <si>
    <t>7-8</t>
  </si>
  <si>
    <t>7-9</t>
  </si>
  <si>
    <t>7-16</t>
  </si>
  <si>
    <t>7-19</t>
  </si>
  <si>
    <t>7-21</t>
  </si>
  <si>
    <t>7-23</t>
  </si>
  <si>
    <t>7-24</t>
  </si>
  <si>
    <t>7-25</t>
  </si>
  <si>
    <t>7-26</t>
  </si>
  <si>
    <t>8-1</t>
  </si>
  <si>
    <t>8-2</t>
  </si>
  <si>
    <t>8-3</t>
  </si>
  <si>
    <t>8-4</t>
  </si>
  <si>
    <t>8-5</t>
  </si>
  <si>
    <t>8-7</t>
  </si>
  <si>
    <t>8-15</t>
  </si>
  <si>
    <t>8-16</t>
  </si>
  <si>
    <t>8-17</t>
  </si>
  <si>
    <t>8-30</t>
  </si>
  <si>
    <t>8-31</t>
  </si>
  <si>
    <t>9-1</t>
  </si>
  <si>
    <t>9-2</t>
  </si>
  <si>
    <t>9-3</t>
  </si>
  <si>
    <t>9-4</t>
  </si>
  <si>
    <t>9-9</t>
  </si>
  <si>
    <t>9-11</t>
  </si>
  <si>
    <t>9-13</t>
  </si>
  <si>
    <t>9-15</t>
  </si>
  <si>
    <t>9-17</t>
  </si>
  <si>
    <t>9-18</t>
  </si>
  <si>
    <t>9-19</t>
  </si>
  <si>
    <t>9-21</t>
  </si>
  <si>
    <t>9-22</t>
  </si>
  <si>
    <t>9-23</t>
  </si>
  <si>
    <t>9-24</t>
  </si>
  <si>
    <t>9-25</t>
  </si>
  <si>
    <t>9-26</t>
  </si>
  <si>
    <t>9-27</t>
  </si>
  <si>
    <t>9-28</t>
  </si>
  <si>
    <t>9-29</t>
  </si>
  <si>
    <t>9-30</t>
  </si>
  <si>
    <t>9-33</t>
  </si>
  <si>
    <t>9-34</t>
  </si>
  <si>
    <t>9-35</t>
  </si>
  <si>
    <t>9-90</t>
  </si>
  <si>
    <t>9-91</t>
  </si>
  <si>
    <t>10-1</t>
  </si>
  <si>
    <t>10-2</t>
  </si>
  <si>
    <t>10-3</t>
  </si>
  <si>
    <t>10-4</t>
  </si>
  <si>
    <t>10-6</t>
  </si>
  <si>
    <t>10-7</t>
  </si>
  <si>
    <t>10-9</t>
  </si>
  <si>
    <t>11-3</t>
  </si>
  <si>
    <t>11-4</t>
  </si>
  <si>
    <t>11-7</t>
  </si>
  <si>
    <t>11-8</t>
  </si>
  <si>
    <t>11-11</t>
  </si>
  <si>
    <t>11-18</t>
  </si>
  <si>
    <t>11-19</t>
  </si>
  <si>
    <t>11-20</t>
  </si>
  <si>
    <t>11-21</t>
  </si>
  <si>
    <t>11-22</t>
  </si>
  <si>
    <t>11-23</t>
  </si>
  <si>
    <t>11-24</t>
  </si>
  <si>
    <t>12-1</t>
  </si>
  <si>
    <t>12-1-1</t>
  </si>
  <si>
    <t>12-2</t>
  </si>
  <si>
    <t>12-2-2</t>
  </si>
  <si>
    <t>12-2-3</t>
  </si>
  <si>
    <t>12-2-4</t>
  </si>
  <si>
    <t>12-2-6</t>
  </si>
  <si>
    <t>12-2-7</t>
  </si>
  <si>
    <t>12-2-11</t>
  </si>
  <si>
    <t>12-3</t>
  </si>
  <si>
    <t>12-4</t>
  </si>
  <si>
    <t>12-5</t>
  </si>
  <si>
    <t>12-7</t>
  </si>
  <si>
    <t>13-1</t>
  </si>
  <si>
    <t>13-2</t>
  </si>
  <si>
    <t>13-3</t>
  </si>
  <si>
    <t>13-4</t>
  </si>
  <si>
    <t>13-5</t>
  </si>
  <si>
    <t>13-6</t>
  </si>
  <si>
    <t>14-1</t>
  </si>
  <si>
    <t>15-1</t>
  </si>
  <si>
    <t>15-2</t>
  </si>
  <si>
    <t>15-3</t>
  </si>
  <si>
    <t>15-4</t>
  </si>
  <si>
    <t>15-5</t>
  </si>
  <si>
    <t>15-6</t>
  </si>
  <si>
    <t>15-7</t>
  </si>
  <si>
    <t>15-9</t>
  </si>
  <si>
    <t>15-10</t>
  </si>
  <si>
    <t>15-13</t>
  </si>
  <si>
    <t>15-14</t>
  </si>
  <si>
    <t>16-2</t>
  </si>
  <si>
    <t>16-4</t>
  </si>
  <si>
    <t>16-5</t>
  </si>
  <si>
    <t>16-9</t>
  </si>
  <si>
    <t>16-10</t>
  </si>
  <si>
    <t>16-11</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</si>
  <si>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</si>
  <si>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</si>
  <si>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</si>
  <si>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</si>
  <si>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</si>
  <si>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</si>
  <si>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</si>
  <si>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</si>
  <si>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</si>
  <si>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</si>
  <si>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</si>
  <si>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</si>
  <si>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</si>
  <si>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</si>
  <si>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</si>
  <si>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</si>
  <si>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</si>
  <si>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</si>
  <si>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</si>
  <si>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</si>
  <si>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</si>
  <si>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</si>
  <si>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</si>
  <si>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</si>
  <si>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</si>
  <si>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</si>
  <si>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</si>
  <si>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</si>
  <si>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16-50</t>
  </si>
  <si>
    <t>16-51</t>
  </si>
  <si>
    <t>16-52</t>
  </si>
  <si>
    <t>16-53</t>
  </si>
  <si>
    <t>17-1</t>
  </si>
  <si>
    <t>17-2</t>
  </si>
  <si>
    <t>17-3</t>
  </si>
  <si>
    <t>18-1</t>
  </si>
  <si>
    <t>18-2</t>
  </si>
  <si>
    <t>18-21</t>
  </si>
  <si>
    <t>18-22</t>
  </si>
  <si>
    <t>18-23</t>
  </si>
  <si>
    <t>18-24</t>
  </si>
  <si>
    <t>18-25</t>
  </si>
  <si>
    <t>18-26</t>
  </si>
  <si>
    <t>18-27</t>
  </si>
  <si>
    <t>18-28</t>
  </si>
  <si>
    <t>18-29</t>
  </si>
  <si>
    <t>18-30</t>
  </si>
  <si>
    <t>18-31</t>
  </si>
  <si>
    <t>18-32</t>
  </si>
  <si>
    <t>18-33</t>
  </si>
  <si>
    <t>18-34</t>
  </si>
  <si>
    <t>18-35</t>
  </si>
  <si>
    <t>18-36</t>
  </si>
  <si>
    <t>19-1</t>
  </si>
  <si>
    <t>19-2</t>
  </si>
  <si>
    <t>19-3</t>
  </si>
  <si>
    <t>20-1</t>
  </si>
  <si>
    <t>20-2</t>
  </si>
  <si>
    <t>21-1</t>
  </si>
  <si>
    <t>21-2</t>
  </si>
  <si>
    <t>21-5</t>
  </si>
  <si>
    <t>21-6</t>
  </si>
  <si>
    <t>21-7</t>
  </si>
  <si>
    <t>21-8</t>
  </si>
  <si>
    <t>21-9</t>
  </si>
  <si>
    <t>21-10</t>
  </si>
  <si>
    <t>21-11</t>
  </si>
  <si>
    <t>22-1</t>
  </si>
  <si>
    <t>23-1</t>
  </si>
  <si>
    <t>24-1</t>
  </si>
  <si>
    <t>24-2</t>
  </si>
  <si>
    <t>24-3</t>
  </si>
  <si>
    <t>24-4</t>
  </si>
  <si>
    <t>25-1</t>
  </si>
  <si>
    <t>25-2</t>
  </si>
  <si>
    <t>25-3</t>
  </si>
  <si>
    <t>26-1</t>
  </si>
  <si>
    <t>26-2</t>
  </si>
  <si>
    <t>27-1</t>
  </si>
  <si>
    <t>27-2</t>
  </si>
  <si>
    <t>28-1</t>
  </si>
  <si>
    <t>29-1</t>
  </si>
  <si>
    <t>29-2</t>
  </si>
  <si>
    <t>29-3</t>
  </si>
  <si>
    <t>30-1</t>
  </si>
  <si>
    <t>30-2</t>
  </si>
  <si>
    <t>31-1</t>
  </si>
  <si>
    <t>9-31</t>
  </si>
  <si>
    <t>9-32</t>
  </si>
  <si>
    <t>9-36</t>
  </si>
  <si>
    <t>9-37</t>
  </si>
  <si>
    <t>9-38</t>
  </si>
  <si>
    <t>9-39</t>
  </si>
  <si>
    <t>9-40</t>
  </si>
  <si>
    <t>9-41</t>
  </si>
  <si>
    <t>9-42</t>
  </si>
  <si>
    <t>9-43</t>
  </si>
  <si>
    <t>9-44</t>
  </si>
  <si>
    <t>9-45</t>
  </si>
  <si>
    <t>16-49</t>
  </si>
  <si>
    <t>16-20-53</t>
  </si>
  <si>
    <t>CAMARA DE DIPUTADOS</t>
  </si>
  <si>
    <t>EJERCITO DE CHILE</t>
  </si>
  <si>
    <t>FUERZA AEREA DE CHILE</t>
  </si>
  <si>
    <t>ORGANISMOS DE SALUD DEL EJERCITO</t>
  </si>
  <si>
    <t>SERVICIO AEROFOTOGRAMETRICO DE LA FACH</t>
  </si>
  <si>
    <t>SERVICIO DE SALUD AYSEN DEL GENERAL CARLOS IBAÑEZ DEL CAMPO</t>
  </si>
  <si>
    <t>CENTRO DE REFERENCIA DE SALUD DE PEÑALOLEN CORDILLERA ORIENTE</t>
  </si>
  <si>
    <t>SERVICIO DE SALUD CHILOE</t>
  </si>
  <si>
    <t>MINISTERIO DE LA MUJER Y LA EQUIDAD DE GENERO</t>
  </si>
  <si>
    <t>SERVICIO NACIONAL DE LA MUJER Y LA EQUIDAD DE GENERO</t>
  </si>
  <si>
    <t>Nombre CapItulo</t>
  </si>
  <si>
    <t>CapItulo</t>
  </si>
  <si>
    <t>POLICIA DE INVESTIGACIONES DE CHILE</t>
  </si>
  <si>
    <t>SUBSECRETARIA DE ECONOMIA Y EMPRESAS DE MENOR TAMAÑO</t>
  </si>
  <si>
    <t>SUBSECRETARIA DE TURISMO</t>
  </si>
  <si>
    <t>SUBSECRETARIA DE DERECHOS HUMANOS</t>
  </si>
  <si>
    <t>SUBSECRETARIA PARA LAS FUERZAS ARMADAS</t>
  </si>
  <si>
    <t>SUBSECRETARIA DE DEFENSA</t>
  </si>
  <si>
    <t>SUBSECRETARIA DE REDES ASISTENCIALES</t>
  </si>
  <si>
    <t>SERVICIO DE SALUD VALPARAISO - SAN ANTONIO</t>
  </si>
  <si>
    <t>SERVICIO DE SALUD BIO-BIO</t>
  </si>
  <si>
    <t>SERVICIO DE SALUD ARAUCANIA NORTE</t>
  </si>
  <si>
    <t>SERVICIO DE SALUD ARAUCANIA SUR</t>
  </si>
  <si>
    <t>SERVICIO DE SALUD DEL RELONCAVI</t>
  </si>
  <si>
    <t>SUBSECRETARIA DE LA NIÑEZ</t>
  </si>
  <si>
    <t>SUBSECRETARIA DE LA MUJER Y LA EQUIDAD DE GENERO</t>
  </si>
  <si>
    <t>DIRECCION GENERAL DE PROMOCION DE EXPORTACIONES</t>
  </si>
  <si>
    <t>CORPORACION ADMINISTRATIVA DEL PODER JUDICIAL</t>
  </si>
  <si>
    <t>SERVICIO NACIONAL DE PREVENCION Y RESPUESTA ANTE DESASTRES</t>
  </si>
  <si>
    <t>AGENCIA CHILENA DE COOPERACION INTERNACIONAL PARA EL DESARROLLO</t>
  </si>
  <si>
    <t>AGENCIA DE PROMOCION DE LA INVERSION EXTRANJERA</t>
  </si>
  <si>
    <t>SECRETARIA Y ADMINISTRACION GENERAL</t>
  </si>
  <si>
    <t>COMISION PARA EL MERCADO FINANCIERO</t>
  </si>
  <si>
    <t>SUPERINTENDENCIA DE EDUCACION</t>
  </si>
  <si>
    <t>AGENCIA DE CALIDAD DE LA EDUCACION</t>
  </si>
  <si>
    <t>SERVICIO LOCAL DE EDUCACION BARRANCAS</t>
  </si>
  <si>
    <t>SERVICIO LOCAL DE EDUCACION PUERTO CORDILLERA</t>
  </si>
  <si>
    <t>SERVICIO LOCAL DE EDUCACION HUASCO</t>
  </si>
  <si>
    <t>SERVICIO LOCAL DE EDUCACION COSTA ARAUCANIA</t>
  </si>
  <si>
    <t>SERVICIO LOCAL DE EDUCACION CHINCHORRO</t>
  </si>
  <si>
    <t>SERVICIO LOCAL DE EDUCACION GABRIELA MISTRAL</t>
  </si>
  <si>
    <t>SERVICIO LOCAL DE EDUCACION ANDALIEN SUR</t>
  </si>
  <si>
    <t>SERVICIO LOCAL DE EDUCACION ATACAMA</t>
  </si>
  <si>
    <t>SERVICIO LOCAL DE EDUCACION VALPARAISO</t>
  </si>
  <si>
    <t>SERVICIO LOCAL DE EDUCACION COLCHAGUA</t>
  </si>
  <si>
    <t>SERVICIO LOCAL DE EDUCACION LLANQUIHUE</t>
  </si>
  <si>
    <t>SERVICIO LOCAL DE EDUCACION IQUIQUE</t>
  </si>
  <si>
    <t>SERVICIO LOCAL DE EDUCACION PUNILLA CORDILLERA</t>
  </si>
  <si>
    <t>SERVICIO LOCAL DE EDUCACION AYSEN</t>
  </si>
  <si>
    <t>SERVICIO LOCAL DE EDUCACION MAGALLANES</t>
  </si>
  <si>
    <t>SUBSECRETARIA DE EDUCACION SUPERIOR</t>
  </si>
  <si>
    <t>SUPERINTENDENCIA DE EDUCACION SUPERIOR</t>
  </si>
  <si>
    <t>DIRECCION GENERAL DEL TERRITORIO MARITIMO</t>
  </si>
  <si>
    <t>DIRECCION DE SANIDAD</t>
  </si>
  <si>
    <t>SERVICIO DE SALUD CONCEPCION</t>
  </si>
  <si>
    <t>SERVIU REGION DE TARAPACA</t>
  </si>
  <si>
    <t>SERVIU REGION DE ANTOFAGASTA</t>
  </si>
  <si>
    <t>SERVIU REGION DE ATACAMA</t>
  </si>
  <si>
    <t>SERVIU REGION DE COQUIMBO</t>
  </si>
  <si>
    <t>SERVIU REGION DE VALPARAISO</t>
  </si>
  <si>
    <t>SERVIU REGION DEL LIBERTADOR GENERAL BERNARDO O'HIGGINS</t>
  </si>
  <si>
    <t>SERVIU REGION DEL MAULE</t>
  </si>
  <si>
    <t>SERVIU REGION DEL BIOBIO</t>
  </si>
  <si>
    <t>SERVIU REGION DE LA ARAUCANIA</t>
  </si>
  <si>
    <t>SERVIU REGION DE LOS LAGOS</t>
  </si>
  <si>
    <t>SERVIU REGION DE AYSEN DEL GENERAL CARLOS IBAÑEZ DEL CAMPO</t>
  </si>
  <si>
    <t>SERVIU REGION DE MAGALLANES Y DE LA ANTARTICA CHILENA</t>
  </si>
  <si>
    <t>SERVIU REGION METROPOLITANA DE SANTIAGO</t>
  </si>
  <si>
    <t>SERVIU REGION DE LOS RIOS</t>
  </si>
  <si>
    <t>SERVIU REGION DE ARICA Y PARINACOTA</t>
  </si>
  <si>
    <t>SUBSECRETARIA DE EVALUACION SOCIAL</t>
  </si>
  <si>
    <t>SERVICIO NACIONAL DE PROTECCION ESPECIALIZADA A LA NIÑEZ Y ADOLESCENCIA</t>
  </si>
  <si>
    <t>SUBSECRETARIA DE CIENCIA, TECNOLOGIA, CONOCIMIENTO e INNOVACION</t>
  </si>
  <si>
    <t>AGENCIA NACIONAL DE INVESTIGACION Y DESARROLLO</t>
  </si>
  <si>
    <t>SERVICIO LOCAL DE EDUCACION LICANCABUR</t>
  </si>
  <si>
    <t>SERVICIO LOCAL DE EDUCACION MAULE COSTA</t>
  </si>
  <si>
    <t>SERVICIO LOCAL DE EDUCACION TAMARUGAL</t>
  </si>
  <si>
    <t>SERVICIO LOCAL DE EDUCACION ELQUI</t>
  </si>
  <si>
    <t>SERVICIO LOCAL DE EDUCACION COSTA CENTRAL</t>
  </si>
  <si>
    <t>SERVICIO LOCAL DE EDUCACION MARGA MARGA</t>
  </si>
  <si>
    <t>SERVICIO LOCAL DE EDUCACION LOS LIBERTADORES</t>
  </si>
  <si>
    <t>SERVICIO LOCAL DE EDUCACION SANTA ROSA</t>
  </si>
  <si>
    <t>SERVICIO LOCAL DE EDUCACION SANTA CORINA</t>
  </si>
  <si>
    <t>SERVICIO LOCAL DE EDUCACION DEL PINO</t>
  </si>
  <si>
    <t>SERVICIO LOCAL DE EDUCACION ANDALIEN COSTA</t>
  </si>
  <si>
    <t>SERVICIO LOCAL DE EDUCACION VALDIVIA</t>
  </si>
  <si>
    <t>TESORO PUBLICO</t>
  </si>
  <si>
    <t>CONTRALORIA GENERAL DE LA REPUBLICA</t>
  </si>
  <si>
    <t>MINISTERIO DEL INTERIOR Y SEGURIDAD PUBLICA</t>
  </si>
  <si>
    <t>DIRECCION DE EDUCACION PUBLICA</t>
  </si>
  <si>
    <t>CENTRO DE REFERENCIA DE SALUD DE MAIPU</t>
  </si>
  <si>
    <t>MINISTERIO SECRETARIA GENERAL DE LA PRESIDENCIA DE LA REPUBLICA</t>
  </si>
  <si>
    <t>MINISTERIO PUBLICO</t>
  </si>
  <si>
    <t>GOBIERNO REGIONAL REGION ARAUCANIA</t>
  </si>
  <si>
    <t>GOBIERNO REGIONAL REGION ATACAMA</t>
  </si>
  <si>
    <t>GOBIERNO REGIONAL REGION AYSEN DEL GRAL. CARLOS IBAÑEZ DEL CAMPO</t>
  </si>
  <si>
    <t>GOBIERNO REGIONAL REGION BIO BIO</t>
  </si>
  <si>
    <t>GOBIERNO REGIONAL REGION COQUIMBO</t>
  </si>
  <si>
    <t>GOBIERNO REGIONAL REGION DE ARICA Y PARINACOTA</t>
  </si>
  <si>
    <t>GOBIERNO REGIONAL REGION DE LOS RIOS</t>
  </si>
  <si>
    <t>GOBIERNO REGIONAL REGION LIBERTADOR GENERAL BERNARDO O´HIGGINS</t>
  </si>
  <si>
    <t>GOBIERNO REGIONAL REGION LOS LAGOS</t>
  </si>
  <si>
    <t>GOBIERNO REGIONAL REGION MAGALLANES Y ANTARTICA CHILENA</t>
  </si>
  <si>
    <t>GOBIERNO REGIONAL REGION MAULE</t>
  </si>
  <si>
    <t>GOBIERNO REGIONAL REGION METROPOLITANA DE SANTIAGO</t>
  </si>
  <si>
    <t>GOBIERNO REGIONAL REGION ÑUBLE</t>
  </si>
  <si>
    <t>GOBIERNO REGIONAL REGION TARAPACA</t>
  </si>
  <si>
    <t>GOBIERNO REGIONAL REGION VALPARAISO</t>
  </si>
  <si>
    <t>-</t>
  </si>
  <si>
    <t>GOBIERNO REGIONAL DE ANTOFAGASTA</t>
  </si>
  <si>
    <t>&gt;90</t>
  </si>
  <si>
    <t>Ingreemento</t>
  </si>
  <si>
    <t>&lt;-50%</t>
  </si>
  <si>
    <t>Entre -50% y -10%</t>
  </si>
  <si>
    <t>Entre 50% y 10%</t>
  </si>
  <si>
    <t>Entre -10% y 10%</t>
  </si>
  <si>
    <t>&gt;50%</t>
  </si>
  <si>
    <t>&lt;50%</t>
  </si>
  <si>
    <t>&gt;10%</t>
  </si>
  <si>
    <t>&gt;-10%</t>
  </si>
  <si>
    <t>&lt;10%</t>
  </si>
  <si>
    <t>&gt;-50%</t>
  </si>
  <si>
    <t>&lt;-10%</t>
  </si>
  <si>
    <t>&lt;0%</t>
  </si>
  <si>
    <t>&gt;0%</t>
  </si>
  <si>
    <t>No cambian</t>
  </si>
  <si>
    <t>Nombre original</t>
  </si>
  <si>
    <t>Servicio original</t>
  </si>
  <si>
    <t>Crecimiento</t>
  </si>
  <si>
    <t>% Crecimiento</t>
  </si>
  <si>
    <t>Etiquetas de fila</t>
  </si>
  <si>
    <t>Total general</t>
  </si>
  <si>
    <t>Promedio de Ingreemento</t>
  </si>
  <si>
    <t>Prom cambio en metas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</si>
</sst>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Arial"/>
      <family val="2"/>
    </font>
    <font>
      <b/>
      <sz val="10"/>
      <name val="Arial"/>
      <family val="2"/>
    </font>
    <font>
      <sz val="10"/>
      <name val="Arial"/>
      <family val="2"/>
    </font>
    <font>
      <sz val="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3B3B3"/>
        <bgColor indexed="64"/>
      </patternFill>
    </fill>
    <fill>
      <patternFill patternType="solid">
        <fgColor theme="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26">
    <xf numFmtId="0" fontId="0" fillId="0" borderId="0" xfId="0"/>
    <xf numFmtId="0" fontId="18" fillId="33" borderId="0" xfId="0" applyFont="1" applyFill="1" applyAlignment="1">
      <alignment horizontal="center"/>
    </xf>
    <xf numFmtId="0" fontId="18" fillId="33" borderId="10" xfId="0" applyFont="1" applyFill="1" applyBorder="1" applyAlignment="1">
      <alignment horizontal="center"/>
    </xf>
    <xf numFmtId="0" fontId="18" fillId="0" borderId="10" xfId="0" applyFont="1" applyBorder="1"/>
    <xf numFmtId="0" fontId="18" fillId="0" borderId="0" xfId="0" applyFont="1"/>
    <xf numFmtId="0" fontId="19" fillId="34" borderId="11" xfId="0" applyFont="1" applyFill="1" applyBorder="1" applyAlignment="1">
      <alignment horizontal="center" vertical="center" wrapText="1"/>
    </xf>
    <xf numFmtId="0" fontId="19" fillId="34" borderId="12" xfId="0" applyFont="1" applyFill="1" applyBorder="1" applyAlignment="1">
      <alignment horizontal="center" vertical="center" wrapText="1"/>
    </xf>
    <xf numFmtId="0" fontId="20" fillId="0" borderId="13" xfId="0" applyFont="1" applyBorder="1" applyAlignment="1">
      <alignment horizontal="center" vertical="center" wrapText="1"/>
    </xf>
    <xf numFmtId="0" fontId="20" fillId="0" borderId="14" xfId="0" applyFont="1" applyBorder="1" applyAlignment="1">
      <alignment vertical="center" wrapText="1"/>
    </xf>
    <xf numFmtId="0" fontId="21" fillId="0" borderId="0" xfId="0" applyFont="1" applyAlignment="1">
      <alignment horizontal="left"/>
    </xf>
    <xf numFmtId="0" fontId="20" fillId="0" borderId="15" xfId="0" applyFont="1" applyBorder="1" applyAlignment="1">
      <alignment horizontal="center" vertical="center" wrapText="1"/>
    </xf>
    <xf numFmtId="0" fontId="20" fillId="0" borderId="16" xfId="0" applyFont="1" applyBorder="1" applyAlignment="1">
      <alignment vertical="center" wrapText="1"/>
    </xf>
    <xf numFmtId="0" fontId="20" fillId="0" borderId="19" xfId="0" applyFont="1" applyBorder="1" applyAlignment="1">
      <alignment horizontal="center" vertical="center" wrapText="1"/>
    </xf>
    <xf numFmtId="164" fontId="18" fillId="33" borderId="0" xfId="42" applyNumberFormat="1" applyFont="1" applyFill="1" applyAlignment="1">
      <alignment horizontal="center"/>
    </xf>
    <xf numFmtId="164" fontId="18" fillId="0" borderId="0" xfId="42" applyNumberFormat="1" applyFont="1"/>
    <xf numFmtId="164" fontId="0" fillId="0" borderId="0" xfId="42" applyNumberFormat="1" applyFont="1"/>
    <xf numFmtId="165" fontId="18" fillId="33" borderId="0" xfId="43" applyNumberFormat="1" applyFont="1" applyFill="1" applyBorder="1" applyAlignment="1">
      <alignment horizontal="center"/>
    </xf>
    <xf numFmtId="165" fontId="0" fillId="0" borderId="0" xfId="43" applyNumberFormat="1" applyFont="1"/>
    <xf numFmtId="9" fontId="0" fillId="0" borderId="0" xfId="42" applyFont="1"/>
    <xf numFmtId="0" fontId="0" fillId="0" borderId="0" xfId="0" pivotButton="1"/>
    <xf numFmtId="0" fontId="0" fillId="0" borderId="0" xfId="0" applyAlignment="1">
      <alignment horizontal="left"/>
    </xf>
    <xf numFmtId="10" fontId="0" fillId="0" borderId="0" xfId="0" applyNumberFormat="1"/>
    <xf numFmtId="0" fontId="20" fillId="34" borderId="17" xfId="0" applyFont="1" applyFill="1" applyBorder="1" applyAlignment="1">
      <alignment horizontal="center" vertical="center"/>
    </xf>
    <xf numFmtId="0" fontId="20" fillId="34" borderId="18" xfId="0" applyFont="1" applyFill="1" applyBorder="1" applyAlignment="1">
      <alignment horizontal="center" vertical="center"/>
    </xf>
    <xf numFmtId="0" fontId="20" fillId="34" borderId="12" xfId="0" applyFont="1" applyFill="1" applyBorder="1" applyAlignment="1">
      <alignment horizontal="center" vertical="center"/>
    </xf>
    <xf numFmtId="0" fontId="20" fillId="0" borderId="0" xfId="0" applyFont="1" applyAlignment="1">
      <alignment horizontal="center" vertical="center" wrapText="1"/>
    </xf>
  </cellXfs>
  <cellStyles count="4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illares" xfId="43" builtinId="3"/>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se/Documents/Estudios/Presupuesto/analitic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3"/>
      <sheetName val="DATOSEXTRASFINALES"/>
      <sheetName val="DATOSEXTRAS"/>
      <sheetName val="Hoja1"/>
      <sheetName val="Hoja2"/>
      <sheetName val="Sheet1"/>
    </sheetNames>
    <sheetDataSet>
      <sheetData sheetId="0">
        <row r="6">
          <cell r="C6" t="str">
            <v>1-1</v>
          </cell>
          <cell r="D6">
            <v>20221619</v>
          </cell>
          <cell r="E6">
            <v>215574</v>
          </cell>
        </row>
        <row r="7">
          <cell r="C7" t="str">
            <v>2-1</v>
          </cell>
          <cell r="D7">
            <v>50130024</v>
          </cell>
          <cell r="E7">
            <v>3281303</v>
          </cell>
        </row>
        <row r="8">
          <cell r="C8" t="str">
            <v>2-2</v>
          </cell>
          <cell r="D8">
            <v>79214872</v>
          </cell>
          <cell r="E8">
            <v>3257631</v>
          </cell>
        </row>
        <row r="9">
          <cell r="C9" t="str">
            <v>2-3</v>
          </cell>
          <cell r="D9">
            <v>14478843</v>
          </cell>
          <cell r="E9">
            <v>699455</v>
          </cell>
        </row>
        <row r="10">
          <cell r="C10" t="str">
            <v>2-4</v>
          </cell>
          <cell r="D10">
            <v>610459</v>
          </cell>
          <cell r="E10">
            <v>884668</v>
          </cell>
        </row>
        <row r="11">
          <cell r="C11" t="str">
            <v>3-1</v>
          </cell>
          <cell r="D11">
            <v>475590883</v>
          </cell>
          <cell r="E11">
            <v>8506962</v>
          </cell>
        </row>
        <row r="12">
          <cell r="C12" t="str">
            <v>3-3</v>
          </cell>
          <cell r="D12">
            <v>145407483</v>
          </cell>
          <cell r="E12">
            <v>-532714</v>
          </cell>
        </row>
        <row r="13">
          <cell r="C13" t="str">
            <v>3-4</v>
          </cell>
          <cell r="D13">
            <v>2276796</v>
          </cell>
          <cell r="E13">
            <v>1907479</v>
          </cell>
        </row>
        <row r="14">
          <cell r="C14" t="str">
            <v>4-1</v>
          </cell>
          <cell r="D14">
            <v>94477950</v>
          </cell>
          <cell r="E14">
            <v>2460712</v>
          </cell>
        </row>
        <row r="15">
          <cell r="C15" t="str">
            <v>5-2</v>
          </cell>
          <cell r="D15">
            <v>77852284</v>
          </cell>
          <cell r="E15">
            <v>-3159410</v>
          </cell>
        </row>
        <row r="16">
          <cell r="C16" t="str">
            <v>5-4</v>
          </cell>
          <cell r="D16">
            <v>17325465</v>
          </cell>
          <cell r="E16">
            <v>3310038</v>
          </cell>
        </row>
        <row r="17">
          <cell r="C17" t="str">
            <v>5-5</v>
          </cell>
          <cell r="D17">
            <v>386869322</v>
          </cell>
          <cell r="E17">
            <v>44069282</v>
          </cell>
        </row>
        <row r="18">
          <cell r="C18" t="str">
            <v>5-7</v>
          </cell>
          <cell r="D18">
            <v>8576182</v>
          </cell>
          <cell r="E18">
            <v>4</v>
          </cell>
        </row>
        <row r="19">
          <cell r="C19" t="str">
            <v>5-8</v>
          </cell>
          <cell r="D19">
            <v>49515686</v>
          </cell>
          <cell r="E19">
            <v>9178677</v>
          </cell>
        </row>
        <row r="20">
          <cell r="C20" t="str">
            <v>5-9</v>
          </cell>
          <cell r="D20">
            <v>80907851</v>
          </cell>
          <cell r="E20">
            <v>2361739</v>
          </cell>
        </row>
        <row r="21">
          <cell r="C21" t="str">
            <v>5-10</v>
          </cell>
          <cell r="D21">
            <v>103983285</v>
          </cell>
          <cell r="E21">
            <v>30307663</v>
          </cell>
        </row>
        <row r="22">
          <cell r="C22" t="str">
            <v>5-31</v>
          </cell>
          <cell r="D22">
            <v>1356939762</v>
          </cell>
          <cell r="E22">
            <v>24641489</v>
          </cell>
        </row>
        <row r="23">
          <cell r="C23" t="str">
            <v>5-32</v>
          </cell>
          <cell r="D23">
            <v>34504230</v>
          </cell>
          <cell r="E23">
            <v>5032405</v>
          </cell>
        </row>
        <row r="24">
          <cell r="C24" t="str">
            <v>5-33</v>
          </cell>
          <cell r="D24">
            <v>451905575</v>
          </cell>
          <cell r="E24">
            <v>3480879</v>
          </cell>
        </row>
        <row r="25">
          <cell r="C25" t="str">
            <v>5-35</v>
          </cell>
          <cell r="D25">
            <v>34432185</v>
          </cell>
          <cell r="E25">
            <v>-17308319</v>
          </cell>
        </row>
        <row r="26">
          <cell r="C26" t="str">
            <v>6-1</v>
          </cell>
          <cell r="D26">
            <v>169497973</v>
          </cell>
          <cell r="E26">
            <v>538215</v>
          </cell>
        </row>
        <row r="27">
          <cell r="C27" t="str">
            <v>6-3</v>
          </cell>
          <cell r="D27">
            <v>7767969</v>
          </cell>
          <cell r="E27">
            <v>-1065114</v>
          </cell>
        </row>
        <row r="28">
          <cell r="C28" t="str">
            <v>6-4</v>
          </cell>
          <cell r="D28">
            <v>7062344</v>
          </cell>
          <cell r="E28">
            <v>-165258</v>
          </cell>
        </row>
        <row r="29">
          <cell r="C29" t="str">
            <v>6-5</v>
          </cell>
          <cell r="D29">
            <v>8103449</v>
          </cell>
          <cell r="E29">
            <v>-215160</v>
          </cell>
        </row>
        <row r="30">
          <cell r="C30" t="str">
            <v>6-6</v>
          </cell>
          <cell r="D30">
            <v>15396761</v>
          </cell>
          <cell r="E30">
            <v>-1267449</v>
          </cell>
        </row>
        <row r="31">
          <cell r="C31" t="str">
            <v>6-7</v>
          </cell>
          <cell r="D31">
            <v>48404317</v>
          </cell>
          <cell r="E31">
            <v>68200</v>
          </cell>
        </row>
        <row r="32">
          <cell r="C32" t="str">
            <v>7-1</v>
          </cell>
          <cell r="D32">
            <v>37139087</v>
          </cell>
          <cell r="E32">
            <v>2074097</v>
          </cell>
        </row>
        <row r="33">
          <cell r="C33" t="str">
            <v>7-2</v>
          </cell>
          <cell r="D33">
            <v>15839608</v>
          </cell>
          <cell r="E33">
            <v>313010</v>
          </cell>
        </row>
        <row r="34">
          <cell r="C34" t="str">
            <v>7-3</v>
          </cell>
          <cell r="D34">
            <v>18570581</v>
          </cell>
          <cell r="E34">
            <v>1744657</v>
          </cell>
        </row>
        <row r="35">
          <cell r="C35" t="str">
            <v>7-4</v>
          </cell>
          <cell r="D35">
            <v>37613262</v>
          </cell>
          <cell r="E35">
            <v>1026895</v>
          </cell>
        </row>
        <row r="36">
          <cell r="C36" t="str">
            <v>7-6</v>
          </cell>
          <cell r="D36">
            <v>609079885</v>
          </cell>
          <cell r="E36">
            <v>790351319</v>
          </cell>
        </row>
        <row r="37">
          <cell r="C37" t="str">
            <v>7-7</v>
          </cell>
          <cell r="D37">
            <v>66030365</v>
          </cell>
          <cell r="E37">
            <v>8131754</v>
          </cell>
        </row>
        <row r="38">
          <cell r="C38" t="str">
            <v>7-8</v>
          </cell>
          <cell r="D38">
            <v>7587473</v>
          </cell>
          <cell r="E38">
            <v>3955</v>
          </cell>
        </row>
        <row r="39">
          <cell r="C39" t="str">
            <v>7-9</v>
          </cell>
          <cell r="D39">
            <v>30089440</v>
          </cell>
          <cell r="E39">
            <v>456146</v>
          </cell>
        </row>
        <row r="40">
          <cell r="C40" t="str">
            <v>7-16</v>
          </cell>
          <cell r="D40">
            <v>60288447</v>
          </cell>
          <cell r="E40">
            <v>58510</v>
          </cell>
        </row>
        <row r="41">
          <cell r="C41" t="str">
            <v>7-19</v>
          </cell>
          <cell r="D41">
            <v>33135773</v>
          </cell>
          <cell r="E41">
            <v>8761966</v>
          </cell>
        </row>
        <row r="42">
          <cell r="C42" t="str">
            <v>7-21</v>
          </cell>
          <cell r="D42">
            <v>4527732</v>
          </cell>
          <cell r="E42">
            <v>-20404</v>
          </cell>
        </row>
        <row r="43">
          <cell r="C43" t="str">
            <v>7-23</v>
          </cell>
          <cell r="D43">
            <v>7394022</v>
          </cell>
          <cell r="E43">
            <v>450313</v>
          </cell>
        </row>
        <row r="44">
          <cell r="C44" t="str">
            <v>7-24</v>
          </cell>
          <cell r="D44">
            <v>3297253</v>
          </cell>
          <cell r="E44">
            <v>-182014</v>
          </cell>
        </row>
        <row r="45">
          <cell r="C45" t="str">
            <v>7-25</v>
          </cell>
          <cell r="D45">
            <v>7837440</v>
          </cell>
          <cell r="E45">
            <v>2078127</v>
          </cell>
        </row>
        <row r="46">
          <cell r="C46" t="str">
            <v>7-26</v>
          </cell>
          <cell r="D46">
            <v>17753765</v>
          </cell>
          <cell r="E46">
            <v>-2502839</v>
          </cell>
        </row>
        <row r="47">
          <cell r="C47" t="str">
            <v>8-1</v>
          </cell>
          <cell r="D47">
            <v>35603436</v>
          </cell>
          <cell r="E47">
            <v>4043222</v>
          </cell>
        </row>
        <row r="48">
          <cell r="C48" t="str">
            <v>8-2</v>
          </cell>
          <cell r="D48">
            <v>21614135</v>
          </cell>
          <cell r="E48">
            <v>419682</v>
          </cell>
        </row>
        <row r="49">
          <cell r="C49" t="str">
            <v>8-3</v>
          </cell>
          <cell r="D49">
            <v>226862806</v>
          </cell>
          <cell r="E49">
            <v>676645</v>
          </cell>
        </row>
        <row r="50">
          <cell r="C50" t="str">
            <v>8-4</v>
          </cell>
          <cell r="D50">
            <v>92581827</v>
          </cell>
          <cell r="E50">
            <v>-7624846</v>
          </cell>
        </row>
        <row r="51">
          <cell r="C51" t="str">
            <v>8-5</v>
          </cell>
          <cell r="D51">
            <v>66605613</v>
          </cell>
          <cell r="E51">
            <v>427664</v>
          </cell>
        </row>
        <row r="52">
          <cell r="C52" t="str">
            <v>8-7</v>
          </cell>
          <cell r="D52">
            <v>10877883</v>
          </cell>
          <cell r="E52">
            <v>355354</v>
          </cell>
        </row>
        <row r="53">
          <cell r="C53" t="str">
            <v>8-15</v>
          </cell>
          <cell r="D53">
            <v>11930189</v>
          </cell>
          <cell r="E53">
            <v>-3186</v>
          </cell>
        </row>
        <row r="54">
          <cell r="C54" t="str">
            <v>8-16</v>
          </cell>
          <cell r="D54">
            <v>4159994</v>
          </cell>
          <cell r="E54">
            <v>315719</v>
          </cell>
        </row>
        <row r="55">
          <cell r="C55" t="str">
            <v>8-17</v>
          </cell>
          <cell r="D55">
            <v>4220021</v>
          </cell>
          <cell r="E55">
            <v>14791</v>
          </cell>
        </row>
        <row r="56">
          <cell r="C56" t="str">
            <v>8-30</v>
          </cell>
          <cell r="D56">
            <v>26116163</v>
          </cell>
          <cell r="E56">
            <v>-8553</v>
          </cell>
        </row>
        <row r="57">
          <cell r="C57" t="str">
            <v>8-31</v>
          </cell>
          <cell r="D57">
            <v>21339448</v>
          </cell>
          <cell r="E57">
            <v>86835683</v>
          </cell>
        </row>
        <row r="58">
          <cell r="C58" t="str">
            <v>9-1</v>
          </cell>
          <cell r="D58">
            <v>7026779328</v>
          </cell>
          <cell r="E58">
            <v>407245708</v>
          </cell>
        </row>
        <row r="59">
          <cell r="C59" t="str">
            <v>9-2</v>
          </cell>
          <cell r="D59">
            <v>34836582</v>
          </cell>
          <cell r="E59">
            <v>498102</v>
          </cell>
        </row>
        <row r="60">
          <cell r="C60" t="str">
            <v>9-3</v>
          </cell>
          <cell r="D60">
            <v>32742794</v>
          </cell>
          <cell r="E60">
            <v>2279054</v>
          </cell>
        </row>
        <row r="61">
          <cell r="C61" t="str">
            <v>9-4</v>
          </cell>
          <cell r="D61">
            <v>427872369</v>
          </cell>
          <cell r="E61">
            <v>-17332860</v>
          </cell>
        </row>
        <row r="62">
          <cell r="C62" t="str">
            <v>9-9</v>
          </cell>
          <cell r="D62">
            <v>1220398850</v>
          </cell>
          <cell r="E62">
            <v>177165221</v>
          </cell>
        </row>
        <row r="63">
          <cell r="C63" t="str">
            <v>9-11</v>
          </cell>
          <cell r="D63">
            <v>736809094</v>
          </cell>
          <cell r="E63">
            <v>-78086764</v>
          </cell>
        </row>
        <row r="64">
          <cell r="C64" t="str">
            <v>9-13</v>
          </cell>
          <cell r="D64">
            <v>482791</v>
          </cell>
          <cell r="E64">
            <v>-11910</v>
          </cell>
        </row>
        <row r="65">
          <cell r="C65" t="str">
            <v>9-15</v>
          </cell>
          <cell r="D65">
            <v>2145045</v>
          </cell>
          <cell r="E65">
            <v>-48020</v>
          </cell>
        </row>
        <row r="66">
          <cell r="C66" t="str">
            <v>9-17</v>
          </cell>
          <cell r="D66">
            <v>244840268</v>
          </cell>
          <cell r="E66">
            <v>-8781331</v>
          </cell>
        </row>
        <row r="67">
          <cell r="C67" t="str">
            <v>9-18</v>
          </cell>
          <cell r="D67">
            <v>60956602</v>
          </cell>
          <cell r="E67">
            <v>2824830</v>
          </cell>
        </row>
        <row r="68">
          <cell r="C68" t="str">
            <v>9-19</v>
          </cell>
          <cell r="D68">
            <v>44880613</v>
          </cell>
          <cell r="E68">
            <v>1960599</v>
          </cell>
        </row>
        <row r="69">
          <cell r="C69" t="str">
            <v>9-21</v>
          </cell>
          <cell r="D69">
            <v>46088369</v>
          </cell>
          <cell r="E69">
            <v>2240281</v>
          </cell>
        </row>
        <row r="70">
          <cell r="C70" t="str">
            <v>9-22</v>
          </cell>
          <cell r="D70">
            <v>40295857</v>
          </cell>
          <cell r="E70">
            <v>-319830</v>
          </cell>
        </row>
        <row r="71">
          <cell r="C71" t="str">
            <v>9-23</v>
          </cell>
          <cell r="D71">
            <v>62758159</v>
          </cell>
          <cell r="E71">
            <v>4049392</v>
          </cell>
        </row>
        <row r="72">
          <cell r="C72" t="str">
            <v>9-24</v>
          </cell>
          <cell r="D72">
            <v>43543394</v>
          </cell>
          <cell r="E72">
            <v>1764866</v>
          </cell>
        </row>
        <row r="73">
          <cell r="C73" t="str">
            <v>9-25</v>
          </cell>
          <cell r="D73">
            <v>57072338</v>
          </cell>
          <cell r="E73">
            <v>3954606</v>
          </cell>
        </row>
        <row r="74">
          <cell r="C74" t="str">
            <v>9-26</v>
          </cell>
          <cell r="D74">
            <v>82615138</v>
          </cell>
          <cell r="E74">
            <v>8436549</v>
          </cell>
        </row>
        <row r="75">
          <cell r="C75" t="str">
            <v>9-27</v>
          </cell>
          <cell r="D75">
            <v>54018164</v>
          </cell>
          <cell r="E75">
            <v>626388</v>
          </cell>
        </row>
        <row r="76">
          <cell r="C76" t="str">
            <v>9-28</v>
          </cell>
          <cell r="D76">
            <v>40575828</v>
          </cell>
          <cell r="E76">
            <v>4092883</v>
          </cell>
        </row>
        <row r="77">
          <cell r="C77" t="str">
            <v>9-29</v>
          </cell>
          <cell r="D77">
            <v>41547313</v>
          </cell>
          <cell r="E77">
            <v>2801112</v>
          </cell>
        </row>
        <row r="78">
          <cell r="C78" t="str">
            <v>9-30</v>
          </cell>
          <cell r="D78">
            <v>1188179</v>
          </cell>
          <cell r="E78">
            <v>567167</v>
          </cell>
        </row>
        <row r="79">
          <cell r="C79" t="str">
            <v>9-31</v>
          </cell>
          <cell r="D79">
            <v>1359552</v>
          </cell>
          <cell r="E79">
            <v>483734</v>
          </cell>
        </row>
        <row r="80">
          <cell r="C80" t="str">
            <v>9-32</v>
          </cell>
          <cell r="D80">
            <v>1136863</v>
          </cell>
          <cell r="E80">
            <v>554532</v>
          </cell>
        </row>
        <row r="81">
          <cell r="C81" t="str">
            <v>9-33</v>
          </cell>
          <cell r="D81">
            <v>1186045</v>
          </cell>
          <cell r="E81">
            <v>550116</v>
          </cell>
        </row>
        <row r="82">
          <cell r="C82" t="str">
            <v>9-34</v>
          </cell>
          <cell r="D82">
            <v>1287972</v>
          </cell>
          <cell r="E82">
            <v>517714</v>
          </cell>
        </row>
        <row r="83">
          <cell r="C83" t="str">
            <v>9-35</v>
          </cell>
          <cell r="D83">
            <v>1359322</v>
          </cell>
          <cell r="E83">
            <v>485072</v>
          </cell>
        </row>
        <row r="84">
          <cell r="C84" t="str">
            <v>9-36</v>
          </cell>
          <cell r="D84">
            <v>0</v>
          </cell>
          <cell r="E84">
            <v>1086862</v>
          </cell>
        </row>
        <row r="85">
          <cell r="C85" t="str">
            <v>9-37</v>
          </cell>
          <cell r="D85">
            <v>0</v>
          </cell>
          <cell r="E85">
            <v>1219314</v>
          </cell>
        </row>
        <row r="86">
          <cell r="C86" t="str">
            <v>9-38</v>
          </cell>
          <cell r="D86">
            <v>0</v>
          </cell>
          <cell r="E86">
            <v>1456547</v>
          </cell>
        </row>
        <row r="87">
          <cell r="C87" t="str">
            <v>9-39</v>
          </cell>
          <cell r="D87">
            <v>0</v>
          </cell>
          <cell r="E87">
            <v>1175408</v>
          </cell>
        </row>
        <row r="88">
          <cell r="C88" t="str">
            <v>9-40</v>
          </cell>
          <cell r="D88">
            <v>0</v>
          </cell>
          <cell r="E88">
            <v>1194058</v>
          </cell>
        </row>
        <row r="89">
          <cell r="C89" t="str">
            <v>9-41</v>
          </cell>
          <cell r="D89">
            <v>0</v>
          </cell>
          <cell r="E89">
            <v>1494062</v>
          </cell>
        </row>
        <row r="90">
          <cell r="C90" t="str">
            <v>9-42</v>
          </cell>
          <cell r="D90">
            <v>0</v>
          </cell>
          <cell r="E90">
            <v>1425926</v>
          </cell>
        </row>
        <row r="91">
          <cell r="C91" t="str">
            <v>9-43</v>
          </cell>
          <cell r="D91">
            <v>0</v>
          </cell>
          <cell r="E91">
            <v>1505190</v>
          </cell>
        </row>
        <row r="92">
          <cell r="C92" t="str">
            <v>9-44</v>
          </cell>
          <cell r="D92">
            <v>0</v>
          </cell>
          <cell r="E92">
            <v>1333840</v>
          </cell>
        </row>
        <row r="93">
          <cell r="C93" t="str">
            <v>9-45</v>
          </cell>
          <cell r="D93">
            <v>0</v>
          </cell>
          <cell r="E93">
            <v>1411169</v>
          </cell>
        </row>
        <row r="94">
          <cell r="C94" t="str">
            <v>9-90</v>
          </cell>
          <cell r="D94">
            <v>3116754470</v>
          </cell>
          <cell r="E94">
            <v>93545928</v>
          </cell>
        </row>
        <row r="95">
          <cell r="C95" t="str">
            <v>9-91</v>
          </cell>
          <cell r="D95">
            <v>3592667</v>
          </cell>
          <cell r="E95">
            <v>-247531</v>
          </cell>
        </row>
        <row r="96">
          <cell r="C96" t="str">
            <v>10-1</v>
          </cell>
          <cell r="D96">
            <v>263062590</v>
          </cell>
          <cell r="E96">
            <v>-4036693</v>
          </cell>
        </row>
        <row r="97">
          <cell r="C97" t="str">
            <v>10-2</v>
          </cell>
          <cell r="D97">
            <v>174422498</v>
          </cell>
          <cell r="E97">
            <v>6779518</v>
          </cell>
        </row>
        <row r="98">
          <cell r="C98" t="str">
            <v>10-3</v>
          </cell>
          <cell r="D98">
            <v>50257081</v>
          </cell>
          <cell r="E98">
            <v>1783069</v>
          </cell>
        </row>
        <row r="99">
          <cell r="C99" t="str">
            <v>10-4</v>
          </cell>
          <cell r="D99">
            <v>542512188</v>
          </cell>
          <cell r="E99">
            <v>22541274</v>
          </cell>
        </row>
        <row r="100">
          <cell r="C100" t="str">
            <v>10-6</v>
          </cell>
          <cell r="D100">
            <v>4075824</v>
          </cell>
          <cell r="E100">
            <v>901903</v>
          </cell>
        </row>
        <row r="101">
          <cell r="C101" t="str">
            <v>10-7</v>
          </cell>
          <cell r="D101">
            <v>112016441</v>
          </cell>
          <cell r="E101">
            <v>3481</v>
          </cell>
        </row>
        <row r="102">
          <cell r="C102" t="str">
            <v>10-9</v>
          </cell>
          <cell r="D102">
            <v>66910021</v>
          </cell>
          <cell r="E102">
            <v>2145581</v>
          </cell>
        </row>
        <row r="103">
          <cell r="C103" t="str">
            <v>11-1</v>
          </cell>
          <cell r="D103">
            <v>636505157</v>
          </cell>
          <cell r="E103">
            <v>1188732</v>
          </cell>
        </row>
        <row r="104">
          <cell r="C104" t="str">
            <v>11-3</v>
          </cell>
          <cell r="D104">
            <v>71627067</v>
          </cell>
          <cell r="E104">
            <v>0</v>
          </cell>
        </row>
        <row r="105">
          <cell r="C105" t="str">
            <v>11-4</v>
          </cell>
          <cell r="D105">
            <v>5165533</v>
          </cell>
          <cell r="E105">
            <v>225462</v>
          </cell>
        </row>
        <row r="106">
          <cell r="C106" t="str">
            <v>11-5</v>
          </cell>
          <cell r="D106">
            <v>475096214</v>
          </cell>
          <cell r="E106">
            <v>-3078799</v>
          </cell>
        </row>
        <row r="107">
          <cell r="C107" t="str">
            <v>11-7</v>
          </cell>
          <cell r="D107">
            <v>109502820</v>
          </cell>
          <cell r="E107">
            <v>-1874990</v>
          </cell>
        </row>
        <row r="108">
          <cell r="C108" t="str">
            <v>11-8</v>
          </cell>
          <cell r="D108">
            <v>69502308</v>
          </cell>
          <cell r="E108">
            <v>-10</v>
          </cell>
        </row>
        <row r="109">
          <cell r="C109" t="str">
            <v>11-9</v>
          </cell>
          <cell r="D109">
            <v>299697972</v>
          </cell>
          <cell r="E109">
            <v>-1713057</v>
          </cell>
        </row>
        <row r="110">
          <cell r="C110" t="str">
            <v>11-11</v>
          </cell>
          <cell r="D110">
            <v>37541486</v>
          </cell>
          <cell r="E110">
            <v>1</v>
          </cell>
        </row>
        <row r="111">
          <cell r="C111" t="str">
            <v>11-18</v>
          </cell>
          <cell r="D111">
            <v>5232892</v>
          </cell>
          <cell r="E111">
            <v>237476</v>
          </cell>
        </row>
        <row r="112">
          <cell r="C112" t="str">
            <v>11-19</v>
          </cell>
          <cell r="D112">
            <v>4424572</v>
          </cell>
          <cell r="E112">
            <v>215480</v>
          </cell>
        </row>
        <row r="113">
          <cell r="C113" t="str">
            <v>11-20</v>
          </cell>
          <cell r="D113">
            <v>6311009</v>
          </cell>
          <cell r="E113">
            <v>419510</v>
          </cell>
        </row>
        <row r="114">
          <cell r="C114" t="str">
            <v>11-21</v>
          </cell>
          <cell r="D114">
            <v>231633329</v>
          </cell>
          <cell r="E114">
            <v>6878252</v>
          </cell>
        </row>
        <row r="115">
          <cell r="C115" t="str">
            <v>11-22</v>
          </cell>
          <cell r="D115">
            <v>2241433</v>
          </cell>
          <cell r="E115">
            <v>196018</v>
          </cell>
        </row>
        <row r="116">
          <cell r="C116" t="str">
            <v>11-23</v>
          </cell>
          <cell r="D116">
            <v>13335994</v>
          </cell>
          <cell r="E116">
            <v>94171</v>
          </cell>
        </row>
        <row r="117">
          <cell r="C117" t="str">
            <v>11-24</v>
          </cell>
          <cell r="D117">
            <v>5175042</v>
          </cell>
          <cell r="E117">
            <v>188405</v>
          </cell>
        </row>
        <row r="118">
          <cell r="C118" t="str">
            <v>11-25</v>
          </cell>
          <cell r="D118">
            <v>8431303</v>
          </cell>
          <cell r="E118">
            <v>-1518681</v>
          </cell>
        </row>
        <row r="119">
          <cell r="C119" t="str">
            <v>12-1</v>
          </cell>
          <cell r="D119">
            <v>25921020</v>
          </cell>
          <cell r="E119">
            <v>1490971</v>
          </cell>
        </row>
        <row r="120">
          <cell r="C120" t="str">
            <v>12-2</v>
          </cell>
          <cell r="D120">
            <v>2997629195</v>
          </cell>
          <cell r="E120">
            <v>561506651</v>
          </cell>
        </row>
        <row r="121">
          <cell r="C121" t="str">
            <v>12-3</v>
          </cell>
          <cell r="D121">
            <v>1144883642</v>
          </cell>
          <cell r="E121">
            <v>-77421570</v>
          </cell>
        </row>
        <row r="122">
          <cell r="C122" t="str">
            <v>12-4</v>
          </cell>
          <cell r="D122">
            <v>33995656</v>
          </cell>
          <cell r="E122">
            <v>6309739</v>
          </cell>
        </row>
        <row r="123">
          <cell r="C123" t="str">
            <v>12-5</v>
          </cell>
          <cell r="D123">
            <v>2549718</v>
          </cell>
          <cell r="E123">
            <v>114863</v>
          </cell>
        </row>
        <row r="124">
          <cell r="C124" t="str">
            <v>12-7</v>
          </cell>
          <cell r="D124">
            <v>13460266</v>
          </cell>
          <cell r="E124">
            <v>892099</v>
          </cell>
        </row>
        <row r="125">
          <cell r="C125" t="str">
            <v>13-1</v>
          </cell>
          <cell r="D125">
            <v>50276385</v>
          </cell>
          <cell r="E125">
            <v>1823514</v>
          </cell>
        </row>
        <row r="126">
          <cell r="C126" t="str">
            <v>13-2</v>
          </cell>
          <cell r="D126">
            <v>6349131</v>
          </cell>
          <cell r="E126">
            <v>360109</v>
          </cell>
        </row>
        <row r="127">
          <cell r="C127" t="str">
            <v>13-3</v>
          </cell>
          <cell r="D127">
            <v>355688203</v>
          </cell>
          <cell r="E127">
            <v>-4820382</v>
          </cell>
        </row>
        <row r="128">
          <cell r="C128" t="str">
            <v>13-4</v>
          </cell>
          <cell r="D128">
            <v>146564943</v>
          </cell>
          <cell r="E128">
            <v>3472807</v>
          </cell>
        </row>
        <row r="129">
          <cell r="C129" t="str">
            <v>13-5</v>
          </cell>
          <cell r="D129">
            <v>111810331</v>
          </cell>
          <cell r="E129">
            <v>55662375</v>
          </cell>
        </row>
        <row r="130">
          <cell r="C130" t="str">
            <v>13-6</v>
          </cell>
          <cell r="D130">
            <v>69709351</v>
          </cell>
          <cell r="E130">
            <v>-55678386</v>
          </cell>
        </row>
        <row r="131">
          <cell r="C131" t="str">
            <v>14-1</v>
          </cell>
          <cell r="D131">
            <v>32546610</v>
          </cell>
          <cell r="E131">
            <v>1370892</v>
          </cell>
        </row>
        <row r="132">
          <cell r="C132" t="str">
            <v>15-1</v>
          </cell>
          <cell r="D132">
            <v>33961283</v>
          </cell>
          <cell r="E132">
            <v>995166</v>
          </cell>
        </row>
        <row r="133">
          <cell r="C133" t="str">
            <v>15-2</v>
          </cell>
          <cell r="D133">
            <v>87369397</v>
          </cell>
          <cell r="E133">
            <v>3376804</v>
          </cell>
        </row>
        <row r="134">
          <cell r="C134" t="str">
            <v>15-3</v>
          </cell>
          <cell r="D134">
            <v>6868130</v>
          </cell>
          <cell r="E134">
            <v>706467</v>
          </cell>
        </row>
        <row r="135">
          <cell r="C135" t="str">
            <v>15-4</v>
          </cell>
          <cell r="D135">
            <v>38461848</v>
          </cell>
          <cell r="E135">
            <v>8827357</v>
          </cell>
        </row>
        <row r="136">
          <cell r="C136" t="str">
            <v>15-5</v>
          </cell>
          <cell r="D136">
            <v>449568726</v>
          </cell>
          <cell r="E136">
            <v>119661084</v>
          </cell>
        </row>
        <row r="137">
          <cell r="C137" t="str">
            <v>15-6</v>
          </cell>
          <cell r="D137">
            <v>16270919</v>
          </cell>
          <cell r="E137">
            <v>1095086</v>
          </cell>
        </row>
        <row r="138">
          <cell r="C138" t="str">
            <v>15-7</v>
          </cell>
          <cell r="D138">
            <v>20329799</v>
          </cell>
          <cell r="E138">
            <v>531507</v>
          </cell>
        </row>
        <row r="139">
          <cell r="C139" t="str">
            <v>15-9</v>
          </cell>
          <cell r="D139">
            <v>8975299632</v>
          </cell>
          <cell r="E139">
            <v>1808821236</v>
          </cell>
        </row>
        <row r="140">
          <cell r="C140" t="str">
            <v>15-10</v>
          </cell>
          <cell r="D140">
            <v>143542391</v>
          </cell>
          <cell r="E140">
            <v>40422575</v>
          </cell>
        </row>
        <row r="141">
          <cell r="C141" t="str">
            <v>15-13</v>
          </cell>
          <cell r="D141">
            <v>1553932359</v>
          </cell>
          <cell r="E141">
            <v>116046396</v>
          </cell>
        </row>
        <row r="142">
          <cell r="C142" t="str">
            <v>15-14</v>
          </cell>
          <cell r="D142">
            <v>1146141112</v>
          </cell>
          <cell r="E142">
            <v>138187203</v>
          </cell>
        </row>
        <row r="143">
          <cell r="C143" t="str">
            <v>16-2</v>
          </cell>
          <cell r="D143">
            <v>1802584360</v>
          </cell>
          <cell r="E143">
            <v>-593954465</v>
          </cell>
        </row>
        <row r="144">
          <cell r="C144" t="str">
            <v>16-4</v>
          </cell>
          <cell r="D144">
            <v>41655197</v>
          </cell>
          <cell r="E144">
            <v>3965771</v>
          </cell>
        </row>
        <row r="145">
          <cell r="C145" t="str">
            <v>16-5</v>
          </cell>
          <cell r="D145">
            <v>13288564</v>
          </cell>
          <cell r="E145">
            <v>994783</v>
          </cell>
        </row>
        <row r="146">
          <cell r="C146" t="str">
            <v>16-9</v>
          </cell>
          <cell r="D146">
            <v>619133931</v>
          </cell>
          <cell r="E146">
            <v>26495030</v>
          </cell>
        </row>
        <row r="147">
          <cell r="C147" t="str">
            <v>16-10</v>
          </cell>
          <cell r="D147">
            <v>1044071347</v>
          </cell>
          <cell r="E147">
            <v>70116443</v>
          </cell>
        </row>
        <row r="148">
          <cell r="C148" t="str">
            <v>16-11</v>
          </cell>
          <cell r="D148">
            <v>16311936</v>
          </cell>
          <cell r="E148">
            <v>558115</v>
          </cell>
        </row>
        <row r="149">
          <cell r="C149" t="str">
            <v>16-20</v>
          </cell>
          <cell r="D149">
            <v>112079158.94999999</v>
          </cell>
          <cell r="E149">
            <v>8698033.0500000082</v>
          </cell>
        </row>
        <row r="150">
          <cell r="C150" t="str">
            <v>16-21</v>
          </cell>
          <cell r="D150">
            <v>152648542.25699997</v>
          </cell>
          <cell r="E150">
            <v>30718035.743000012</v>
          </cell>
        </row>
        <row r="151">
          <cell r="C151" t="str">
            <v>16-22</v>
          </cell>
          <cell r="D151">
            <v>282809669.241</v>
          </cell>
          <cell r="E151">
            <v>17770775.759000018</v>
          </cell>
        </row>
        <row r="152">
          <cell r="C152" t="str">
            <v>16-23</v>
          </cell>
          <cell r="D152">
            <v>142807237.23299998</v>
          </cell>
          <cell r="E152">
            <v>10758161.76700001</v>
          </cell>
        </row>
        <row r="153">
          <cell r="C153" t="str">
            <v>16-24</v>
          </cell>
          <cell r="D153">
            <v>346739108.97000003</v>
          </cell>
          <cell r="E153">
            <v>32311586.030000005</v>
          </cell>
        </row>
        <row r="154">
          <cell r="C154" t="str">
            <v>16-25</v>
          </cell>
          <cell r="D154">
            <v>246929766.77299997</v>
          </cell>
          <cell r="E154">
            <v>16297543.227000026</v>
          </cell>
        </row>
        <row r="155">
          <cell r="C155" t="str">
            <v>16-26</v>
          </cell>
          <cell r="D155">
            <v>411262818.84899998</v>
          </cell>
          <cell r="E155">
            <v>29135205.151000023</v>
          </cell>
        </row>
        <row r="156">
          <cell r="C156" t="str">
            <v>16-27</v>
          </cell>
          <cell r="D156">
            <v>128446886.412</v>
          </cell>
          <cell r="E156">
            <v>16323150.588000007</v>
          </cell>
        </row>
        <row r="157">
          <cell r="C157" t="str">
            <v>16-28</v>
          </cell>
          <cell r="D157">
            <v>361410470.20499998</v>
          </cell>
          <cell r="E157">
            <v>21814817.795000002</v>
          </cell>
        </row>
        <row r="158">
          <cell r="C158" t="str">
            <v>16-29</v>
          </cell>
          <cell r="D158">
            <v>476913989.04799998</v>
          </cell>
          <cell r="E158">
            <v>46116775.952000022</v>
          </cell>
        </row>
        <row r="159">
          <cell r="C159" t="str">
            <v>16-30</v>
          </cell>
          <cell r="D159">
            <v>241151247.74899998</v>
          </cell>
          <cell r="E159">
            <v>17464087.251000013</v>
          </cell>
        </row>
        <row r="160">
          <cell r="C160" t="str">
            <v>16-31</v>
          </cell>
          <cell r="D160">
            <v>356884776.40599996</v>
          </cell>
          <cell r="E160">
            <v>14400719.594000025</v>
          </cell>
        </row>
        <row r="161">
          <cell r="C161" t="str">
            <v>16-32</v>
          </cell>
          <cell r="D161">
            <v>214876267.80599999</v>
          </cell>
          <cell r="E161">
            <v>11090300.194000017</v>
          </cell>
        </row>
        <row r="162">
          <cell r="C162" t="str">
            <v>16-33</v>
          </cell>
          <cell r="D162">
            <v>229677940.08499998</v>
          </cell>
          <cell r="E162">
            <v>14108935.915000018</v>
          </cell>
        </row>
        <row r="163">
          <cell r="C163" t="str">
            <v>16-34</v>
          </cell>
          <cell r="D163">
            <v>96945567.046999991</v>
          </cell>
          <cell r="E163">
            <v>5799553.9530000025</v>
          </cell>
        </row>
        <row r="164">
          <cell r="C164" t="str">
            <v>16-35</v>
          </cell>
          <cell r="D164">
            <v>145078282.51999998</v>
          </cell>
          <cell r="E164">
            <v>12625357.480000008</v>
          </cell>
        </row>
        <row r="165">
          <cell r="C165" t="str">
            <v>16-36</v>
          </cell>
          <cell r="D165">
            <v>448850239.477</v>
          </cell>
          <cell r="E165">
            <v>29911634.523000017</v>
          </cell>
        </row>
        <row r="166">
          <cell r="C166" t="str">
            <v>16-37</v>
          </cell>
          <cell r="D166">
            <v>222049777.67500001</v>
          </cell>
          <cell r="E166">
            <v>16387002.325000007</v>
          </cell>
        </row>
        <row r="167">
          <cell r="C167" t="str">
            <v>16-38</v>
          </cell>
          <cell r="D167">
            <v>146119776.96700001</v>
          </cell>
          <cell r="E167">
            <v>7960355.0330000073</v>
          </cell>
        </row>
        <row r="168">
          <cell r="C168" t="str">
            <v>16-39</v>
          </cell>
          <cell r="D168">
            <v>258451756.648</v>
          </cell>
          <cell r="E168">
            <v>12371829.352000007</v>
          </cell>
        </row>
        <row r="169">
          <cell r="C169" t="str">
            <v>16-40</v>
          </cell>
          <cell r="D169">
            <v>122520535.97799999</v>
          </cell>
          <cell r="E169">
            <v>6290943.0220000073</v>
          </cell>
        </row>
        <row r="170">
          <cell r="C170" t="str">
            <v>16-41</v>
          </cell>
          <cell r="D170">
            <v>143728458.54499999</v>
          </cell>
          <cell r="E170">
            <v>11001526.455000006</v>
          </cell>
        </row>
        <row r="171">
          <cell r="C171" t="str">
            <v>16-42</v>
          </cell>
          <cell r="D171">
            <v>416792265.27999997</v>
          </cell>
          <cell r="E171">
            <v>104435262.72000003</v>
          </cell>
        </row>
        <row r="172">
          <cell r="C172" t="str">
            <v>16-43</v>
          </cell>
          <cell r="D172">
            <v>418124078.84599996</v>
          </cell>
          <cell r="E172">
            <v>16726687.154000005</v>
          </cell>
        </row>
        <row r="173">
          <cell r="C173" t="str">
            <v>16-44</v>
          </cell>
          <cell r="D173">
            <v>495573628.48699999</v>
          </cell>
          <cell r="E173">
            <v>25089229.513000019</v>
          </cell>
        </row>
        <row r="174">
          <cell r="C174" t="str">
            <v>16-45</v>
          </cell>
          <cell r="D174">
            <v>362207324.76899999</v>
          </cell>
          <cell r="E174">
            <v>16483484.231000017</v>
          </cell>
        </row>
        <row r="175">
          <cell r="C175" t="str">
            <v>16-46</v>
          </cell>
          <cell r="D175">
            <v>513016104.2249999</v>
          </cell>
          <cell r="E175">
            <v>27820149.775000047</v>
          </cell>
        </row>
        <row r="176">
          <cell r="C176" t="str">
            <v>16-47</v>
          </cell>
          <cell r="D176">
            <v>549641698.00399995</v>
          </cell>
          <cell r="E176">
            <v>117954367.99599999</v>
          </cell>
        </row>
        <row r="177">
          <cell r="C177" t="str">
            <v>16-49</v>
          </cell>
          <cell r="D177">
            <v>789140487.8039999</v>
          </cell>
          <cell r="E177">
            <v>4960955.1960000396</v>
          </cell>
        </row>
        <row r="178">
          <cell r="C178" t="str">
            <v>16-51</v>
          </cell>
          <cell r="D178">
            <v>12240081.454</v>
          </cell>
          <cell r="E178">
            <v>173727.54600000079</v>
          </cell>
        </row>
        <row r="179">
          <cell r="C179" t="str">
            <v>16-52</v>
          </cell>
          <cell r="D179">
            <v>11776913.219999999</v>
          </cell>
          <cell r="E179">
            <v>229641.78000000078</v>
          </cell>
        </row>
        <row r="180">
          <cell r="C180" t="str">
            <v>16-53</v>
          </cell>
          <cell r="D180">
            <v>128877763.89499998</v>
          </cell>
          <cell r="E180">
            <v>13504978.105000004</v>
          </cell>
        </row>
        <row r="181">
          <cell r="C181" t="str">
            <v>16-20-53</v>
          </cell>
          <cell r="D181">
            <v>9262790079</v>
          </cell>
          <cell r="E181">
            <v>439717356</v>
          </cell>
        </row>
        <row r="182">
          <cell r="C182" t="str">
            <v>17-1</v>
          </cell>
          <cell r="D182">
            <v>10701217</v>
          </cell>
          <cell r="E182">
            <v>172711</v>
          </cell>
        </row>
        <row r="183">
          <cell r="C183" t="str">
            <v>17-2</v>
          </cell>
          <cell r="D183">
            <v>5489681</v>
          </cell>
          <cell r="E183">
            <v>-4374</v>
          </cell>
        </row>
        <row r="184">
          <cell r="C184" t="str">
            <v>17-3</v>
          </cell>
          <cell r="D184">
            <v>30312646</v>
          </cell>
          <cell r="E184">
            <v>354114</v>
          </cell>
        </row>
        <row r="185">
          <cell r="C185" t="str">
            <v>18-1</v>
          </cell>
          <cell r="D185">
            <v>630513819</v>
          </cell>
          <cell r="E185">
            <v>-257845324</v>
          </cell>
        </row>
        <row r="186">
          <cell r="C186" t="str">
            <v>18-2</v>
          </cell>
          <cell r="D186">
            <v>38253507</v>
          </cell>
          <cell r="E186">
            <v>-3442608</v>
          </cell>
        </row>
        <row r="187">
          <cell r="C187" t="str">
            <v>18-21</v>
          </cell>
          <cell r="D187">
            <v>120692967</v>
          </cell>
          <cell r="E187">
            <v>38090880</v>
          </cell>
        </row>
        <row r="188">
          <cell r="C188" t="str">
            <v>18-22</v>
          </cell>
          <cell r="D188">
            <v>121269316</v>
          </cell>
          <cell r="E188">
            <v>9480786</v>
          </cell>
        </row>
        <row r="189">
          <cell r="C189" t="str">
            <v>18-23</v>
          </cell>
          <cell r="D189">
            <v>87158958</v>
          </cell>
          <cell r="E189">
            <v>21241343</v>
          </cell>
        </row>
        <row r="190">
          <cell r="C190" t="str">
            <v>18-24</v>
          </cell>
          <cell r="D190">
            <v>144694839</v>
          </cell>
          <cell r="E190">
            <v>57930932</v>
          </cell>
        </row>
        <row r="191">
          <cell r="C191" t="str">
            <v>18-25</v>
          </cell>
          <cell r="D191">
            <v>322801127</v>
          </cell>
          <cell r="E191">
            <v>8116472</v>
          </cell>
        </row>
        <row r="192">
          <cell r="C192" t="str">
            <v>18-26</v>
          </cell>
          <cell r="D192">
            <v>131863379</v>
          </cell>
          <cell r="E192">
            <v>-16995737</v>
          </cell>
        </row>
        <row r="193">
          <cell r="C193" t="str">
            <v>18-27</v>
          </cell>
          <cell r="D193">
            <v>248783624</v>
          </cell>
          <cell r="E193">
            <v>31021583</v>
          </cell>
        </row>
        <row r="194">
          <cell r="C194" t="str">
            <v>18-28</v>
          </cell>
          <cell r="D194">
            <v>365457901</v>
          </cell>
          <cell r="E194">
            <v>1332219</v>
          </cell>
        </row>
        <row r="195">
          <cell r="C195" t="str">
            <v>18-29</v>
          </cell>
          <cell r="D195">
            <v>287960495</v>
          </cell>
          <cell r="E195">
            <v>21383618</v>
          </cell>
        </row>
        <row r="196">
          <cell r="C196" t="str">
            <v>18-30</v>
          </cell>
          <cell r="D196">
            <v>197538533</v>
          </cell>
          <cell r="E196">
            <v>14537467</v>
          </cell>
        </row>
        <row r="197">
          <cell r="C197" t="str">
            <v>18-31</v>
          </cell>
          <cell r="D197">
            <v>50658320</v>
          </cell>
          <cell r="E197">
            <v>34352090</v>
          </cell>
        </row>
        <row r="198">
          <cell r="C198" t="str">
            <v>18-32</v>
          </cell>
          <cell r="D198">
            <v>132010595</v>
          </cell>
          <cell r="E198">
            <v>4628506</v>
          </cell>
        </row>
        <row r="199">
          <cell r="C199" t="str">
            <v>18-33</v>
          </cell>
          <cell r="D199">
            <v>782350874</v>
          </cell>
          <cell r="E199">
            <v>98891535</v>
          </cell>
        </row>
        <row r="200">
          <cell r="C200" t="str">
            <v>18-34</v>
          </cell>
          <cell r="D200">
            <v>115462192</v>
          </cell>
          <cell r="E200">
            <v>15118010</v>
          </cell>
        </row>
        <row r="201">
          <cell r="C201" t="str">
            <v>18-35</v>
          </cell>
          <cell r="D201">
            <v>113382478</v>
          </cell>
          <cell r="E201">
            <v>24375364</v>
          </cell>
        </row>
        <row r="202">
          <cell r="C202" t="str">
            <v>18-36</v>
          </cell>
          <cell r="D202">
            <v>138143563</v>
          </cell>
          <cell r="E202">
            <v>26289758</v>
          </cell>
        </row>
        <row r="203">
          <cell r="C203" t="str">
            <v>19-1</v>
          </cell>
          <cell r="D203">
            <v>1125163506</v>
          </cell>
          <cell r="E203">
            <v>324053722</v>
          </cell>
        </row>
        <row r="204">
          <cell r="C204" t="str">
            <v>19-2</v>
          </cell>
          <cell r="D204">
            <v>69104720</v>
          </cell>
          <cell r="E204">
            <v>-7016869</v>
          </cell>
        </row>
        <row r="205">
          <cell r="C205" t="str">
            <v>19-3</v>
          </cell>
          <cell r="D205">
            <v>1332753</v>
          </cell>
          <cell r="E205">
            <v>-19823</v>
          </cell>
        </row>
        <row r="206">
          <cell r="C206" t="str">
            <v>20-1</v>
          </cell>
          <cell r="D206">
            <v>23785726</v>
          </cell>
          <cell r="E206">
            <v>729351</v>
          </cell>
        </row>
        <row r="207">
          <cell r="C207" t="str">
            <v>20-2</v>
          </cell>
          <cell r="D207">
            <v>10168218</v>
          </cell>
          <cell r="E207">
            <v>30159</v>
          </cell>
        </row>
        <row r="208">
          <cell r="C208" t="str">
            <v>21-1</v>
          </cell>
          <cell r="D208">
            <v>441202346</v>
          </cell>
          <cell r="E208">
            <v>76231129</v>
          </cell>
        </row>
        <row r="209">
          <cell r="C209" t="str">
            <v>21-2</v>
          </cell>
          <cell r="D209">
            <v>90631020</v>
          </cell>
          <cell r="E209">
            <v>-2694848</v>
          </cell>
        </row>
        <row r="210">
          <cell r="C210" t="str">
            <v>21-5</v>
          </cell>
          <cell r="D210">
            <v>8011827</v>
          </cell>
          <cell r="E210">
            <v>113527</v>
          </cell>
        </row>
        <row r="211">
          <cell r="C211" t="str">
            <v>21-6</v>
          </cell>
          <cell r="D211">
            <v>113521990</v>
          </cell>
          <cell r="E211">
            <v>13576658</v>
          </cell>
        </row>
        <row r="212">
          <cell r="C212" t="str">
            <v>21-7</v>
          </cell>
          <cell r="D212">
            <v>35814373</v>
          </cell>
          <cell r="E212">
            <v>-82014</v>
          </cell>
        </row>
        <row r="213">
          <cell r="C213" t="str">
            <v>21-8</v>
          </cell>
          <cell r="D213">
            <v>47364981</v>
          </cell>
          <cell r="E213">
            <v>3385530</v>
          </cell>
        </row>
        <row r="214">
          <cell r="C214" t="str">
            <v>21-9</v>
          </cell>
          <cell r="D214">
            <v>24440233</v>
          </cell>
          <cell r="E214">
            <v>-211359</v>
          </cell>
        </row>
        <row r="215">
          <cell r="C215" t="str">
            <v>21-10</v>
          </cell>
          <cell r="D215">
            <v>36770287</v>
          </cell>
          <cell r="E215">
            <v>-2458041</v>
          </cell>
        </row>
        <row r="216">
          <cell r="C216" t="str">
            <v>21-11</v>
          </cell>
          <cell r="D216">
            <v>370170621</v>
          </cell>
          <cell r="E216">
            <v>53426824</v>
          </cell>
        </row>
        <row r="217">
          <cell r="C217" t="str">
            <v>22-1</v>
          </cell>
          <cell r="D217">
            <v>16369188</v>
          </cell>
          <cell r="E217">
            <v>6397892</v>
          </cell>
        </row>
        <row r="218">
          <cell r="C218" t="str">
            <v>23-1</v>
          </cell>
          <cell r="D218">
            <v>225254038</v>
          </cell>
          <cell r="E218">
            <v>5943783</v>
          </cell>
        </row>
        <row r="219">
          <cell r="C219" t="str">
            <v>24-1</v>
          </cell>
          <cell r="D219">
            <v>94090329</v>
          </cell>
          <cell r="E219">
            <v>7617946</v>
          </cell>
        </row>
        <row r="220">
          <cell r="C220" t="str">
            <v>24-2</v>
          </cell>
          <cell r="D220">
            <v>7889883</v>
          </cell>
          <cell r="E220">
            <v>-22553</v>
          </cell>
        </row>
        <row r="221">
          <cell r="C221" t="str">
            <v>24-3</v>
          </cell>
          <cell r="D221">
            <v>11442030</v>
          </cell>
          <cell r="E221">
            <v>1655723</v>
          </cell>
        </row>
        <row r="222">
          <cell r="C222" t="str">
            <v>24-4</v>
          </cell>
          <cell r="D222">
            <v>15788346</v>
          </cell>
          <cell r="E222">
            <v>2409</v>
          </cell>
        </row>
        <row r="223">
          <cell r="C223" t="str">
            <v>25-1</v>
          </cell>
          <cell r="D223">
            <v>34779030</v>
          </cell>
          <cell r="E223">
            <v>6580656</v>
          </cell>
        </row>
        <row r="224">
          <cell r="C224" t="str">
            <v>25-2</v>
          </cell>
          <cell r="D224">
            <v>18227768</v>
          </cell>
          <cell r="E224">
            <v>155055</v>
          </cell>
        </row>
        <row r="225">
          <cell r="C225" t="str">
            <v>25-3</v>
          </cell>
          <cell r="D225">
            <v>14707477</v>
          </cell>
          <cell r="E225">
            <v>85238</v>
          </cell>
        </row>
        <row r="226">
          <cell r="C226" t="str">
            <v>26-1</v>
          </cell>
          <cell r="D226">
            <v>7495225</v>
          </cell>
          <cell r="E226">
            <v>4822744</v>
          </cell>
        </row>
        <row r="227">
          <cell r="C227" t="str">
            <v>26-2</v>
          </cell>
          <cell r="D227">
            <v>257375903</v>
          </cell>
          <cell r="E227">
            <v>224416481</v>
          </cell>
        </row>
        <row r="228">
          <cell r="C228" t="str">
            <v>27-1</v>
          </cell>
          <cell r="D228">
            <v>7849627</v>
          </cell>
          <cell r="E228">
            <v>4682559</v>
          </cell>
        </row>
        <row r="229">
          <cell r="C229" t="str">
            <v>27-2</v>
          </cell>
          <cell r="D229">
            <v>61515096</v>
          </cell>
          <cell r="E229">
            <v>1749825</v>
          </cell>
        </row>
        <row r="230">
          <cell r="C230" t="str">
            <v>28-1</v>
          </cell>
          <cell r="D230">
            <v>57564963</v>
          </cell>
          <cell r="E230">
            <v>-32080265</v>
          </cell>
        </row>
        <row r="231">
          <cell r="C231" t="str">
            <v>29-1</v>
          </cell>
          <cell r="D231">
            <v>145392632</v>
          </cell>
          <cell r="E231">
            <v>16867004</v>
          </cell>
        </row>
        <row r="232">
          <cell r="C232" t="str">
            <v>29-2</v>
          </cell>
          <cell r="D232">
            <v>2448713</v>
          </cell>
          <cell r="E232">
            <v>230448</v>
          </cell>
        </row>
        <row r="233">
          <cell r="C233" t="str">
            <v>29-3</v>
          </cell>
          <cell r="D233">
            <v>82967086</v>
          </cell>
          <cell r="E233">
            <v>24189952</v>
          </cell>
        </row>
        <row r="234">
          <cell r="C234" t="str">
            <v>30-1</v>
          </cell>
          <cell r="D234">
            <v>22272325</v>
          </cell>
          <cell r="E234">
            <v>-5098667</v>
          </cell>
        </row>
        <row r="235">
          <cell r="C235" t="str">
            <v>30-2</v>
          </cell>
          <cell r="D235">
            <v>454539055</v>
          </cell>
          <cell r="E235">
            <v>28324786</v>
          </cell>
        </row>
        <row r="236">
          <cell r="C236" t="str">
            <v>31-1</v>
          </cell>
          <cell r="D236">
            <v>1599582573</v>
          </cell>
          <cell r="E236">
            <v>9033656</v>
          </cell>
        </row>
        <row r="237">
          <cell r="C237" t="str">
            <v>50-1</v>
          </cell>
          <cell r="D237">
            <v>75260861076.416</v>
          </cell>
          <cell r="E237">
            <v>3472694619.5840006</v>
          </cell>
        </row>
      </sheetData>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 refreshedDate="44854.739702777777" createdVersion="8" refreshedVersion="8" minRefreshableVersion="3" recordCount="1285" xr:uid="{D047124D-0D3E-4AA5-BB51-7CF02C0A6F9F}">
  <cacheSource type="worksheet">
    <worksheetSource ref="A1:X1286" sheet="join2022"/>
  </cacheSource>
  <cacheFields count="24">
    <cacheField name="Ministerio" numFmtId="0">
      <sharedItems/>
    </cacheField>
    <cacheField name="Servicio" numFmtId="0">
      <sharedItems count="180">
        <s v="COMISION NACIONAL DE RIEGO"/>
        <s v="CORPORACION NACIONAL FORESTAL"/>
        <s v="INSTITUTO DE DESARROLLO AGROPECUARIO"/>
        <s v="OFICINA DE ESTUDIOS Y POLITICAS AGRARIAS"/>
        <s v="SERVICIO AGRICOLA Y GANADERO"/>
        <s v="SUBSECRETARIA DE AGRICULTURA"/>
        <s v="SUBSECRETARIA DE BIENES NACIONALES"/>
        <s v="AGENCIA NACIONAL DE INVESTIGACIÓN Y DESARROLLO"/>
        <s v="SUBSECRETARIA DE CIENCIA, TECNOLOGIA, CONOCIMIENTO E INNOVACION"/>
        <s v="DIRECCION GENERAL DE AERONAUTICA CIVIL"/>
        <s v="DIRECCION GENERAL DE MOVILIZACION NACIONAL"/>
        <s v="ESTADO MAYOR CONJUNTO"/>
        <s v="INSTITUTO GEOGRAFICO MILITAR"/>
        <s v="SERVICIO AEROFOTOGRAMETRICO DE LA FUERZA AEREA DE CHILE"/>
        <s v="SERVICIO HIDROGRAFICO Y OCEANOGRAFICO DE LA ARMADA DE CHILE"/>
        <s v="SUBSECRETARÍA DE DEFENSA"/>
        <s v="SUBSECRETARÍA PARA LAS FUERZAS ARMADAS"/>
        <s v="CORPORACION NACIONAL DE DESARROLLO INDIGENA"/>
        <s v="FONDO DE SOLIDARIDAD E INVERSION SOCIAL"/>
        <s v="INSTITUTO NACIONAL DE LA JUVENTUD"/>
        <s v="SERVICIO NACIONAL DE DISCAPACIDAD"/>
        <s v="SERVICIO NACIONAL DEL ADULTO MAYOR"/>
        <s v="SUBSECRETARÍA DE EVALUACIÓN SOCIAL"/>
        <s v="SUBSECRETARÍA DE LA NIÑEZ"/>
        <s v="SUBSECRETARIA DE SERVICIOS SOCIALES"/>
        <s v="AGENCIA DE PROMOCIÓN DE LA INVERSIÓN EXTRANJERA"/>
        <s v="COMITE INNOVA CHILE"/>
        <s v="CORPORACION DE FOMENTO DE LA PRODUCCION"/>
        <s v="FISCALIA NACIONAL ECONOMICA"/>
        <s v="INSTITUTO NACIONAL DE ESTADISTICAS"/>
        <s v="INSTITUTO NACIONAL DE PROPIEDAD INDUSTRIAL"/>
        <s v="SERVICIO DE COOPERACION TECNICA"/>
        <s v="SERVICIO NACIONAL DE PESCA"/>
        <s v="SERVICIO NACIONAL DE TURISMO"/>
        <s v="SERVICIO NACIONAL DEL CONSUMIDOR"/>
        <s v="SUBSECRETARIA DE ECONOMIA"/>
        <s v="SUBSECRETARIA DE PESCA Y ACUICULTURA"/>
        <s v="SUBSECRETARÍA DE TURISMO"/>
        <s v="SUPERINTENDENCIA DE INSOLVENCIA Y REEMPRENDIMIENTO"/>
        <s v="AGENCIA DE CALIDAD DE LA EDUCACIÓN"/>
        <s v="CONSEJO NACIONAL DE EDUCACION"/>
        <s v="DIRECCIÓN DE EDUCACIÓN PÚBLICA"/>
        <s v="JUNTA NACIONAL DE AUXILIO ESCOLAR Y BECAS"/>
        <s v="JUNTA NACIONAL DE JARDINES INFANTILES"/>
        <s v="SERVICIO LOCAL DE EDUCACIÓN ANDALIÉN SUR"/>
        <s v="SERVICIO LOCAL DE EDUCACIÓN ATACAMA"/>
        <s v="SERVICIO LOCAL DE EDUCACIÓN BARRANCAS"/>
        <s v="SERVICIO LOCAL DE EDUCACIÓN CHINCHORRO"/>
        <s v="SERVICIO LOCAL DE EDUCACIÓN COLCHAGUA"/>
        <s v="SERVICIO LOCAL DE EDUCACIÓN COSTA ARAUCANÍA"/>
        <s v="SERVICIO LOCAL DE EDUCACIÓN GABRIELA MISTRAL"/>
        <s v="SERVICIO LOCAL DE EDUCACIÓN HUASCO"/>
        <s v="SERVICIO LOCAL DE EDUCACIÓN LLANQUIHUE"/>
        <s v="SERVICIO LOCAL DE EDUCACIÓN PUERTO CORDILLERA"/>
        <s v="SERVICIO LOCAL DE EDUCACIÓN VALPARAÍSO"/>
        <s v="SUBSECRETARIA DE EDUCACION"/>
        <s v="SUBSECRETARIA DE EDUCACION PARVULARIA"/>
        <s v="SUBSECRETARIA DE EDUCACIÓN SUPERIOR"/>
        <s v="SUPERINTENDENCIA DE EDUCACIÓN"/>
        <s v="SUPERINTENDENCIA DE EDUCACIÓN SUPERIOR"/>
        <s v="COMISION CHILENA DE ENERGIA NUCLEAR"/>
        <s v="COMISION NACIONAL DE ENERGIA"/>
        <s v="SUBSECRETARIA DE ENERGIA"/>
        <s v="SUPERINTENDENCIA DE ELECTRICIDAD Y COMBUSTIBLES"/>
        <s v="COMISIÓN PARA EL MERCADO FINANCIERO"/>
        <s v="CONSEJO DE DEFENSA DEL ESTADO"/>
        <s v="DIRECCION DE COMPRAS Y CONTRATACION PUBLICA"/>
        <s v="DIRECCION DE PRESUPUESTOS"/>
        <s v="DIRECCION NACIONAL DEL SERVICIO CIVIL"/>
        <s v="SECRETARIA Y ADMINISTRACION GENERAL Ministerio de Hacienda"/>
        <s v="SERVICIO DE IMPUESTOS INTERNOS"/>
        <s v="SERVICIO DE TESORERIAS"/>
        <s v="SERVICIO NACIONAL DE ADUANAS"/>
        <s v="SUPERINTENDENCIA DE CASINOS DE JUEGO"/>
        <s v="UNIDAD DE ANALISIS FINANCIERO"/>
        <s v="DEFENSORIA PENAL PUBLICA"/>
        <s v="GENDARMERIA DE CHILE"/>
        <s v="SECRETARIA Y ADMINISTRACION GENERAL Ministerio de Justicia"/>
        <s v="SERVICIO DE REGISTRO CIVIL E IDENTIFICACION"/>
        <s v="SERVICIO MEDICO LEGAL"/>
        <s v="SERVICIO NACIONAL DE MENORES"/>
        <s v="SUBSECRETARÍA DE DERECHOS HUMANOS"/>
        <s v="SERVICIO NACIONAL DE LA MUJER"/>
        <s v="SUBSECRETARIA DE LA MUJER"/>
        <s v="SERVICIO NACIONAL DEL PATRIMONIO CULTURAL"/>
        <s v="SUBSECRETARIA DE LAS CULTURAS Y LAS ARTES"/>
        <s v="SUBSECRETARIA DEL PATRIMONIO CULTURAL"/>
        <s v="COMISION CHILENA DEL COBRE"/>
        <s v="SECRETARIA Y ADMINISTRACION GENERAL Ministerio de Mineria"/>
        <s v="SERVICIO NACIONAL DE GEOLOGIA Y MINERIA"/>
        <s v="DIRECCION DE AEROPUERTOS"/>
        <s v="DIRECCION DE ARQUITECTURA"/>
        <s v="DIRECCION DE CONTABILIDAD Y FINANZAS"/>
        <s v="DIRECCION DE OBRAS HIDRAULICAS"/>
        <s v="DIRECCION DE OBRAS PORTUARIAS"/>
        <s v="DIRECCION DE PLANEAMIENTO"/>
        <s v="DIRECCION DE VIALIDAD"/>
        <s v="DIRECCION GENERAL DE AGUAS"/>
        <s v="DIRECCION GENERAL DE CONCESIONES DE OBRAS PUBLICAS"/>
        <s v="DIRECCION GENERAL DE OBRAS PUBLICAS"/>
        <s v="FISCALIA DE OBRAS PUBLICAS"/>
        <s v="INSTITUTO NACIONAL DE HIDRAULICA"/>
        <s v="SECRETARIA Y ADMINISTRACION GENERAL Ministerio de Obras Publicas"/>
        <s v="SUPERINTENDENCIA DE SERVICIOS SANITARIOS"/>
        <s v="AGENCIA DE COOPERACION INTERNACIONAL PARA EL DESARROLLO"/>
        <s v="DIRECCION DE FRONTERAS Y LIMITES DEL ESTADO"/>
        <s v="DIRECCIÓN GENERAL DE PROMOCIÓN DE EXPORTACIONES"/>
        <s v="INSTITUTO ANTARTICO CHILENO"/>
        <s v="SECRETARIA Y ADMINISTRACION GENERAL Y SERVICIO EXTERIOR"/>
        <s v="SUBSECRETARIA DE RELACIONES ECONOMICAS INTERNACIONALES"/>
        <s v="CENTRAL DE ABASTECIMIENTOS DEL S.N.S.S."/>
        <s v="FONDO NACIONAL DE SALUD"/>
        <s v="INSTITUTO DE SALUD PUBLICA DE CHILE"/>
        <s v="SERVICIOS DE SALUD"/>
        <s v="SUBSECRETARÍA DE REDES ASISTENCIALES"/>
        <s v="SUBSECRETARIA DE SALUD PUBLICA"/>
        <s v="SUPERINTENDENCIA DE SALUD"/>
        <s v="JUNTA DE AERONAUTICA CIVIL"/>
        <s v="SECRETARIA Y ADMINISTRACION GENERAL DE TRANSPORTES"/>
        <s v="SUBSECRETARIA DE TELECOMUNICACIONES"/>
        <s v="PARQUE METROPOLITANO"/>
        <s v="SERVIU REGIÓN DE ANTOFAGASTA"/>
        <s v="SERVIU REGIÓN DE ARICA Y PARINACOTA"/>
        <s v="SERVIU REGIÓN DE ATACAMA"/>
        <s v="SERVIU REGIÓN DE AYSÉN DEL GENERAL CARLOS IBÁÑEZ DEL CAMPO"/>
        <s v="SERVIU REGIÓN DE COQUIMBO"/>
        <s v="SERVIU REGIÓN DE LA ARAUCANÍA"/>
        <s v="SERVIU REGIÓN DE LOS LAGOS"/>
        <s v="SERVIU REGIÓN DE LOS RÍOS"/>
        <s v="SERVIU REGIÓN DE MAGALLANES Y DE LA ANTÁRTICA CHILENA"/>
        <s v="SERVIU REGION DE ÑUBLE"/>
        <s v="SERVIU REGIÓN DE TARAPACÁ"/>
        <s v="SERVIU REGIÓN DE VALPARAÍSO"/>
        <s v="SERVIU REGIÓN DEL BIOBÍO"/>
        <s v="SERVIU REGIÓN DEL LIBERTADOR GENERAL BERNARDO OHIGGINS"/>
        <s v="SERVIU REGIÓN DEL MAULE"/>
        <s v="SERVIU REGIÓN METROPOLITANA DE SANTIAGO"/>
        <s v="SUBSECRETARIA DE VIVIENDA Y URBANISMO"/>
        <s v="INSTITUTO NACIONAL DE DEPORTES"/>
        <s v="SUBSECRETARIA DEL DEPORTE"/>
        <s v="GOBIERNO REGIONAL REGIÓN ANTOFAGASTA"/>
        <s v="GOBIERNO REGIONAL REGIÓN ARAUCANIA"/>
        <s v="GOBIERNO REGIONAL REGIÓN ATACAMA"/>
        <s v="GOBIERNO REGIONAL REGIÓN AYSEN DEL GRAL. CARLOS IBAÑEZ DEL CAMPO"/>
        <s v="GOBIERNO REGIONAL REGIÓN BIO BIO"/>
        <s v="GOBIERNO REGIONAL REGIÓN COQUIMBO"/>
        <s v="GOBIERNO REGIONAL REGIÓN DE ARICA Y PARINACOTA"/>
        <s v="GOBIERNO REGIONAL REGIÓN DE LOS RIOS"/>
        <s v="GOBIERNO REGIONAL REGIÓN LIBERTADOR GENERAL BERNARDO O´HIGGINS"/>
        <s v="GOBIERNO REGIONAL REGIÓN LOS LAGOS"/>
        <s v="GOBIERNO REGIONAL REGIÓN MAGALLANES Y ANTARTICA CHILENA"/>
        <s v="GOBIERNO REGIONAL REGIÓN MAULE"/>
        <s v="GOBIERNO REGIONAL REGIÓN METROPOLITANA DE SANTIAGO"/>
        <s v="GOBIERNO REGIONAL REGIÓN ÑUBLE"/>
        <s v="GOBIERNO REGIONAL REGIÓN TARAPACA"/>
        <s v="GOBIERNO REGIONAL REGIÓN VALPARAISO"/>
        <s v="OFICINA NACIONAL DE EMERGENCIA"/>
        <s v="SERVICIO DE GOBIERNO INTERIOR"/>
        <s v="SERVICIO NACIONAL PARA PREVENCION Y REHABILITACION CONSUMO DE DROGAS Y ALCOHOL"/>
        <s v="SUBSECRETARIA DE DESARROLLO REGIONAL Y ADMINISTRATIVO"/>
        <s v="SUBSECRETARIA DE PREVENCION DEL DELITO"/>
        <s v="SUBSECRETARIA DEL INTERIOR"/>
        <s v="SERVICIO DE EVALUACION AMBIENTAL"/>
        <s v="SUBSECRETARIA DEL MEDIO AMBIENTE"/>
        <s v="SUPERINTENDENCIA DEL MEDIO AMBIENTE"/>
        <s v="CAJA DE PREVISION DE LA DEFENSA NACIONAL"/>
        <s v="DIRECCION DE PREVISION DE CARABINEROS DE CHILE"/>
        <s v="DIRECCION DEL TRABAJO"/>
        <s v="DIRECCION GENERAL DE CREDITO PRENDARIO"/>
        <s v="INSTITUTO DE PREVISION SOCIAL"/>
        <s v="INSTITUTO DE SEGURIDAD LABORAL"/>
        <s v="SERVICIO NACIONAL DE CAPACITACION Y EMPLEO"/>
        <s v="SUBSECRETARIA DE PREVISION SOCIAL"/>
        <s v="SUBSECRETARIA DEL TRABAJO"/>
        <s v="SUPERINTENDENCIA DE PENSIONES"/>
        <s v="SUPERINTENDENCIA DE SEGURIDAD SOCIAL"/>
        <s v="CONSEJO NACIONAL DE TELEVISION"/>
        <s v="SECRETARIA GENERAL DE GOBIERNO"/>
        <s v="SECRETARIA GENERAL DE LA PRESIDENCIA DE LA REPUBLICA"/>
        <s v="DIRECCION ADMINISTRATIVA PRESIDENCIA DE LA REPUBLICA"/>
      </sharedItems>
    </cacheField>
    <cacheField name="Funcion" numFmtId="0">
      <sharedItems/>
    </cacheField>
    <cacheField name="Código Indicador" numFmtId="0">
      <sharedItems containsSemiMixedTypes="0" containsString="0" containsNumber="1" containsInteger="1" minValue="-62" maxValue="14029"/>
    </cacheField>
    <cacheField name="Nombre Indicador" numFmtId="0">
      <sharedItems longText="1"/>
    </cacheField>
    <cacheField name="Formula de Calculo" numFmtId="0">
      <sharedItems longText="1"/>
    </cacheField>
    <cacheField name="Objetivos Estratégicos Institucionales" numFmtId="0">
      <sharedItems containsBlank="1" longText="1"/>
    </cacheField>
    <cacheField name="Variable de Medición" numFmtId="0">
      <sharedItems containsBlank="1" longText="1"/>
    </cacheField>
    <cacheField name="Unidad" numFmtId="0">
      <sharedItems/>
    </cacheField>
    <cacheField name="Sentido" numFmtId="0">
      <sharedItems/>
    </cacheField>
    <cacheField name="Dimensión" numFmtId="0">
      <sharedItems/>
    </cacheField>
    <cacheField name="Ambito" numFmtId="0">
      <sharedItems/>
    </cacheField>
    <cacheField name="Tipo de Indicador" numFmtId="0">
      <sharedItems count="3">
        <s v="De Continuidad"/>
        <s v="Solicita Eliminar"/>
        <s v="Nuevo"/>
      </sharedItems>
    </cacheField>
    <cacheField name="Estimado 2023" numFmtId="0">
      <sharedItems containsMixedTypes="1" containsNumber="1" minValue="0" maxValue="8125000"/>
    </cacheField>
    <cacheField name="Op1 Estimado 2023" numFmtId="0">
      <sharedItems containsMixedTypes="1" containsNumber="1" minValue="-116" maxValue="18500000000000"/>
    </cacheField>
    <cacheField name="Op2 Estimado 2023" numFmtId="0">
      <sharedItems containsMixedTypes="1" containsNumber="1" minValue="0" maxValue="29936328789000"/>
    </cacheField>
    <cacheField name="Op3 Estimado 2023" numFmtId="0">
      <sharedItems containsMixedTypes="1" containsNumber="1" containsInteger="1" minValue="0" maxValue="100000"/>
    </cacheField>
    <cacheField name="Meta 2021" numFmtId="0">
      <sharedItems containsNonDate="0" containsString="0" containsBlank="1"/>
    </cacheField>
    <cacheField name="Efectivo 2021" numFmtId="0">
      <sharedItems containsMixedTypes="1" containsNumber="1" minValue="-44" maxValue="7025239"/>
    </cacheField>
    <cacheField name="Op1 Efectivo 2021" numFmtId="0">
      <sharedItems containsMixedTypes="1" containsNumber="1" minValue="-6544" maxValue="16474130614000"/>
    </cacheField>
    <cacheField name="Op2 Efectivo 2021" numFmtId="0">
      <sharedItems containsMixedTypes="1" containsNumber="1" minValue="0" maxValue="27838192089000"/>
    </cacheField>
    <cacheField name="Op3 Efectivo 2021" numFmtId="0">
      <sharedItems containsMixedTypes="1" containsNumber="1" containsInteger="1" minValue="0" maxValue="100000"/>
    </cacheField>
    <cacheField name="Nota" numFmtId="0">
      <sharedItems containsBlank="1" longText="1"/>
    </cacheField>
    <cacheField name="Ingreemento" numFmtId="164">
      <sharedItems containsMixedTypes="1" containsNumber="1" minValue="-54.428571428571423" maxValue="23.42696629213482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5">
  <r>
    <s v="MINISTERIO DE AGRICULTURA"/>
    <x v="0"/>
    <s v="Asuntos Económicos"/>
    <n v="5193"/>
    <s v="Porcentaje de bonificación comprometida en la Ley 18.450 para pequeños productores respecto del total comprometido en el año."/>
    <s v="(Sumatoria de bonificación comprometida para pequeños productores (MM$)/Sumatoria de la bonificación comprometida en el año (MM$))*100"/>
    <s v="5 - Promover la mejora en la productividad agrícola, la diversificación de cultivos y la disponibilidad de alimentos estratégicos para la seguridad alimentaria, mediante asistencia técnica, capacitación y fomento al uso de tecnologías de riego en pequeños y medianos agricultores, agricultura familiar campesina, pueblos indígenas y Organizaciones de Usuarios de Aguas."/>
    <s v="Monto de la Bonificación ley 18.450 para pequeños productores respecto del total comprometido en el año."/>
    <s v="%"/>
    <s v="Asc"/>
    <s v="Eficacia"/>
    <s v="Proceso"/>
    <x v="0"/>
    <n v="81.3"/>
    <n v="60426"/>
    <n v="74325"/>
    <n v="0"/>
    <m/>
    <n v="76.17"/>
    <n v="89964.77"/>
    <n v="118106.28"/>
    <n v="0"/>
    <s v="1) Las bases de concursos de la Ley N° 18.450 especifican las siguientes categorías, de beneficiarios consideradas como pequeños productores: - Pequeño productor agrícola INDAP - Pequeño productor agrícola No INDAP - Pequeño empresario agrícola - Organizaciones de pequeños productores INDAP - Organizaciones de pequeños usuarios 2) Las clasificaciones incluirán a : a) Concursos de Obras Medianas b) Concursos de Obras Menores 3) El denominador será el que se encuentra dado por la Ley de presupuestos para el año 2023, usualmente se encuentra descrito en la glosa 07 letras a y b, o la que le corresponda durante el proceso de formulación presupuestaria. 4) El Numerador estará dado por lo indicado en la base de datos generada por el Software de postulación electrónica a la Ley 18450, donde se consignan los montos, los estratos y el tipo de concurso, así como el nombre del mismo. Cabe señalar que: La Ley 18.450 para pequeños productores bonifica el costo de estudios, construcción y rehabilitación de obras de riego o drenaje y las inversiones en equipos y elementos de riego mecánico o de generación, siempre que se ejecuten para incrementar el área de riego, mejorar el abastecimiento de agua en superficies regadas en forma deficitaria, mejorar la calidad y la eficiencia de la aplicación del agua de riego o habilitar suelos agrícolas de mal drenaje y, en general, toda obra de puesta en riego u otros usos asociados directamente a las obras de riego bonificadas, habilitación y conexión, cuyos proyectos sean seleccionados y aprobados en la forma que se establece en esta ley. La bonificación del Estado a que se refiere esta ley se aplicará de la siguiente manera: - Pequeños Productores Agrícolas (INDAP): Bonificación máxima del 90%. - Pequeños Empresarios Agrícolas: Bonificación máxima del 80% del valor del proyecto con una superficie de riego hasta 40 hectáreas ponderadas."/>
    <n v="6.7349350137849484E-2"/>
  </r>
  <r>
    <s v="MINISTERIO DE AGRICULTURA"/>
    <x v="0"/>
    <s v="Asuntos Económicos"/>
    <n v="5216"/>
    <s v="Tiempo promedio de resolución de concursos."/>
    <s v="(Sumatoria del tiempo de resolución de concursos resueltos en el año t (meses)/Número total de concursos resueltos en el año t)"/>
    <s v="4 - Promover un desarrollo rural justo y sustentable, generando políticas e instrumentos orientados principalmente a la pequeña y mediana agricultura, que consideren los efectos, proyecciones y adaptaciones al cambio climático y que permitan mejorar, de manera sostenible, la seguridad de riego del país."/>
    <s v="Tiempo resolución de concursos de la Ley 18.450"/>
    <s v="meses"/>
    <s v="Des"/>
    <s v="Calidad"/>
    <s v="Producto"/>
    <x v="0"/>
    <n v="4.88"/>
    <n v="156.16"/>
    <n v="32"/>
    <n v="0"/>
    <m/>
    <n v="4.82"/>
    <n v="221.7"/>
    <n v="46"/>
    <n v="0"/>
    <s v="1) El tiempo promedio de resolución de concurso se calcula considerando las fechas de Apertura y Fecha de resolución de concursos, se mide en meses, se asume un mes estándar de 30 días para calcular el promedio. Considera el total de concurso resueltos en el año t. 2) Obras Menores: Proyectos cuyo costo total sea inferior a 15.000 unidades de fomento. 3) Obras Medianas: Proyectos cuyo costo total sea superior a 15.000 unidades de fomento e inferior a 250.000 unidades de fomento. Las Obras Medianas corresponden a obras de mayor complejidad y que adicionalmente deben poseer una resolución favorable por parte del Ministerio de Desarrollo Social y Familia (MDSF), ello aumenta el tiempo de desarrollo estándar de resolución del concurso. 4) El año 2022 se analizara la prorroga de la Ley 18.450, se están analizando los rangos de obras menores y medianas y la revisión del Ministerio de Desarrollo Social, lo cual podría ajustar la medición en el alcance del indicador. 5) Concursos Especiales para Pequeña Agricultura: Son programas especiales, que la CNR podrá definir para bonificar los proyectos de riego de agricultores considerados en las letras a) y b) del inciso segundo del artículo 1° de la Ley N°18.450, cuyo costo total no sea superior a 400 unidades de fomento. 6) Concursos de Emergencia: Son concursos no incorporados en el calendario de concursos de la Ley de Fomento, y que se encuentran asociados a desastres naturales, como sismos, sequías, aluviones, etc. Éstos dos últimos, se han integrado al quehacer de la CNR, sin embargo, su ejecución va a depender de los lineamientos ministeriales del período. Lo que podría modificar los operandos del indicador, para lo cual se explicará posteriormente en el proceso de evaluación del cumplimiento respectivo. Los valores utilizados en el numerador y denominador para el cálculo de la meta son meramente referenciales, dado que el indicador es de carácter variable"/>
    <n v="-1.2448132780082905E-2"/>
  </r>
  <r>
    <s v="MINISTERIO DE AGRICULTURA"/>
    <x v="0"/>
    <s v="Asuntos Económicos"/>
    <n v="6924"/>
    <s v="Porcentaje de superficie acumulada de nuevo riego (ha) respecto a la superficie regada del país medido en censo agrícola 2007"/>
    <s v="(Superficie de nuevo riego (ha) desde año base hasta año t/Superficie regada (ha) según censo agrícola 2007)*100"/>
    <s v="2 - Mejorar la disponibilidad, seguridad y eficiencia del uso del recurso hídrico para riego en las distintas cuencas del país, a través de estudios, programas, proyectos e instrumentos de fomento que contribuyan a la seguridad alimentaria, considerando, en su implementación, la participación de los actores involucrados, especialmente de la agricultura familiar campesina, de las mujeres agricultoras y de los pueblos indígenas."/>
    <s v="Superficie nuevo riego a través del pago de bonificaciones Ley 18.450"/>
    <s v="%"/>
    <s v="Asc"/>
    <s v="Eficacia"/>
    <s v="Producto"/>
    <x v="0"/>
    <n v="20.04"/>
    <n v="219227.66"/>
    <n v="1093812.9099999999"/>
    <n v="0"/>
    <m/>
    <n v="17.12"/>
    <n v="187222.11"/>
    <n v="1093812.9099999999"/>
    <n v="0"/>
    <s v="1) La superficie de nuevo riego, según el Artículo 17° letra b) del Reglamento de la Ley 18.450, corresponde al área que, como resultado de la construcción, rehabilitación o instalación de una obra de riego, pasa a una condición de pleno regadío con seguridad de 85% (la superficie regada dispone de un caudal de riego suficiente para satisfacer su demanda de riego durante el 85% del tiempo) 2) la superficie de nuevo riego acumulada será comparada con la superficie de nuevo riego del último Censo Agrícola Nacional año 2007 (este valor ha sido ajustado por INE, utilizándose para el cálculo del indicador el valor del denominador publicado). 3) Para el cálculo del indicador en el año 2023, se considera como valor efectivo del año base la superficie de nuevo riego acumulada hasta el año 2021 (187.222,11 has) más la estimación 2022 y proyección 2023. La estimación para 2023 es de 219.227,66 has de nuevo riego acumuladas. 4) Para efecto de medición del indicador, la superficie de nuevo riego se aplica a proyectos con órdenes de pago a TGR. 5) No aplica para proyectos bonificados con fondos de emergencia."/>
    <n v="0.17056074766355128"/>
  </r>
  <r>
    <s v="MINISTERIO DE AGRICULTURA"/>
    <x v="0"/>
    <s v="Asuntos Económicos"/>
    <n v="6925"/>
    <s v="Porcentaje de superficie acumulada tecnificada (ha) respecto a superficie tecnificada del país según censo agrícola 2007"/>
    <s v="(Superficie acumulada de riego Tecnificado (ha) desde año base hasta año t/Superficie tecnificada (ha) según censo agrícola 2007)*100"/>
    <s v="2 - Mejorar la disponibilidad, seguridad y eficiencia del uso del recurso hídrico para riego en las distintas cuencas del país, a través de estudios, programas, proyectos e instrumentos de fomento que contribuyan a la seguridad alimentaria, considerando, en su implementación, la participación de los actores involucrados, especialmente de la agricultura familiar campesina, de las mujeres agricultoras y de los pueblos indígenas."/>
    <s v="Superficie tecnificada a través del pago de bonificaciones Ley 18.450"/>
    <s v="%"/>
    <s v="Asc"/>
    <s v="Eficacia"/>
    <s v="Producto"/>
    <x v="0"/>
    <n v="111.57"/>
    <n v="339154.42"/>
    <n v="303972.5"/>
    <n v="0"/>
    <m/>
    <n v="100.96"/>
    <n v="306894.7"/>
    <n v="303972.5"/>
    <n v="0"/>
    <s v="1) La superficie tecnificada corresponde al área en la que se construye un proyecto de tecnificación del riego (riego por goteo, aspersión, pivotes centrales, etc.) 2) la superficie tecnificada acumulada será comparada con la superficie tecnificada del último Censo Agrícola Nacional año 2007 (este valor ha sido ajustado por INE, utilizándose para el cálculo del indicador el valor del denominador publicado). 3) Para el cálculo del indicador en el año 2023 se considera como valor efectivo del año base la superficie tecnificada acumulada hasta el año 2021 (306884,69 has) más la estimación 2022 y proyección 2023. La estimación para el año 2023 es de 339154,42 has tecnificadas acumuladas. 4) Para efectos de la medición del indicador, la superficie tecnificada se aplica a proyectos con órdenes de pago a TGR. 5) No aplica para proyectos bonificados con fondos de emergencia."/>
    <n v="0.10509112519809825"/>
  </r>
  <r>
    <s v="MINISTERIO DE AGRICULTURA"/>
    <x v="0"/>
    <s v="Asuntos Económicos"/>
    <n v="9885"/>
    <s v="Porcentaje territorios con Grandes Obras en estudio construcción o reparación intervenidas por CNR con estudios proyectos o programas de inversión riego en año t respecto total territorios con grandes obras en estudio construcción o reparación año t"/>
    <s v="(Nº de territorios con Grandes Obras en estudio, construcción o reparación, intervenidas por la CNR con estudios, proyectos o programas de inversión en riego en el año t/Nº de Territorios Grandes Obras en estudio, construcción o reparación año t)*100"/>
    <s v="1 - Contribuir a la generación de una política de Estado en materia de uso de los recursos hídricos para riego, considerando las características propias de las cuencas, las proyecciones asociadas al cambio climático y en diálogo con los actores sociales e institucionales vinculados a la materia."/>
    <m/>
    <s v="%"/>
    <s v="Asc"/>
    <s v="Eficacia"/>
    <s v="Producto"/>
    <x v="1"/>
    <s v="NM"/>
    <s v="--"/>
    <s v="--"/>
    <s v="--"/>
    <m/>
    <n v="100"/>
    <n v="4"/>
    <n v="4"/>
    <n v="0"/>
    <s v="Considerando las situaciones sanitarias que afecta a nuestro país, Las Grandes Obras en construcción, reparación o en etapa de estudio que serán intervenidas por la CNR con iniciativas de inversión (estudios, proyectos o programas de inversión) en riego en el año 2022; podrían ser las siguientes: 1) Embalse Chironta, 2) Embalse La Jaula, 3) Canal Matríz Toltén, 4) Embalse Codegua."/>
    <s v="-"/>
  </r>
  <r>
    <s v="MINISTERIO DE AGRICULTURA"/>
    <x v="0"/>
    <s v="Asuntos Económicos"/>
    <n v="13726"/>
    <s v="Porcentaje de cuencas hidrográficas intervenidas por la CNR con estudios proyectos o programas de inversión en riego en el año t respecto total de cuencas hidrográficas representativas por región y macrozona en el año t"/>
    <s v="(Nº de cuencas hidrográficas representativas intervenidas por la CNR con estudios, proyectos o programas de inversión en riego en el año t/Nº de Cuencas hidrográficas representativas año t)*100"/>
    <s v="3 - Fortalecer la gestión de las Organizaciones de Usuarios de Aguas, a través de estudios y programas que contribuyan a mejorar sus capacidades y la gestión del agua con una perspectiva sustentable e integral a nivel de cuenca."/>
    <s v="cuencas hidrográficas intervenidas por la CNR con estudios proyectos o programas de inversión en riego"/>
    <s v="%"/>
    <s v="Asc"/>
    <s v="Eficacia"/>
    <s v="Proceso"/>
    <x v="2"/>
    <n v="25"/>
    <n v="8"/>
    <n v="32"/>
    <n v="0"/>
    <m/>
    <n v="25"/>
    <n v="8"/>
    <n v="32"/>
    <n v="0"/>
    <s v="Las condiciones morfológicas y altitudinales de la Tierra permiten que las aguas continentales fluyan superficialmente hacia un punto común denominado desembocadura. Una cuenca hidrográfica es la superficie terrestre dentro de la cual las aguas precipitadas son drenadas por un río o una red de cauces. En caso de que las aguas drenadas desembocan en un cuerpo de agua o en el mar, la cuenca se denomina exorreica. Por otra parte, si las aguas confluyen hacia un valle cerrado sin salida, la cuenca se denomina endorreica. La DGA identifica 101 cuencas hidrográficas de un caudal de aguas formadas por todos los afluentes, subafluentes, quebradas, esteros, lagos y lagunas que afluyen a ella, en forma continua o discontinua, superficial o subterráneamente. A su vez, se definieron 467 subcuencas hidrográficas de un caudal de aguas descrita como aquella unidad de caudales que aportan agua a una cuenca, compuesta por todos los subafluentes, quebradas, esteros, lagos y lagunas que afluyen a ella, en forma continua o discontinua, superficial o subterráneamente. Por último, se determinó la existencia de 1.496 subsubcuencas hidrográficas de un caudal de aguas, es decir, unidades de caudales que aportan agua a una subcuenca, compuesta por todas las quebradas, esteros, lagos y lagunas que afluyen a ella, en forma continua o discontinua, superficial o subterráneamente. Debido al gran número de cuencas hidrográficas (101) presentes en el territorio nacional, y con el objetivo de formular un indicador % que mida la intervención de la CNR en las cuencas hidrograficas más representativas, de tal forma de estimular su fortalecimiento a través del desarrollo de determinados componentes, y de esta manera medir el quehacer de las iniciativas de inversión en este lineamiento estratégico. Para tal efecto, se eligieron 32 cuencas representativas por región y macrozona."/>
    <n v="0"/>
  </r>
  <r>
    <s v="MINISTERIO DE AGRICULTURA"/>
    <x v="1"/>
    <s v="Protección del Medio Ambiente"/>
    <n v="270"/>
    <s v="Porcentaje de incendios forestales ocurridos en el área bajo protección de CONAF cuya superficie quemada es igual o menor a 5 hectáreas, en la temporada respecto al N° total de incendios en la temporada"/>
    <s v="(N° de incendios ocurridos en el área bajo protección de CONAF de superficie igual o menor a 5 ha en la temporada /N° total de incendios en la temporada)*100"/>
    <m/>
    <m/>
    <s v="%"/>
    <s v="Asc"/>
    <s v="Eficacia"/>
    <s v="Resultado Intermedio"/>
    <x v="1"/>
    <s v="NM"/>
    <s v="--"/>
    <s v="--"/>
    <s v="--"/>
    <m/>
    <n v="91"/>
    <n v="4042"/>
    <n v="4444"/>
    <n v="0"/>
    <s v="Indicador Nacional con desglose regional para las áreas bajo protección de CONAF, excluido el área de protección de empresas forestales, donde operan sus propios recursos de combate. Representa la efectividad de los recursos de CONAF al extinguir los incendios combatidos antes que excedan 5 ha. Cuantifica el grado de eficacia del sistema de control de incendios forestales en la reducción de la superficie afectada por incendio y por ende en la minimización de los impactos ambientales, económicos y sociales asociados. El período de medición de los incendios forestales está circunscrito entre el 1 Julio del año t-1 y el 30 Junio del año t, ya que considera este período en función de una evolución temporal del grado de exposición al riesgo, siendo los meses de noviembre a abril de cada año cuando ocurre la mayor cantidad de incendios forestales, ello estrechamente relacionado con las condiciones climáticas imperantes en el país (altas temperaturas, baja humedad relativa, déficit de precipitaciones) que conllevan a una mayor inflamabilidad de la vegetación."/>
    <s v="-"/>
  </r>
  <r>
    <s v="MINISTERIO DE AGRICULTURA"/>
    <x v="1"/>
    <s v="Protección del Medio Ambiente"/>
    <n v="8411"/>
    <s v="Porcentaje de incendios forestales ocurridos en el área bajo protección de CONAF con un tiempo de primer ataque igual o menor a 30 minutos respecto del total de incendios del período"/>
    <s v="(N° de incendios ocurridos en el área bajo protección de CONAF con un tiempo de primer ataque igual o menor a 30 min. en el periodo/N° total de incendios durante el período)*100"/>
    <s v="1 - Asegurar la conservación de los ecosistemas boscosos y xerofíticos en las Áreas Silvestres Protegidas del Estado y fuera de éstas, con un enfoque preventivo frente a los incendios y otros daños ecológicos provocados por la acción antrópica y no antrópica"/>
    <s v="Disminución del daño antrópico causado por incendios forestales."/>
    <s v="%"/>
    <s v="Asc"/>
    <s v="Calidad"/>
    <s v="Producto"/>
    <x v="0"/>
    <n v="75.5"/>
    <n v="3410"/>
    <n v="4515"/>
    <n v="0"/>
    <m/>
    <n v="75.7"/>
    <n v="3365"/>
    <n v="4444"/>
    <n v="0"/>
    <s v="Indicador Nacional con desglose regional que explica la rapidez de respuesta de los recursos de CONAF, desde que se detecta un incendio hasta que se inicia el combate. Incluye por tanto, el tiempo en informar la detección, el proceso de análisis de la información en Central de Operaciones, la decisión de despacho y el tiempo de salida y de traslado del recurso terrestre o aéreo de combate hasta su arribo al incendio e inicio del combate. El periodo de medición de los incendios forestales está circunscrito entre el 1 Julio del año t-1 y el 30 Junio del año t, ya que se considera este período en función de una evolución temporal del grado de exposición al riesgo, siendo los meses de noviembre a abril de cada año cuando ocurre la mayor cantidad de incendios forestales, ello estrechamente relacionado con las condiciones climáticas imperantes en el país (altas temperaturas, baja humedad relativa, déficit de precipitaciones) que conllevan a una mayor inflamabilidad de la vegetación."/>
    <n v="-2.6420079260238154E-3"/>
  </r>
  <r>
    <s v="MINISTERIO DE AGRICULTURA"/>
    <x v="1"/>
    <s v="Protección del Medio Ambiente"/>
    <n v="8816"/>
    <s v="Tiempo promedio de evaluación de Planes de Manejo Plantaciones en el año t"/>
    <s v="Sumatoria Nº total de días incurridos en tramitación de Planes de Manejo Plantaciones año t/Nº total de Solicitudes de planes de manejo plantaciones resueltas año t"/>
    <m/>
    <m/>
    <s v="días"/>
    <s v="Des"/>
    <s v="Calidad"/>
    <s v="Producto"/>
    <x v="1"/>
    <s v="NM"/>
    <s v="--"/>
    <s v="--"/>
    <s v="--"/>
    <m/>
    <n v="23"/>
    <n v="119294"/>
    <n v="5081"/>
    <n v="0"/>
    <s v="La evaluación de un plan de manejo de plantaciones (Instrumento que, reuniendo los requisitos que se establecen en un cuerpo legal, regula el uso y aprovechamiento racional de los recursos naturales renovables de un terreno determinado) consiste en verificar que el estudio presentado por el propietario del predio (el cual es elaborado por un consultor forestal), se encuentre acorde con la realidad de la masa forestal a manejar, así como, evaluar si las actividades propuestas y las medidas de protección son las adecuadas, en función del objetivo de manejo y el recurso forestal a manejar. Por otra parte, la evaluación considera, un análisis jurídico para establecer que el dominio de la propiedad se encuentra conforme a derecho. Se considera los siguientes tipos de solicitudes, Plan de Manejo Plantaciones Forestales, Normas de Manejo (Pino Insigne - Eucaliptus) vía aprobación y registro, cuya resolución se haya emitido entre los meses de enero a diciembre del año en estudio. Se excluyen solicitudes de Reconsideración, Plan de Manejo Corta de Bosque Nativo para Recuperar Terrenos con fines Agrícolas, Plan de Manejo Obras Civiles, Plan de Manejo Corrección y Modificación Plan de Manejo respecto al año de ejecución de actividades. Los días incurridos en la tramitación de planes de manejo en plantaciones corresponden a días corridos. La vía el Registro solo considera actividades de cosecha y reforestación y un plazo legal de pronunciamiento de 30 días corridos de aprobación, mientras que la vía de Aprobación considera además de cosecha y reforestación otras actividades como forestación, podas, raleos, etc. Y posee un plazo legal de pronunciamiento de 120 días corridos. La información es obtenida sólo a través del Sistema de Administración Forestal (SAFF). El proceso consta de las siguientes etapas: Ingreso y asignación: Incluye admisibilidad de la solicitud, tarificación según D.S. N° 66/1992, digitación en sistema, asignación al analista, envío de solicitud a DIFROL (Art. 23º D.L. 701), envío de antecedentes a la unidad jurídica y asignación de abogado. Luego se inicia en forma simultánea las evaluaciones técnica, legal y de DIFROL, cuando corresponda. Evaluación técnica: Considera revisión en gabinete del plan de manejo y planos, evaluación en terreno, procesamiento de datos, confección del informe técnico y contenidos técnicos de la resolución. Evaluación legal: Revisión de antecedentes acreditación de dominio del predio, antecedentes legales del propietario, representación legal entre otros. Evaluación DIFROL: Esta institución se pronuncia sobre los límites del predio respecto a las fronteras, tiene un plazo de 30 días corridos para la tramitación, posterior a dicho plazo se entiende por aprobada. La ley señala que en este periodo se suspenden los plazos de tramitación. Visados y resolución: Incluye la revisión de ambos informes por parte del encargado, junto con el visado y firma de autoridad de CONAF competente."/>
    <e v="#VALUE!"/>
  </r>
  <r>
    <s v="MINISTERIO DE AGRICULTURA"/>
    <x v="1"/>
    <s v="Protección del Medio Ambiente"/>
    <n v="9391"/>
    <s v="Porcentaje de visitantes que califican satisfactoriamente la calidad del servicio ofrecido al interior de la Area Silvestres Protegidas en el año t respecto al número de visitantes encuestados en el año t"/>
    <s v="(Número de visitantes que califican satisfactoriamente la calidad del servicio ofrecido al interior de la Area Silvestres Protegidas en el año t/Número de visitantes encuestados en el año t)*100"/>
    <s v="1 - Asegurar la conservación de los ecosistemas boscosos y xerofíticos en las Áreas Silvestres Protegidas del Estado y fuera de éstas, con un enfoque preventivo frente a los incendios y otros daños ecológicos provocados por la acción antrópica y no antrópica"/>
    <s v="Mejoramiento de la experiencia de los visitantes y dar protección y conservación a la Áreas Silvestres Protegidas."/>
    <s v="%"/>
    <s v="Asc"/>
    <s v="Calidad"/>
    <s v="Producto"/>
    <x v="0"/>
    <n v="81.7"/>
    <n v="2941"/>
    <n v="3600"/>
    <n v="0"/>
    <m/>
    <n v="80.099999999999994"/>
    <n v="3653"/>
    <n v="4559"/>
    <n v="0"/>
    <s v="El objetivo es medir el grado de satisfacción de los visitantes con la calidad del servicio ofrecido o recibido al interior de las Áreas Silvestres Protegidas, mediante un instrumento de recolección que permita evaluar cuantitativamente las dimensiones del estudio a través de sus opiniones y percepciones. Las encuestas se realizarán en 19 unidades del SNASPE más representativas del país. El estudio considerará una unidad por región, a excepción de la Región de La Araucanía y Los Lagos, con tres unidades cada una. El sistema de calificación considera notas de 1 a 7, siendo 1= Nada Satisfecho y 7= Completamente satisfecho. Para efectos del análisis, se considera como evaluación satisfactoria las calificaciones 6 y 7; como insatisfactorias las calificaciones 1, 2, 3 y 4; y como neutras la calificación 5. Cabe destacar, que para el resultado final del indicador nacional, se considerará la ponderación de cada ASP en relación a su visitación durante el periodo en que se toma la muestra. Es importante señalar que este estudio es realizado por una empresa consultora externa a la institución."/>
    <n v="1.9975031210986375E-2"/>
  </r>
  <r>
    <s v="MINISTERIO DE AGRICULTURA"/>
    <x v="1"/>
    <s v="Protección del Medio Ambiente"/>
    <n v="12190"/>
    <s v="Porcentaje de Superficie de plantaciones de pequeños(as) y medianos(as) productores(as) forestales manejados mediante la utilización de biocontroladores en el año t respecto a la superficie potencialmente susceptible de ataque en el año t -1"/>
    <s v="(Superficie de plantaciones de pequeños(as) y medianos(as) productores(as) forestales manejados mediante la utilizacion de biocontroladores en el año t /superficie potencialmente susceptible de ataque en el año t -1)*100"/>
    <m/>
    <m/>
    <s v="%"/>
    <s v="Asc"/>
    <s v="Eficacia"/>
    <s v="Producto"/>
    <x v="1"/>
    <s v="NM"/>
    <s v="--"/>
    <s v="--"/>
    <s v="--"/>
    <m/>
    <n v="9.6"/>
    <n v="33565"/>
    <n v="350000"/>
    <n v="0"/>
    <s v="Se trata de un indicador específico de manejo forestal sanitario, mediante la liberación de biocontroladores en predios de pequeños (as) y medianos (as) productores forestales, se ejecuta la actividad de control biológico de plagas en las plantaciones susceptibles de ataques a nivel nacional. Superficie de plantaciones susceptibles o vulnerables a ataques de plagas forestales corresponde a toda superficie que contenga plantaciones de pequeños y medianos propietarios, sean estas personas jurídicas o naturales, y que presenten síntomas y/o signos de ataques de plagas forestales. La superficie potencialmente susceptible de ataque corresponde a toda la superficie plantada, sin restricciones de edad, cuyas plantaciones pueden ser objeto de manejo mediante la utilización de biocontroladores."/>
    <s v="-"/>
  </r>
  <r>
    <s v="MINISTERIO DE AGRICULTURA"/>
    <x v="1"/>
    <s v="Protección del Medio Ambiente"/>
    <n v="12725"/>
    <s v="Porcentaje de superficie afecta a estudios técnicos de Manejo de Bosque Nativo aprobados por CONAF fiscalizada en el año t, respecto de la superficie de manejo en bosque nativo aprobada por CONAF en el periodo comprendido t-5 al t-1"/>
    <s v="(Superficie afecta a estudios técnicos de Manejo de Bosque Nativo aprobados por CONAF fiscalizada en el año t/Superficie de manejo en bosque nativo aprobada por CONAF entre los años t-5 y t-1)*100"/>
    <m/>
    <m/>
    <s v="%"/>
    <s v="Asc"/>
    <s v="Eficacia"/>
    <s v="Producto"/>
    <x v="1"/>
    <s v="NM"/>
    <s v="--"/>
    <s v="--"/>
    <s v="--"/>
    <m/>
    <n v="11.2"/>
    <n v="7480"/>
    <n v="66549"/>
    <n v="0"/>
    <s v="La fiscalización se entiende como las acciones destinadas a verificar el cumplimiento de lo establecido en los estudios técnicos conducentes a manejo de bosque nativo y la correcta ejecución de las prescripciones técnicas de los métodos de corta y regeneración, medidas de protección (suelos, aguas e incendios forestales) y otras medidas establecidas y/o comprometidas en ellos. Se entenderá como acciones de fiscalización, entre otras, el control de cumplimiento a estudios técnicos en bosque nativo. A partir de lo anterior, se pueden identificar eventuales transgresiones a la Ley 20.283 sobre Bosque Nativo y Fomento Forestal, dando origen a incumplimientos de planes de manejo, tipificada como contravención a la citada Ley. Los 5 años para la determinación de la superficie potencial fue definida acorde a lo establecido en el Artículo N°48 de la Ley 20.283, que establece dicho período de prescripción para perseguir las infracciones. Considera la superficie total de bosque nativo aprobada en los 5 años previos al año en que se efectuará la fiscalización (esto es periodo 2015-2019), entre las regiones de Valparaíso y Magallanes. . La superficie objeto de fiscalización en el año t será aquella aprobada a través de planes de manejo, normas de manejo y estudios tipo, instrumentos que por definición legal se han establecido para el manejo del bosque nativo. Si se detecta una superficie en incumplimiento, el fiscalizador cursará la correspondiente infracción al presunto infractor, en la cual se le indicará la citación al Juzgado de Policía Local. CONAF preparará, en los casos que amerite, un escrito para ser presentado al Juez, en el que se sugerirá la necesidad de realizar un Plan de Manejo de Corrección por parte del presunto infractor, con el objetivo de reparar el daño causado. Superficie fiscalizada, es toda aquella superficie que ha sido efectivamente revisada por parte de fiscalizadores de CONAF conforme a la Ley 20.283 en su artículo 47, dando constancia de la situación observada, pudiendo o no, detectar alguna irregularidad que derive en una infracción a la legislación forestal. Se podrán utilizar distintos medios de verificación que den cuenta de la superficie que ha sido fiscalizada, como por ejemplo: captura de imágenes fotográficas, registros efectuados a través de sensores remotos (Drones, Imágenes satelitales), registro de trayectos con equipos GPS y descripción de la situación observada incorporada a informes técnicos. En concreto, el presente indicador busca corroborar lo que teórica e inicialmente se pretende hacer de acuerdo a lo que establece la legislación, y que se encuentre correctamente ejecutado en la zona intervenida."/>
    <s v="-"/>
  </r>
  <r>
    <s v="MINISTERIO DE AGRICULTURA"/>
    <x v="1"/>
    <s v="Protección del Medio Ambiente"/>
    <n v="12982"/>
    <s v="Porcentaje acumulado de proyectos de arborización comunitaria a desarrollar en espacios de uso público en el año t respecto al número de proyectos considerados a desarrollar en las comunas más carenciadas del país"/>
    <s v="(Número acumulado de proyectos de arborización comunitaria a desarrollar en espacios de uso público en el año t /número de proyectos considerados a desarrollar en las comunas más carenciadas del país)*100"/>
    <m/>
    <m/>
    <s v="%"/>
    <s v="Asc"/>
    <s v="Eficacia"/>
    <s v="Producto"/>
    <x v="1"/>
    <s v="NM"/>
    <s v="--"/>
    <s v="--"/>
    <s v="--"/>
    <m/>
    <n v="33.200000000000003"/>
    <n v="106"/>
    <n v="319"/>
    <n v="0"/>
    <s v="El indicador relevante para las Definiciones Estratégicas de la actual administración de CONAF 2019-2022, busca impulsar y medir acciones concretas y puntuales del trabajo que se realiza en el arbolado urbano y así servir de ejemplo para las labores que se realicen a futuro. Es continuidad al anterior indicador (denominado programas comunitarios) pero considera ajustes metodológicos y de sus valores. El objetivo es implementar en el periodo 2019-2022 un total de 58 proyectos a realizar con la comunidad en espacios de uso público. En este periodo se considera la población potencial de 319 comunas, la focalización estará dada por los ingresos promedios en los hogares de la comuna y la cantidad de metros cuadros de área verde por habitante con mantención de municipalidades, pero siempre considerando la sostenibilidad del área arborizada. Los proyectos de arborización comunitaria a realizar con la comunidad en espacios de uso público buscan ejecutar acciones relevantes respecto de la superficie de área verde urbana y periurbana de las comunas focalizadas. El trabajo del Programa de Arborización se basa en un trabajo inclusivo, participativo, ético y sostenible. En estos proyectos se hace mayor acompañamiento en el desarrollo del área a trabajar, incorporando una mayor participación de las personas beneficiadas y los actores relevantes del territorio, esto expresado en Convenios de Cooperación, capacitaciones, cartas de apoyo u otros medios, buscando asistir técnicamente en materias relacionadas a la valoración, establecimiento y cuidado del arbolado en general, así como enseñar técnicas de plantación, cuidado y manejo de arbolado urbano y sus beneficios sociales y ambientales. Lo anterior se hace para lograr una mayor apropiación de las personas sobre el área intervenida y así mejorar la sostenibilidad del área arborizada. La cantidad de árboles por proyecto depende de las condiciones de sitio y de las determinaciones técnicas de los equipos regionales"/>
    <s v="-"/>
  </r>
  <r>
    <s v="MINISTERIO DE AGRICULTURA"/>
    <x v="1"/>
    <s v="Protección del Medio Ambiente"/>
    <n v="13758"/>
    <s v="Porcentaje acumulado de Proyectos de creación de espacios arbolados, desarrollados participativamente, en espacios de uso público en el año t respecto al número de proyectos considerados a desarrollar en las comunas más carenciadas del país."/>
    <s v="(Número acumulado de Proyectos de creación de espacios arbolados, desarrollados participativamente, en espacios de uso público en el año t/Número de proyectos considerados a desarrollar en las comunas más carenciadas del país)*100"/>
    <s v="4 - Desarrollar acciones ecológicas para la creación y fortalecimiento de áreas verdes que aporten a la resiliencia en ciudades y territorios, reconociendo patrimonio cultural en los enfoques de trabajo con los pueblos originarios y comunidades vulnerables"/>
    <s v="Proyectos de arborización con vinculación comunitaria"/>
    <s v="%"/>
    <s v="Asc"/>
    <s v="Eficacia"/>
    <s v="Producto"/>
    <x v="2"/>
    <n v="45.1"/>
    <n v="144"/>
    <n v="319"/>
    <n v="0"/>
    <m/>
    <n v="35.1"/>
    <n v="112"/>
    <n v="319"/>
    <n v="0"/>
    <s v="El indicador es la continuidad al anterior indicador (denominado programas comunitarios). El objetivo es implementar en el periodo 2023-2026 un total de 64 proyectos a realizar con la comunidad en espacios de uso público. En este periodo se considera la población potencial de 319 comunas, la focalización estará dada por la cantidad de metros cuadros de área verde por habitante con mantención de municipalidades, pero siempre considerando la sostenibilidad del área arborizada. Las comunas identificadas como las más carenciadas del país serán aquellas que presentan una superficie menor a 9 m2 de áreas verdes por habitante (OMS indica que la superficie mínima por habitante es de 9 m2). Los proyectos de arborización comunitaria a realizar con la comunidad en espacios de uso público buscan ejecutar acciones relevantes respecto de la superficie de área verde urbana y periurbana de las comunas focalizadas. En estos proyectos se hace mayor acompañamiento en el desarrollo del área a trabajar, incorporando una mayor participación de las personas beneficiadas y las partes relevantes del territorio, esto expresado en Convenios de Cooperación, capacitaciones, cartas de apoyo u otros medios, buscando asistir técnicamente en materias relacionadas a la valoración, establecimiento y cuidado del arbolado en general, así como enseñar técnicas de plantación, cuidado y manejo de arbolado urbano y sus beneficios sociales y ambientales. Lo anterior se hace para lograr una mayor apropiación de las personas sobre el área intervenida y así mejorar la sostenibilidad del área arborizada. La cantidad de árboles por proyecto depende de las condiciones de sitio y de las determinaciones técnicas de los equipos regionales."/>
    <n v="0.28490028490028491"/>
  </r>
  <r>
    <s v="MINISTERIO DE AGRICULTURA"/>
    <x v="1"/>
    <s v="Protección del Medio Ambiente"/>
    <n v="13798"/>
    <s v="Porcentaje de superficie fiscalizada en bosque nativo, plantaciones y formaciones xerofíticas en el país, respecto a la superficie total de bosque nativo, plantaciones y formaciones xerofíticas"/>
    <s v="(Superficie fiscalizada en bosque nativo, plantaciones y formaciones xerofíticas en el año t/superficie total de bosque nativo, plantaciones y formaciones xerofíticas)*100"/>
    <s v="2 - Manejar paisajes y ecosistemas boscosos y xerofíticos con fines multifuncionales, fomentando el manejo y la restauración de los bosques nativos y formaciones xerofíticas, soluciones basadas en la naturaleza, así también las prácticas de manejo forestal en plantaciones que protejan los componentes ambientales"/>
    <s v="Fiscalización forestal de los bosque nativos, plantaciones y formaciones xerofíticas"/>
    <s v="%"/>
    <s v="Asc"/>
    <s v="Eficacia"/>
    <s v="Producto"/>
    <x v="2"/>
    <n v="0.25"/>
    <n v="44712.04"/>
    <n v="17682838.030000001"/>
    <n v="0"/>
    <m/>
    <n v="0.26"/>
    <n v="45105.52"/>
    <n v="17682838.030000001"/>
    <n v="0"/>
    <s v="La superficie total de bosque nativo, plantaciones forestales y formaciones xerofíticas, corresponde a superficie con potencial de ser fiscalizada que se encuentra contenida en el Catastro de Recursos Vegetacionales Nativos de Chile (valores actualizados al año 2021). A este valor, le fue descontada la superficie de formaciones vegetacionales que se encuentran dentro de alguna unidad del Sistema Nacional de Áreas Silvestres Protegidas del Estado y también."/>
    <n v="-3.8461538461538491E-2"/>
  </r>
  <r>
    <s v="MINISTERIO DE AGRICULTURA"/>
    <x v="1"/>
    <s v="Protección del Medio Ambiente"/>
    <n v="13803"/>
    <s v="Porcentaje de superficie monitoreada del uso del suelo en el país, respecto a la superficie cubierta por el catastro de recursos vegetacionales nativos en el país"/>
    <s v="(Superficie monitoreada del uso del suelo en el país acumulada al año t/Superficie cubierta por el Catastro de recursos vegetacionales nativos en el país)*100"/>
    <s v="3 - Monitorear, a distintas escalas, el comportamiento de los ecosistemas boscosos y xerofíticos, con el fin de predecir e identificar procesos naturales y antrópicos que impactan la oferta de bienes y servicios ecosistémicos y la conservación de la biodiversidad"/>
    <s v="Monitoreo del uso del suelo en todo el territorio Nacional"/>
    <s v="%"/>
    <s v="Asc"/>
    <s v="Eficacia"/>
    <s v="Producto"/>
    <x v="2"/>
    <n v="8.9"/>
    <n v="6740070.9000000004"/>
    <n v="75663601"/>
    <n v="0"/>
    <m/>
    <s v="NM"/>
    <s v="--"/>
    <s v="--"/>
    <s v="--"/>
    <s v="Corresponde a la superficie con información de uso del suelo monitoreada y acumulada anualmente, dicho parámetro se mide respecto a la superficie total de 75.663.601 ha del territorio nacional."/>
    <n v="1"/>
  </r>
  <r>
    <s v="MINISTERIO DE AGRICULTURA"/>
    <x v="1"/>
    <s v="Protección del Medio Ambiente"/>
    <n v="13836"/>
    <s v="Superficie de bosque nativo bonificada acumulada al año t respecto de la superficie de bosque nativo adjudicada acumulada (ha) de proyectos de plan de manejo del fondo concursable de la ley 20.283"/>
    <s v="(Superficie acumulada bonificada de bosque nativo (ha) /superficie acumulada de bosque nativo adjudicada (ha) de proyectos de plan de manejo del fondo concursable de la ley 20.283 )*100"/>
    <s v="2 - Manejar paisajes y ecosistemas boscosos y xerofíticos con fines multifuncionales, fomentando el manejo y la restauración de los bosques nativos y formaciones xerofíticas, soluciones basadas en la naturaleza, así también las prácticas de manejo forestal en plantaciones que protejan los componentes ambientales"/>
    <s v="Aumento de la Superficie de bosque nativo bonificada"/>
    <s v="%"/>
    <s v="Asc"/>
    <s v="Eficacia"/>
    <s v="Producto"/>
    <x v="2"/>
    <n v="15.3"/>
    <n v="42588"/>
    <n v="279116"/>
    <n v="0"/>
    <m/>
    <n v="13.9"/>
    <n v="34588"/>
    <n v="249684"/>
    <n v="0"/>
    <s v="El periodo acumulado de superficie bonificada comienza desde el año 2010, correspondiente al año en que se realizó el primer pago de bonificación mediante la ley 20.283 (valor del denominador). El periodo acumulado de superficie de bosque nativo adjudicada comienza desde el año 2009 correspondiente al año de la primera adjudicación de proyectos del fondo de conservación de la ley 20.283 (valor del denominador). Corresponde a la superficie bonificada mediante el Fondo de conservación, recuperación y manejo sustentable del bosque nativo desde el año 2010 al año t, en comparación con la superficie acumulada adjudicada de proyectos de plan de manejo del Fondo concursable de la ley 20.283 entre el año 2009 hasta el año t-1."/>
    <n v="0.10071942446043168"/>
  </r>
  <r>
    <s v="MINISTERIO DE AGRICULTURA"/>
    <x v="2"/>
    <s v="Asuntos Económicos"/>
    <n v="9302"/>
    <s v="Porcentaje de recuperaciones totales de créditos año t respecto al total de vencimientos de créditos año t."/>
    <s v="(Monto de recuperaciones totales de créditos año t/Monto total de vencimientos de créditos del año t)*100"/>
    <s v="2 - Fomentar el desarrollo de nuevas capacidades en las y los pequeños agricultores, campesinas(os) y sus organizaciones, que posibilite el tránsito hacia sistemas productivos y comerciales sostenibles, resilientes al cambio climático e inclusivos con mujeres, jóvenes y pueblos originarios, mediante la entrega de un sistema de asistencia técnica y financiamiento innovador, con enfoque agroecológico, que permita su integración efectiva en el sistema agroalimentario del país."/>
    <s v="Monto de recuperaciones totales de créditos"/>
    <s v="%"/>
    <s v="Asc"/>
    <s v="Eficacia"/>
    <s v="Resultado Intermedio"/>
    <x v="0"/>
    <n v="91"/>
    <n v="78627842"/>
    <n v="86404222"/>
    <n v="0"/>
    <m/>
    <n v="100.65"/>
    <n v="86063804"/>
    <n v="85507010"/>
    <n v="0"/>
    <s v="Este Indicador permite medir el resultado de una adecuada gestión de crédito y de la disciplina financiera en la recuperación de crédito, acorde a la mantención de los criterios institucionales y el marco normativo vigente del programa de crédito directo de INDAP, en condiciones económicas y financieras estables del país. La meta se basa en proyecciones estadísticas para el numerador (recuperaciones totales de crédito) y para el denominador (total de vencimientos de créditos), para estimar la meta año t considera la estructura de vencimientos de los próximos doce meses. Los datos finales se actualizarán de acuerdo con el cierre y balance de los programas de crédito. Los operando de la fórmula son valores estimados y dinámicos. Las recuperaciones totales año t: Consideran la suma de todos los ingresos que provienen de las recuperaciones de créditos (incluye la suma de las recuperaciones del periodo, las morosas y las anticipadas) del Programa de Crédito de INDAP. Las recuperaciones del periodo provienen de vencimientos que tienen lugar dentro del periodo que se está midiendo. Las recuperaciones morosas son créditos recuperados cuyo vencimiento corresponde a un período anterior. Las recuperaciones anticipadas son créditos recuperados antes de su periodo de vencimiento. El total de los vencimientos de créditos, son la suma de todos los montos de créditos que vencen durante el año (vencimientos según el balance) Para el indicador los montos se expresan en miles de pesos y se monitorea durante el año calendario y se mide en Diciembre de cada año."/>
    <n v="-9.5876800794833628E-2"/>
  </r>
  <r>
    <s v="MINISTERIO DE AGRICULTURA"/>
    <x v="2"/>
    <s v="Asuntos Económicos"/>
    <n v="11742"/>
    <s v="Porcentaje de usuarios beneficiados con crédito directo de INDAP año t, respecto del total de Pequeños Productores Agropecuarios Individuales y de actividades conexas, campesinos y sus familias año t"/>
    <s v="(Número de usuarios de crédito directo de INDAP año t/Número total de pequeños productores agropecuarios y de actividades conexas, campesinos y sus familias año t)*100"/>
    <s v="1 - Promover el desarrollo inclusivo, sostenible y resiliente, de las actividades silvoagropecuarias y conexas que realizan pequeñas(os) productoras(es) agrícolas, campesinas(os) y sus organizaciones, comunidades rurales, indígenas y territorios, a través de la elaboración y articulación de políticas, planes, programas, iniciativas, proyectos e instrumentos del sector agropecuario."/>
    <s v="Usuarios de crédito"/>
    <s v="%"/>
    <s v="Asc"/>
    <s v="Eficacia"/>
    <s v="Producto"/>
    <x v="1"/>
    <s v="NM"/>
    <s v="--"/>
    <s v="--"/>
    <s v="--"/>
    <m/>
    <n v="13.35"/>
    <n v="35083"/>
    <n v="262735"/>
    <n v="0"/>
    <s v="De acuerdo a la Ley Orgánica de INDAP, Nro.18.910, Pequeño Productor Agrícola, es aquel que explota una superficie no superior a las 12 hectáreas de riego básico, cuyos activos no superan el equivalente a 3.500 Unidades de Fomento, que su ingreso provenga principalmente de la explotación agrícola y que trabaje directamente la tierra, cualquiera sea su régimen de tenencia. Respecto a Campesino, esta es la persona que habita y trabaja habitualmente en el campo, cuyos ingresos provengan fundamentalmente de la actividad silvoagropecuaria realizada en forma personal, cualquiera que sea la calidad jurídica en que la realice, siempre que sus condiciones económicas no sean superiores a las de un pequeño productor agrícola, y las personas que integran su familia, y que voluntariamente demanden financiamiento vía crédito de sus actividades agrícolas y de rubros conexos. Los datos finales se actualizarán de acuerdo al cierre y balance de los programas, contabilizando en el numerador, la cantidad de usuarios (rut único), que han sido beneficiados con 1 o más créditos directos en el período analizado. Para el indicador el número (rut) de organizaciones atendidas se suman al número (rut) de usuarios hombres. Se entenderá por actividades conexas aquellas que son complementarias a la producción silvoagropecuaria, como son la artesanía, el turismo rural, productos procesados, la recolección y los servicios, entre otros. Se entenderá por familia a una o más personas que unidas o no por relación de parentesco, habitan la misma vivienda o parte de ella y comparten la alimentación y el presupuesto (MIDESO). El monto de los créditos no son parte de la medición del indicador. Los operando establecidos en la estimación año 2023, corresponde al promedio de los tres últimos años, la que está sujeta a la operación de los programas y la emergencia que debe atender INDAP"/>
    <s v="-"/>
  </r>
  <r>
    <s v="MINISTERIO DE AGRICULTURA"/>
    <x v="2"/>
    <s v="Asuntos Económicos"/>
    <n v="11975"/>
    <s v="Porcentaje de usuarios SAT y Alianzas Productivas que logran la certificación en protocolos de Buenas Prácticas Agrícolas en los rubros Berries para exportación y Hortalizas para supermercados en relación a usuarios SAT y Alianzas Productivas que implem"/>
    <s v="(Nº usuarios SAT y Alianzas Productivas que logran la certificación en protocolos de Buenas Prácticas Agrícolas en los rubros Berries para exportación y Hortalizas para supermercados año t-1 y t /Nº de usuarios SAT y Alianzas Productivas que implementan protocolos de Buenas Prácticas Agrícolas en los rubros Berries para exportación y Hortalizas para supermercados año t-1)*100"/>
    <s v="3 - Incentivar en las y los pequeños agricultores, campesinas (os), y sus organizaciones, la adopción de la asociatividad y cooperativismo, que permita mediante el desarrollo de sus actividades silvoagropecuarias y/o conexas, desarrollar economías de escala que posibiliten su inserción competitiva en los sistemas agroalimentarios, así como también la gestión sostenible de los recursos naturales del sector agropecuario."/>
    <s v="Usuarios SAT y Alianzas Productivas que logran la certificación en protocolos de Buenas Prácticas Agrícolas"/>
    <s v="%"/>
    <s v="Asc"/>
    <s v="Eficacia"/>
    <s v="Resultado Intermedio"/>
    <x v="0"/>
    <n v="64"/>
    <n v="897"/>
    <n v="1401"/>
    <n v="0"/>
    <m/>
    <n v="65"/>
    <n v="1177"/>
    <n v="1805"/>
    <n v="0"/>
    <s v="SAT-Alianzas Productivas: Se considerará a los usuarios del programa de Asesoría Técnica (SAT) y programa de Alianzas Productivas o Acuerdos Comerciales financiados con recursos del Programa de Alianzas Productivas que logran la certificación en protocolos de buenas prácticas agrícolas en los rubros Berries para exportación y Hortalizas para supermercados entre junio año t-1 y mayo año t. Las auditorías a considerar serán aquellas efectuadas entre los meses de junio año t-1 y mayo año t y aquellas que estén vigentes o validadas en ese periodo (junio año t-1 y mayo año t). Los usuarios deben estar inscritos o estar participando en la implementación de alguno de los siguientes protocolos: berries: GLOBALGAP, USAGAP, CHILEGAP, Certificación Orgánica, APL (Acuerdos de Producción Limpia), SAG 7550 (que reemplaza SAG 3410), o protocolos propios de empresas compradoras, tanto para certificación en forma individual o grupal. Hortalizas: Auditorias o Certificados de supermercados Jumbo, Tottus, Unimarc, o cualquier otro en convenio con INDAP, durante el año t -1. El verificador es la certificación emitida por las entidades autorizadas, externas a INDAP. Para que un usuario se certifique en buenas prácticas agrícolas (BPA), tiene que haber contado con una asesoría técnica que lo apoye, inversiones financiadas a través del programa de desarrollo de inversiones (PDI) y/o crédito de INDAP, y capacitaciones para la correcta implementación en temas de inocuidad y calidad. Se consideran a los productores con auditoría externa (cumplimiento de protocolos de calidad e inocuidad del producto, como también por aspectos medioambientales y laborales, mediante pautas de chequeo), realizadas por empresas certificadoras o por departamentos de calidad de empresas compradoras. Los berries de exportación a considerar son las especies frutales Frambuesas, Arándanos, Mora híbrida y Frutilla. Los operandos establecidos en la meta son una estimación realizada en base a una proyección sujeta a la operación del Programa."/>
    <n v="-1.5384615384615385E-2"/>
  </r>
  <r>
    <s v="MINISTERIO DE AGRICULTURA"/>
    <x v="2"/>
    <s v="Asuntos Económicos"/>
    <n v="12841"/>
    <s v="Porcentaje de comunas con suelos altamente afectadas por erosión que son intervenidas con prácticas Sirsd- S destinadas a la conservación de suelos en relación a las comunas con suelos altamente afectados por erosión."/>
    <s v="(N° de comunas con suelos altamente afectados por erosión que son intervenidas con prácticas Sirsd-S, destinadas a la conservación de suelos en el año t /N° comunas con suelos altamente afectados por erosión año )*100"/>
    <s v="4 - Promover en las actividades silvoagropecuarias y/o conexas que desarrollan las y los pequeños(as) productores(as), campesinas(os) y sus organizaciones, la incorporación de tecnologías apropiadas basadas en la naturaleza, que les posibiliten la mitigación y adaptación al cambio climático así como el acceso, conservación y optimización del agua, permitiendo con ello, su integración a procesos de comercialización justa, la economía circular, la reducción de pérdidas y de desperdicio de alimentos, en el sector agropecuario."/>
    <s v="Comunas con suelos altamente afectados por erosión intervenidas con prácticas para conservación de suelos"/>
    <s v="%"/>
    <s v="Asc"/>
    <s v="Eficacia"/>
    <s v="Producto"/>
    <x v="0"/>
    <n v="46"/>
    <n v="60"/>
    <n v="131"/>
    <n v="0"/>
    <m/>
    <n v="54"/>
    <n v="71"/>
    <n v="131"/>
    <n v="0"/>
    <s v="SIRSD-S: Comunas Altamente Afectadas por Erosión: El denominador del indicador corresponde a comunas con suelos afectados por erosión según datos del estudio CIREN &quot;Determinación de la erosión potencial y actual del territorio de Chile&quot;. Dichas comunas se caracterizan porque su superficie afectada por erosión moderada y severa está por sobre el promedio nacional. Se considerarán las siguientes prácticas del subprograma Empleo de Métodos de intervención del suelo orientados a evitar su pérdida y erosión y favorecer su conservación,: control de erosión de cárcavas, canal de desviación, cerco eléctrico, recuperación y mantención de bofedales, microterraza manual, murete de piedras para terraza cultivos, cero labranza, sistemas silvopastorales, zanjas de infiltración, cortinas cortavientos, biofiltros, construcción de surcos en media luna, construcción de limanes y construcción de negarim . Los operando establecidos en la meta son una estimación realizada en base a una proyección sujeta a la operación del programa. En la medición del indicador no se considerarán las comunas afectadas por catástrofe declaradas durante el año t."/>
    <n v="-0.14814814814814814"/>
  </r>
  <r>
    <s v="MINISTERIO DE AGRICULTURA"/>
    <x v="2"/>
    <s v="Asuntos Económicos"/>
    <n v="13238"/>
    <s v="Porcentaje de usuarios que por primera vez reciben incentivos para riego tecnificado, en relación al total de usuarios atendidos en el programa de riego intrapredial."/>
    <s v="(N° de usuarios que por primera vez reciben incentivos para riego en el año t /Nº total de usuarios atendidos con el programa de riego intrapredia en el año t )*100"/>
    <s v="4 - Promover en las actividades silvoagropecuarias y/o conexas que desarrollan las y los pequeños(as) productores(as), campesinas(os) y sus organizaciones, la incorporación de tecnologías apropiadas basadas en la naturaleza, que les posibiliten la mitigación y adaptación al cambio climático así como el acceso, conservación y optimización del agua, permitiendo con ello, su integración a procesos de comercialización justa, la economía circular, la reducción de pérdidas y de desperdicio de alimentos, en el sector agropecuario."/>
    <s v="Usuarios que por primera vez reciben incentivos para riego tecnificado"/>
    <s v="%"/>
    <s v="Asc"/>
    <s v="Eficacia"/>
    <s v="Producto"/>
    <x v="0"/>
    <n v="49"/>
    <n v="758"/>
    <n v="1556"/>
    <n v="0"/>
    <m/>
    <n v="62"/>
    <n v="881"/>
    <n v="1419"/>
    <n v="0"/>
    <s v="Usuario nuevo de riego: aquellos que no hayan sido usuarios del Programa en un periodo de 10 años (año 2013 al 2022). Se consideran proyectos que contemplan obras y/o inversiones en equipos de riego destinadas a mejorar la eficiencia de acumulación, distribución interna y aplicación del agua en el predio, que beneficia a un usuario que por primera vez postula a incentivos del Programa de Riego Intrapredial. Los operando establecidos en la meta son una estimación realizada en base a una proyección sujeta a la operación del programa."/>
    <n v="-0.20967741935483872"/>
  </r>
  <r>
    <s v="MINISTERIO DE AGRICULTURA"/>
    <x v="2"/>
    <s v="Asuntos Económicos"/>
    <n v="13674"/>
    <s v="Porcentaje de mujeres atendidas por INDAP que dan cuenta del desarrollo inclusivo la AFC"/>
    <s v="(Número de mujeres atendidas por INDAP año t /Número total de usuarios atendidos en INDAP año t)*100"/>
    <s v="1 - Promover el desarrollo inclusivo, sostenible y resiliente, de las actividades silvoagropecuarias y conexas que realizan pequeñas(os) productoras(es) agrícolas, campesinas(os) y sus organizaciones, comunidades rurales, indígenas y territorios, a través de la elaboración y articulación de políticas, planes, programas, iniciativas, proyectos e instrumentos del sector agropecuario."/>
    <s v="N° de mujeres atendidas por INDAP"/>
    <s v="%"/>
    <s v="Asc"/>
    <s v="Eficacia"/>
    <s v="Producto"/>
    <x v="2"/>
    <n v="45.72"/>
    <n v="74536"/>
    <n v="163034"/>
    <n v="0"/>
    <m/>
    <n v="46.4"/>
    <n v="74920"/>
    <n v="161480"/>
    <n v="0"/>
    <s v="Este Indicador permite medir el nivel de participación de las mujeres en la atención que entrega INDAP a la AFC. Los servicios de INDAP, a los pequeños productores agrícolas, permiten identificar el número de usuarias atendidas a nivel nacional, con el propósito de focalizar las acciones en el desarrollo inclusivo de la AFC. El número de usuarias mujeres corresponde a rut únicos. Los operando establecidos en la estimación año 2023, corresponde al promedio de los tres últimos años, la que está sujeta a la operación de los programas y la emergencia que debe atender INDAP."/>
    <n v="-1.4655172413793098E-2"/>
  </r>
  <r>
    <s v="MINISTERIO DE AGRICULTURA"/>
    <x v="2"/>
    <s v="Asuntos Económicos"/>
    <n v="13676"/>
    <s v="Porcentaje jóvenes atendidos por INDAP que dan cuenta del desarrollo inclusivo la AFC."/>
    <s v="(Número de jóvenes atendidos por INDAP año t /Número total de usuarios atendidos en INDAP año t)*100"/>
    <s v="1 - Promover el desarrollo inclusivo, sostenible y resiliente, de las actividades silvoagropecuarias y conexas que realizan pequeñas(os) productoras(es) agrícolas, campesinas(os) y sus organizaciones, comunidades rurales, indígenas y territorios, a través de la elaboración y articulación de políticas, planes, programas, iniciativas, proyectos e instrumentos del sector agropecuario."/>
    <s v="N° de jóvenes atendidos por INDAP"/>
    <s v="%"/>
    <s v="Asc"/>
    <s v="Eficacia"/>
    <s v="Producto"/>
    <x v="2"/>
    <n v="7.62"/>
    <n v="12424"/>
    <n v="163034"/>
    <n v="0"/>
    <m/>
    <n v="7.47"/>
    <n v="12060"/>
    <n v="161480"/>
    <n v="0"/>
    <s v="Este Indicador permite medir el nivel de participación de los jóvenes, incluye hombres y mujeres en la atención que entrega INDAP a la AFC. Los servicios de INDAP, a los pequeños productores agrícolas, permiten identificar el número de jóvenes atendidos a nivel nacional, con el con el propósito de focalizar las acciones en el desarrollo inclusivo de la AFC. El número de jóvenes, considera los usuarios usuarias (entre 18 y 35 años de edad), corresponde a rut únicos. Los operando establecidos en la estimación año 2023, corresponde al promedio de los tres últimos años, la que está sujeta a la operación de los programas y la emergencia que debe atender INDAP."/>
    <n v="2.0080321285140611E-2"/>
  </r>
  <r>
    <s v="MINISTERIO DE AGRICULTURA"/>
    <x v="2"/>
    <s v="Asuntos Económicos"/>
    <n v="13679"/>
    <s v="Porcentaje de usuarios indígenas atendidos por INDAP que dan cuenta del desarrollo inclusivo la AFC"/>
    <s v="(Número de usuarios indígenas atendidos por INDAP año t /Número total de usuarios atendidos en INDAP año t)*100"/>
    <s v="1 - Promover el desarrollo inclusivo, sostenible y resiliente, de las actividades silvoagropecuarias y conexas que realizan pequeñas(os) productoras(es) agrícolas, campesinas(os) y sus organizaciones, comunidades rurales, indígenas y territorios, a través de la elaboración y articulación de políticas, planes, programas, iniciativas, proyectos e instrumentos del sector agropecuario."/>
    <s v="N° de usuarios indígenas atendidos por INDAP"/>
    <s v="%"/>
    <s v="Asc"/>
    <s v="Eficacia"/>
    <s v="Producto"/>
    <x v="2"/>
    <n v="38.29"/>
    <n v="62418"/>
    <n v="163034"/>
    <n v="0"/>
    <m/>
    <n v="39.64"/>
    <n v="64006"/>
    <n v="161480"/>
    <n v="0"/>
    <s v="Este Indicador permite medir el nivel de participación de los indígenas (usuarios de INDAP que declaran pertenecer a alguna etnia y usuarios PDTI que omiten esa información), en la atención que entrega INDAP, a la AFC. Los servicios de INDAP, a los pequeños productores agrícolas, permiten identificar el número de usuarios indígenas atendidos a nivel nacional, con el propósito de focalizar las acciones en el desarrollo inclusivo de la AFC. El número de usuarios indígenas, considera rut únicos. Los operando establecidos en la estimación año 2023, corresponde al promedio de los tres últimos años, la que está sujeta a la operación de los programas y la emergencia que debe atender INDAP."/>
    <n v="-3.4056508577194791E-2"/>
  </r>
  <r>
    <s v="MINISTERIO DE AGRICULTURA"/>
    <x v="2"/>
    <s v="Asuntos Económicos"/>
    <n v="13733"/>
    <s v="Porcentaje de usuarios beneficiados con crédito directo de INDAP año t, respecto al total de usuarios atendidos por INDAP año t."/>
    <s v="(Número de usuarios de crédito directo de INDAP año t/Número total de usuarios atendidos por INDAP año t )*100"/>
    <s v="2 - Fomentar el desarrollo de nuevas capacidades en las y los pequeños agricultores, campesinas(os) y sus organizaciones, que posibilite el tránsito hacia sistemas productivos y comerciales sostenibles, resilientes al cambio climático e inclusivos con mujeres, jóvenes y pueblos originarios, mediante la entrega de un sistema de asistencia técnica y financiamiento innovador, con enfoque agroecológico, que permita su integración efectiva en el sistema agroalimentario del país."/>
    <s v="Usuarios beneficiados con crédito directo de INDAP"/>
    <s v="%"/>
    <s v="Asc"/>
    <s v="Eficacia"/>
    <s v="Producto"/>
    <x v="2"/>
    <n v="24.91"/>
    <n v="40612"/>
    <n v="163034"/>
    <n v="0"/>
    <m/>
    <n v="21.73"/>
    <n v="35083"/>
    <n v="161480"/>
    <n v="0"/>
    <s v="De acuerdo a la Ley Orgánica de INDAP, Nro.18.910, Pequeño Productor Agrícola, es aquel que explota una superficie no superior a las 12 hectáreas de riego básico, cuyos activos no superan el equivalente a 3.500 Unidades de Fomento, que su ingreso provenga principalmente de la explotación agrícola y que trabaje directamente la tierra, cualquiera sea su régimen de tenencia. Respecto a Campesino, esta es la persona que habita y trabaja habitualmente en el campo, cuyos ingresos provengan fundamentalmente de la actividad silvoagropecuaria realizada en forma personal, cualquiera que sea la calidad jurídica en que la realice, siempre que sus condiciones económicas no sean superiores a las de un pequeño productor agrícola, y las personas que integran su familia, y que voluntariamente demanden financiamiento vía crédito de sus actividades agrícolas y de rubros conexos. Los datos finales se actualizarán de acuerdo al cierre y balance de los programas, contabilizando en el numerador, la cantidad de usuarios (rut único), que han sido beneficiados con 1 o más créditos directos en el período analizado. Para el indicador el número (rut) de organizaciones atendidas se suman al número (rut) de usuarios hombres. Se entenderá por actividades conexas aquellas que son complementarias a la producción silvoagropecuaria, como son la artesanía, el turismo rural, productos procesados, la recolección y los servicios, entre otros. Se entenderá por familia a una o más personas que unidas o no por relación de parentesco, habitan la misma vivienda o parte de ella y comparten la alimentación y el presupuesto (MIDESO). El monto de los créditos no son parte de la medición del indicador. Los operando establecidos en la estimación año 2023, corresponde al promedio de los tres últimos años, la que está sujeta a la operación de los programas y la emergencia que debe atender INDAP"/>
    <n v="0.14634146341463414"/>
  </r>
  <r>
    <s v="MINISTERIO DE AGRICULTURA"/>
    <x v="3"/>
    <s v="Asuntos Económicos"/>
    <n v="3452"/>
    <s v="Porcentaje de usuarios/as que declara satisfacción con el servicio entregado por el sitio web de ODEPA, en el año t respecto al total de usuarios/as que responden la consulta en el año t."/>
    <s v="(Número de usuarios/as que declara satisfacción con el servicio entregado por el sitio web de ODEPA, en el año t/Número total de usuarios que responden la consulta en año t)*100"/>
    <m/>
    <m/>
    <s v="%"/>
    <s v="Asc"/>
    <s v="Calidad"/>
    <s v="Producto"/>
    <x v="1"/>
    <s v="NM"/>
    <s v="--"/>
    <s v="--"/>
    <s v="--"/>
    <m/>
    <n v="85.5"/>
    <n v="112"/>
    <n v="131"/>
    <n v="0"/>
    <s v="El instrumento se aplica a los/as usuarios/as del sitio web de Odepa que se encuentran suscritos, siendo distribuida mediante correo electrónico y/u otro medio. El denominador del indicador considera al total de usuarios/as consultados/as que responden el instrumento aplicado. Para la medición de la satisfacción se utilizará una escala likert de cinco categorías. De esta forma los/as consultados/as podrán responder que están: Muy insatisfecho/a, Insatisfecho/a, Indiferente, Satisfecho/a o Muy Satisfecho/a. Para efectos de la medición del indicador, se entenderá como usuarios/as satisfecho/as al porcentaje construido a partir de la suma de los porcentajes de consultados que están Muy Satisfecho/a + Satisfecho/a."/>
    <s v="-"/>
  </r>
  <r>
    <s v="MINISTERIO DE AGRICULTURA"/>
    <x v="3"/>
    <s v="Asuntos Económicos"/>
    <n v="8818"/>
    <s v="Porcentaje de estudios publicados y difundidos en el año t respecto del total de estudios aprobados durante el año t"/>
    <s v="(Numero de estudios difundidos y publicados en el año t/Total de estudios aprobados durante el año t)*100"/>
    <m/>
    <m/>
    <s v="%"/>
    <s v="Asc"/>
    <s v="Eficacia"/>
    <s v="Producto"/>
    <x v="1"/>
    <s v="NM"/>
    <s v="--"/>
    <s v="--"/>
    <s v="--"/>
    <m/>
    <n v="100"/>
    <n v="6"/>
    <n v="6"/>
    <n v="0"/>
    <s v="Los estudios podrán abarcar temáticas de sustentabilidad, desarrollo rural, silvoagropecuarias, internacionales u otros temas relevantes que no son abordados directamente por ODEPA, ya que requieren de una alta especificación de sus contenidos y la aplicación de distintas metodologías, tales como encuestas, estudios de mercado, simulación de modelos estadísticos, entre otros. Estos estudios son publicados en la página web www.odepa.gob.cl y difundidos a agrupaciones de agricultores o gremios o asociaciones o empresas privadas o cualquier entidad (pública o privada) involucrados con el tema específico del estudio. La difusión considera el envío de un correo electrónico de parte del/la Director/a Nacional, adjuntando el informe final del estudio e informando su disponibilidad en la página web."/>
    <s v="-"/>
  </r>
  <r>
    <s v="MINISTERIO DE AGRICULTURA"/>
    <x v="3"/>
    <s v="Asuntos Económicos"/>
    <n v="13073"/>
    <s v="Porcentaje de informes de precios al consumidor, publicados oportunamente en la página web de Odepa."/>
    <s v="(N° de informes de precios al consumidor publicados oportunamente en la página web de Odepa, en el año t/N° total de semanas del año t)*100"/>
    <m/>
    <m/>
    <s v="%"/>
    <s v="Asc"/>
    <s v="Eficacia"/>
    <s v="Producto"/>
    <x v="1"/>
    <s v="NM"/>
    <s v="--"/>
    <s v="--"/>
    <s v="--"/>
    <m/>
    <n v="100"/>
    <n v="52"/>
    <n v="52"/>
    <n v="0"/>
    <s v="1. Se entenderá como informe de precios al consumidor la información de precios de los principales alimentos de la canasta familiar, capturada por los Reporteros de Mercado de Odepa. 2. La información disponible comprende precios de pan, abarrotes, carnes, frutas, hortalizas, lácteos, huevos y otros alimentos, los cuales pueden variar dependiendo de la temporada del año por la estacionalidad y la región. 3. Se considerará como oportuna la publicación semanal realizada los viernes antes de las 13:00 horas. En las semanas cuyo día viernes sea feriado o inhábil, la publicación se podrá efectuar el día hábil anterior o el día hábil posterior al correspondiente. 4. Se debe tener en cuenta que el número total de semanas de un año a otro varía, siendo en ocasiones 53 y más comúnmente 52 semanas."/>
    <s v="-"/>
  </r>
  <r>
    <s v="MINISTERIO DE AGRICULTURA"/>
    <x v="3"/>
    <s v="Asuntos Económicos"/>
    <n v="13309"/>
    <s v="Porcentaje de boletines de Cereales, Carne Bovina, Hortalizas, Empleo y Sector lácteo, publicados en página web de Odepa en el año t"/>
    <s v="(Número de boletines de Cereales, Carne Bovina, Hortalizas, Empleo y Sector Lácteo, publicados en la página web de Odepa en el año t/Número de boletines de Cereales, Carne Bovina, Hortalizas, Empleo y Sector Lácteo, programados para publicación en la página web de Odepa en el año t)*100"/>
    <m/>
    <m/>
    <s v="%"/>
    <s v="Asc"/>
    <s v="Eficacia"/>
    <s v="Producto"/>
    <x v="1"/>
    <s v="NM"/>
    <s v="--"/>
    <s v="--"/>
    <s v="--"/>
    <m/>
    <n v="100"/>
    <n v="54"/>
    <n v="54"/>
    <n v="0"/>
    <s v="1. Dado que las fuentes de información de los boletines son principalmente externas (INE, BANCO CENTRAL, FAO, SEREMIS, ADUANA, INDUSTRIALES, PRODUCTORES, etc.), es posible un rezago en la fecha de publicación de algún boletín, pudiendo presentarse la publicación de dos (2) boletines, de un mismo rubro, en un mismo mes (uno al inicio y otro al final del mes), del mismo modo; es posible que el boletín del mes de diciembre sea publicado a inicios del mes de enero del año siguiente. 2. Dada la naturaleza de la información de los boletines y la particularidad de cada rubro, no es posible estandarizar el formato, el tipo de contenido y la periodicidad de la información que contiene, ya que la información está sujeta a estacionalidades, temporalidades, información nacional/internacional, etc. 3. El medio de verificación será la publicación en la página web de Odepa. 4. Se publican seis (6) boletines de Empleo en el año. 5. Los boletines de Cereales, Carne Bovina, Hortalizas, Sector Lácteo, se publican en forma mensual, es decir, uno (1) al mes. 6. Cuando el indicador se refiere al boletín de Sector Lácteo, debe entenderse que éste corresponde al Boletín del sector lácteo: estadísticas de comercio exterior."/>
    <s v="-"/>
  </r>
  <r>
    <s v="MINISTERIO DE AGRICULTURA"/>
    <x v="3"/>
    <s v="Asuntos Económicos"/>
    <n v="13799"/>
    <s v="Porcentaje de variación del número de visitas a los boletines elaborados y publicados en la página web de Odepa en el año t, con respecto al año t-1"/>
    <s v="(Número de visitas a los boletines elaborados y publicados en la página web de Odepa en el año t - Número de visitas a los boletines elaborados y publicados en la página web de Odepa en el año t-1/Número de visitas a los boletines elaborados y publicados en la página web de Odepa en el año t-1 )*100"/>
    <s v="1 - Generar, administrar, analizar y difundir información sectorial, nacional e internacional, que permita a los agentes públicos y privados, mejorar su proceso de toma decisiones en sus respectivos ámbitos, mediante un sistema moderno de estadísticas silvoagropecuarias."/>
    <s v="Variación del número de visitas de los usuarios/as a los boletines publicados en la página web de Odepa, con relación al número de visitas del año anterior."/>
    <s v="%"/>
    <s v="Asc"/>
    <s v="Eficacia"/>
    <s v="Producto"/>
    <x v="2"/>
    <n v="0"/>
    <n v="-116"/>
    <n v="28927"/>
    <n v="0"/>
    <m/>
    <n v="-16"/>
    <n v="-6544"/>
    <n v="40576"/>
    <n v="0"/>
    <s v="1. Este indicador mide la variación del número de visitas anuales que realizan lo/as usuario/as a los boletines elaborados y publicados en la página web de Odepa, en el mismo año en que se realiza la medición (año t), con respecto al número de visitas del año anterior (t-1). 2. Los boletines elaborados y publicados que se considerarán en el numerador y denominador del indicador son: Carne Bovina, Papa y Cereales. Los nombres de estos boletines pueden variar de un año a otro, toda vez que la página web de Odepa puede ser actualizada conforme a requerimientos institucionales o ministeriales o por decisiones estratégicas de la Dirección Nacional. 3. La data será obtenida mediante la herramienta Google Analytics u otra que Odepa determine para monitorear las visitas en la web, pudiendo cambiar de un año a otro la herramienta de analítica web a utilizar. 4. Dada la naturaleza de la información de los boletines y la particularidad de cada rubro, no es posible estandarizar el formato, el tipo de contenido y la periodicidad de la información que contiene, ya que la información está sujeta a estacionalidades, temporalidades, información nacional/internacional, etc."/>
    <n v="-1"/>
  </r>
  <r>
    <s v="MINISTERIO DE AGRICULTURA"/>
    <x v="3"/>
    <s v="Asuntos Económicos"/>
    <n v="13809"/>
    <s v="Porcentaje de minutas de asesoría enviadas a la alta dirección del Ministerio de Agricultura, que son de competencia de Odepa."/>
    <s v="(Número de minutas de asesorías enviadas a la alta dirección del Ministerio de Agricultura en el año t /Número de minutas de asesoría a la alta dirección del Ministerio de Agricultura, que son de competencia de Odepa en el año t)*100"/>
    <s v="2 - Entregar asesoría especializada a la alta dirección ministerial y/o del sector público, en temáticas silvoagropecuarias, de desarrollo rural, sustentabilidad, cambio climático, en materias presupuestarias y en otras requeridas por la autoridad ministerial, con el fin de facilitar su proceso de toma de decisiones en los ámbitos que son de su competencia."/>
    <s v="Número de minutas de asesorías enviadas a la alta dirección del Ministerio de Agricultura."/>
    <s v="%"/>
    <s v="Asc"/>
    <s v="Eficacia"/>
    <s v="Producto"/>
    <x v="2"/>
    <n v="83.33"/>
    <n v="10"/>
    <n v="12"/>
    <n v="0"/>
    <m/>
    <s v="NM"/>
    <s v="--"/>
    <s v="--"/>
    <s v="--"/>
    <s v="1. Se entenderá por alta dirección del Ministerio de Agricultura al/la ministro/a de agricultura, el/la subsecretario/a de agricultura y a lo/as jefe/as de gabinete de las dos autoridades antes mencionadas. 2. Las minutas para considerar en el denominador son aquellas en las que Odepa presta apoyo a la alta dirección en el marco de las reuniones que esta sostiene por la ley de lobby y cuyas materias a tratar son de competencia de Odepa. 3. Las minutas podrán ser enviadas a la alta dirección definida en el punto 1 o a otras personas que la alta dirección haya definido como destinatarias de esta. 4. La minuta de asesoría se enviará por el medio (correo electrónico, mensaje teams, etc.), que ambas partes estimen pertinente. 5. Las minutas podrán abarcar temáticas de sustentabilidad, desarrollo rural, silvoagropecuarias, internacionales u otros temas relevantes, que sean de competencia de Odepa."/>
    <n v="1"/>
  </r>
  <r>
    <s v="MINISTERIO DE AGRICULTURA"/>
    <x v="3"/>
    <s v="Asuntos Económicos"/>
    <n v="13812"/>
    <s v="Porcentaje de agendas estratégicas enviadas por las actividades de la alta dirección del Ministerio de Agricultura en los viajes realizados al exterior."/>
    <s v="(Número de agendas estratégicas enviadas respecto de las actividades de la alta dirección en el exterior, para el año t/Número de viajes al exterior realizados por la alta dirección del Ministerio de Agricultura en el año t)*100"/>
    <s v="3 - Representar nacional o internacionalmente al Ministerio de Agricultura, en materias del sector silvoagropecuario y en la coordinación nacional con el sector público y privado, en ámbitos e instancias que son competencia de Odepa."/>
    <s v="Número de agendas enviadas a la alta dirección del Ministerio de Agricultura."/>
    <s v="%"/>
    <s v="Asc"/>
    <s v="Eficacia"/>
    <s v="Producto"/>
    <x v="2"/>
    <n v="80"/>
    <n v="4"/>
    <n v="5"/>
    <n v="0"/>
    <m/>
    <n v="0"/>
    <n v="0"/>
    <n v="0"/>
    <n v="0"/>
    <s v="1. Las agendas estratégicas contienen la programación y la descripción de las actividades de las comisiones al exterior de la alta dirección. 2. Se entenderá por alta dirección al/la ministro/a y/o subsecretario/a de agricultura. 3. Para la medición del indicador, se considerarán solo aquellos viajes al exterior o extranjero, realizados por la alta dirección definida en el punto anterior y serán respaldados mediante la reserva del pasaje de avión u hotel, invitación u otro respaldo que acredite la realización del viaje. 4. Se consideran todos los viajes al extranjero realizados por la alta dirección, excepto aquellos en que se indique que Odepa no debe elaborar la respectiva agenda estratégica. 5. La medición del indicador no considera una programación de los viajes, dado que su planificación no depende de Odepa y es susceptible de ser modificada en cuanto al destino y la cantidad de viajes por parte de la alta dirección antes definida. 6. La agenda estratégica será enviada a un/a funcionario/a que forme parte de los gabinetes del ministro/a y/o subsecretario/a de agricultura."/>
    <n v="1"/>
  </r>
  <r>
    <s v="MINISTERIO DE AGRICULTURA"/>
    <x v="3"/>
    <s v="Asuntos Económicos"/>
    <n v="13813"/>
    <s v="Porcentaje de encuentros regionales para operativizar el despliegue de la Política Nacional de Desarrollo Rural realizadas respecto de las programadas."/>
    <s v="(Número de encuentros regionales para operativizar el despliegue de la Política Nacional de Desarrollo Rural realizadas en el año t/Número de encuentros regionales para operativizar el despliegue de la Política Nacional de Desarrollo Rural programados para el año t)*100"/>
    <s v="4 - Mejorar la calidad de vida y aumentar las oportunidades de las personas que viven en el mundo rural, mediante la gestión de la implementación de la Política Nacional de Desarrollo Rural, incluyendo la articulación de diversos actores."/>
    <s v="Número de encuentros regionales realizados para desplegar los contenidos de la PNDR."/>
    <s v="%"/>
    <s v="Asc"/>
    <s v="Eficacia"/>
    <s v="Proceso"/>
    <x v="2"/>
    <n v="80"/>
    <n v="8"/>
    <n v="10"/>
    <n v="0"/>
    <m/>
    <n v="83.33"/>
    <n v="5"/>
    <n v="6"/>
    <n v="0"/>
    <s v="1. Los encuentros corresponden a instancias tales como: charlas, talleres, exposiciones, entre otras. 2. Las regiones que se considerarán en la medición del indicador estarán definidas en la respectiva programación. 3. La programación se define en forma anual y el denominador del indicador corresponde a un número de regiones que se definirá conforme a esa periodicidad. 4. Los encuentros regionales podrán ser realizadas con gobernadores, consejeros regionales, seremis, alcaldes, por mencionar algunos, es decir, con cualquier funcionario que se desempeñe en la región. Además, estos pueden incluir a la sociedad civil (universidades, ciudadanos de territorio rurales, ONGs, sector privado, etc.). 5. Los encuentros podrán ser realizados en forma presencial o mediante medios virtuales (videoconferencias, teleconferencias, etc.) 6. Los encuentros podrán ser organizados por Odepa o por otras Instituciones en donde participe Odepa, dado que es la institución que entrega soporte técnico y administrativo, siendo el encargado de coordinar el despliegue de la PNDR. 7. Los encuentros que se realicen en una determinada región podrían ser más de 1 (uno)."/>
    <n v="-3.9961598463938541E-2"/>
  </r>
  <r>
    <s v="MINISTERIO DE AGRICULTURA"/>
    <x v="3"/>
    <s v="Asuntos Económicos"/>
    <n v="13814"/>
    <s v="Porcentaje de productos relativos a temáticas de sustentabilidad agroalimentaria difundidos mediante su publicación en la página web de Odepa, respecto de los programados para difundir."/>
    <s v="(Número de productos relativos a temáticas de sustentabilidad agroalimentaria difundidos mediante su publicación en la página web de Odepa en el año t /Número de productos relativos a temáticas de sustentabilidad agroalimentaria programados para difundir en el año t)*100"/>
    <s v="5 - Promover la sustentabilidad de los sistemas agroalimentarios, con el fin de impulsar un desarrollo sustentable, proporcionando información relevante y vinculando a los diversos actores e iniciativas involucradas en la implementación de la Estrategia de Sustentabilidad Agroalimentaria 2020 ? 2030 del Ministerio de Agricultura."/>
    <s v="Número de productos difundidos en la página web de Odepa, relativos a temáticas de sustentabilidad agroalimentaria."/>
    <s v="%"/>
    <s v="Asc"/>
    <s v="Eficacia"/>
    <s v="Proceso"/>
    <x v="2"/>
    <n v="80"/>
    <n v="4"/>
    <n v="5"/>
    <n v="0"/>
    <m/>
    <n v="60"/>
    <n v="3"/>
    <n v="5"/>
    <n v="0"/>
    <s v="1. La Estrategia de Sustentabilidad Agroalimentaria está compuesta por la visión del sector agroalimentario al 2030 y consta de tres principios que rigieron durante su proceso de elaboración, y que regirán durante su implementación, como son: dimensión ambiental, dimensión social y dimensión económica. 2. Para efectos de la medición del indicador, los productos a considerar en la misma podrán tener los siguientes formatos de difusión: videos, cápsulas radiales, boletines, artículos o escritos y folletos. 3. Los productos podrán abarcar en términos generales una o más de las siguientes temáticas de sustentabilidad agroalimentaria, conforme a las dimensiones definidas en la estrategia: ? Dimensión social: relaciones con las comunidades locales, prácticas laborales, alimentación saludable y gestión de la inocuidad. ? Dimensión económica: resiliencia, desarrollo de mercados y competitividad. ? Dimensión ambiental: agua, suelo, cambio climático, biodiversidad y servicios ecosistémicos."/>
    <n v="0.33333333333333331"/>
  </r>
  <r>
    <s v="MINISTERIO DE AGRICULTURA"/>
    <x v="3"/>
    <s v="Asuntos Económicos"/>
    <n v="13817"/>
    <s v="Porcentaje de informes de precios de los Mejores Alimentos de la Temporada (MAT), publicados semanalmente en la página web de Odepa."/>
    <s v="(Número de informes de precios de los Mejores Alimentos de la Temporada -MAT- publicados semanalmente en la página web de Odepa, en el año t/Número total de semanas del año t)*100"/>
    <s v="6 - Promover la producción local sustentable de alimentos, favoreciendo su disponibilidad y acceso, mediante el diseño e implementación de un plan estratégico para la seguridad y soberanía alimentaria, proporcionando asesorías especializadas en torno a la materia."/>
    <s v="Número de informes de precios MAT publicados en la web semanalmente."/>
    <s v="%"/>
    <s v="Asc"/>
    <s v="Eficacia"/>
    <s v="Producto"/>
    <x v="2"/>
    <n v="80.77"/>
    <n v="42"/>
    <n v="52"/>
    <n v="0"/>
    <m/>
    <s v="NM"/>
    <s v="--"/>
    <s v="--"/>
    <s v="--"/>
    <s v="1. Se entenderá como informe de precios de los Mejores Alimentos de Temporada (MAT) a la información relativa a los precios y canales de venta de algunos alimentos definidos por el Ministerio de Agricultura, con el fin de favorecer su disponibilidad y acceso de parte de los productores y los consumidores, con la finalidad de mejorar la transparencia, el acceso a los mercados y robustecer las economías locales. 2. Los alimentos que forman parte del MAT, no es posible definirlos en forma anticipada para efectos de la medición del indicador y pueden variar, toda vez que su inclusión en el informe depende de la temporada del año por la estacionalidad y la región. También, su publicación dependerá de la directriz del ministro de agricultura, de la coyuntura del sector y de los lineamientos o prioridades establecidas por la autoridad gubernamental; por lo tanto, el tipo de alimento podrá variar durante un mismo año y en comparación con otros años. 3. La publicación del informe de precios MAT será los viernes de cada semana, lo que será informado mediante correo electrónico. En aquellos casos en que el viernes sea feriado o inhábil, la publicación se podrá efectuar el mismo viernes, el día hábil anterior, el día hábil posterior o incluso se podría suspender la publicación por falta de información, considerando la relevancia del producto y/o cantidad de precios capturados por los reporteros de mercado de Odepa. 4. Se debe tener en cuenta que el número total de semanas de un año a otro varía, siendo en ocasiones 53 y más comúnmente 52 semanas. 5. Las regiones donde se capturan los precios también pueden variar de un año a otro, pues su inclusión en el informe dependerá de las prioridades de la autoridad ministerial y/o gubernamental, por lo que la variable regional no forma parte de la medición del indicador. 6. La información publicada en la página web de Odepa, relativa al informe MAT no cuenta con un repositorio de los precios publicados en las semanas anteriores, pues estos quedan obsoletos, debido la variabilidad que experimentan semanalmente por las condiciones económicas, por lo que no generan valor para la toma de decisiones de los productores y consumidores una vez que finaliza la semana."/>
    <n v="1"/>
  </r>
  <r>
    <s v="MINISTERIO DE AGRICULTURA"/>
    <x v="4"/>
    <s v="Asuntos Económicos"/>
    <n v="1313"/>
    <s v="Porcentaje de enfermedades de importancia zoosanitaria ausentes en Chile en el año t respecto al total de enfermedades de importancia zoosanitaria para el año t"/>
    <s v="(N° de enfermedades de importancia zoosanitaria ausentes en Chile en el año t/N° total de enfermedades de importancia zoosanitaria para el año t)*100"/>
    <s v="1 - Fortalecer el patrimonio fito y zoosanitario del país para apoyar el desarrollo sustentable y competitivo del sector silvoagropecuario nacional velando por el cumplimiento de la normativa de los ámbitos de acción del Servicio."/>
    <s v="Mide la ausencia de enfermedades de importancia zoosanitaria en el territorio nacional, lo que tiene relación con fortalecer el patrimonio zoosanitario lo cual apoya el desarrollo sustentable y competitivo del sector, esto permite evidenciar que el país no presenta estas 16 enfermedades y que los productos cumplen con los requisitos de los mercados internacionales, por lo tanto, son factibles de ser exportados, aportando al desarrollo competitivo del sector."/>
    <s v="%"/>
    <s v="Asc"/>
    <s v="Eficacia"/>
    <s v="Resultado Intermedio"/>
    <x v="0"/>
    <n v="100"/>
    <n v="16"/>
    <n v="16"/>
    <n v="0"/>
    <m/>
    <n v="100"/>
    <n v="16"/>
    <n v="16"/>
    <n v="0"/>
    <s v="Las 16 enfermedades animales de importancia zoosanitaria son de denuncia obligatoria al SAG y de notificación a la Organización Mundial de Sanidad Animal (OIE). En Chile son consideradas enfermedades exóticas por encontrarse ausentes en el territorio nacional y son de importancia económica debido al daño o perdidas físicas que producirían a las explotaciones pecuarias si ingresaran. Los conceptos utilizados y su definición para calcular el indicador son: Ausente: Se considerará como ausentes a las enfermedades que no hayan sido detectadas en las poblaciones susceptibles definidas, aun cuando habiendo aplicado medidas tendientes a su control y erradicación, existan brotes dentro del territorio nacional con el fin de demostrar la restitución de la condición previa a su ingreso y haya sido oficialmente informado a la OIE. Presencia de enfermedad:Se considerará enfermedad presente cuando, alguna de estas enfermedades haya sido detectada en una población susceptible definida y pese a las medidas aplicadas para su control y erradicación haya salido de una zona de contención, estableciéndose en una población y área geográfica, junto con la oficialización de la declaración de enfermedad endémica a la OIE. Las 16 enfermedades de importancia zoosanitaria son: 1) fiebre aftosa, 2) cowdriosis (bovino), 3) peste bovina, 4) peste de los pequeños rumiantes, 5) perineumonia contagiosa bovina, 6) encefalomielitis por virus Nipah (cerdos), 7) viruela del camello (camélidos sudamericanos), 8) viruela ovina y caprina, 9) septicemia hemorragica (bovina), 10) peste porcina clásica, 11) peste porcina africana,12) influenza aviar altamente patógena, 13) new castle velogénico viscerotrópico, 14) prurigo lumbar (clásico o scrapie), 15) aujesky y 16) encefalopatía espongiforme bovina (clásica)."/>
    <n v="0"/>
  </r>
  <r>
    <s v="MINISTERIO DE AGRICULTURA"/>
    <x v="4"/>
    <s v="Asuntos Económicos"/>
    <n v="1315"/>
    <s v="Porcentaje de eventos de Mosca de la Fruta confirmados erradicados respecto a los detectados    "/>
    <s v="((N° de brotes confirmados erradicados más N° de capturas simples eliminadas)/(N° total de brotes confirmados más N° total de capturas simples))*100"/>
    <s v="1 - Fortalecer el patrimonio fito y zoosanitario del país para apoyar el desarrollo sustentable y competitivo del sector silvoagropecuario nacional velando por el cumplimiento de la normativa de los ámbitos de acción del Servicio."/>
    <s v="Medir los eventos de Mosca de la fruta detectados y erradicados aporta a fortalecer el patrimonio fitosanitario para el desarrollo sustentable y competitivo, el contar con estos eventos erradicados permite mantener abierto los mercados de exportación, dado que es uno de los requisitos acordados, con esto los productores pueden desarrollar su actividad y ser competitivos."/>
    <s v="%"/>
    <s v="Asc"/>
    <s v="Eficacia"/>
    <s v="Resultado Intermedio"/>
    <x v="1"/>
    <s v="NM"/>
    <s v="--"/>
    <s v="--"/>
    <s v="--"/>
    <m/>
    <n v="100"/>
    <n v="5"/>
    <n v="5"/>
    <n v="0"/>
    <s v="Los conceptos utilizados y su definición para calcular el indicador son: - Evento: son los brotes y las capturas simples confirmadas por el Laboratorio Oficial. - Brote confirmado: captura de más de un ejemplar, una hembra inseminada o estados inmaduros de una población aislada de una plaga detectada recientemente y la cual se espera sobreviva en el futuro inmediato y cuya identificación ha sido confirmada por el Laboratorio Oficial. - Captura simple: captura de sólo un ejemplar macho o una hembra no inseminada. - Brote confirmado erradicado: cuando el nivel poblacional del insecto es reducido a cero. Como &quot;Declaración Oficial de la Erradicación&quot;, se entenderá cuando se acumulen tres ciclos de vida teóricos de desarrollo del insecto, definidos mediante días grados sin capturas de Mosca de la Fruta (Ceratitis capitata). - Captura simple eliminada: se considera cuando finalicen oficialmente las actividades de vigilancia generadas por la captura simple, que equivalen a dos ciclos vitales teóricos de desarrollo del insecto. - Período de Pre-oviposición: días que transcurren desde la emergencia del insecto como adulto desde la pupa, hasta el momento en que realiza la primera postura de huevos. Podrán ser de 5, 10 ó 15 días acorde a las siguientes condiciones: (i) Si existen temperaturas promedio mensual superior a 16,6 °C: Se contabilizan 5 días con temperatura medias superior a 16,6 ºC; (ii) Si se presentan 5 consecutivos con temperaturas máximas diarias superior a 16,6 ºC: Se contabilizarán 10 días que cumplan esta condición; (iii) Si No se presentan 5 días consecutivos con temperaturas máximas diarias superior a 16,6 °C, se contabilizarán 15 días que cumplan esta condición; (iv) 10 días consecutivos independiente de las temperaturas si cumplió 325,2 días grado. - Día grado (°D) corresponde a los requerimientos de energía (calor o enfriamiento) que tiene la plaga para alcanzar la zona de confort acumulados en un período de tiempo para pre oviponer. Calculada en base a la fórmula °D= ((t°máx. - t°mín)/2)-Umbral; donde: t°máx. es la temperatura máxima del día, t°mín. es la temperatura mínima del día y Umbral es la temperatura base de la plaga, en este caso 9,7°C. Se entenderá por Mosca de la Fruta a la especie Ceratitis capitata (Wied). Se contabilizarán los Brotes y las Capturas simples detectadas entre el 01 de enero y el 31 de marzo del año t y entre 01 de abril y 31 de diciembre del año t-1, cuya última captura o detección de estado inmaduro haya ocurrido antes del 31 de marzo del año t. Eventos detectados entre el 01 de abril y 31 de diciembre del año t y eventos con fecha de última captura posterior al 31 de marzo del año t serán contabilizados al año t+1, excepto que, por razones climatológicas (por una primavera o verano adelantado) logre acumular 325,2 días grados en el mismo año, sumado al período de pre-oviposición (5, 10 ó 15 días), entonces se ingresará este brote en el año t y no pasará al año siguiente."/>
    <s v="-"/>
  </r>
  <r>
    <s v="MINISTERIO DE AGRICULTURA"/>
    <x v="4"/>
    <s v="Asuntos Económicos"/>
    <n v="7716"/>
    <s v="Tiempo promedio de respuesta de los análisis serológicos efectuados a las muestras de Denuncias Emergenciales Pecuarias"/>
    <s v="(Sumatoria del tiempo de respuesta de análisis de las muestras serológicas recibidas por denuncias en el año t/Número de muestras serológicas recibidas por denuncias en el año t)"/>
    <s v="1 - Fortalecer el patrimonio fito y zoosanitario del país para apoyar el desarrollo sustentable y competitivo del sector silvoagropecuario nacional velando por el cumplimiento de la normativa de los ámbitos de acción del Servicio."/>
    <s v="Análisis serológicos efectuados a muestras de denuncias emergenciales pecuarias, tiene relación con fortalecer el patrimonio zoosanitario del país y apoyar el desarrollo sustentable, dado que el contar oportunamente con diagnóstico de enfermedades pecuarias permite descartar o comprobar una emergencia, en el caso de comprobarse reforzar la vigilancia y control de enfermedades activando los protocolos definidos para cada caso, con el país libre de enfermedades o con enfermedades controladas se permite el desarrollo sustentable y competitivo del sector pecuario nacional."/>
    <s v="días"/>
    <s v="Des"/>
    <s v="Calidad"/>
    <s v="Producto"/>
    <x v="1"/>
    <s v="NM"/>
    <s v="--"/>
    <s v="--"/>
    <s v="--"/>
    <m/>
    <n v="3.22"/>
    <n v="3197"/>
    <n v="992"/>
    <n v="0"/>
    <s v="Una denuncia corresponde al aviso de un evento sanitario o una enfermedad que está provocando problemas en una población, ya sea con manifestaciones clínicas de la enfermedad o muerte de animales. Esto se comunica directamente al Servicio a través de los médicos veterinarios sectoriales y ellos solicitan el diagnóstico correspondiente al laboratorio. Los análisis serológicos corresponden a la determinación de anticuerpos que se producen frente a una enfermedad determinada. Para esto, existen variadas pruebas, tanto de pruebas de pesquisaje (screening), como confirmatorias. Se contabilizan las muestras serológicas recibidas entre el 01 de enero y el 30 de noviembre del año en cuestión, analizadas en el Subdepartamento Laboratorio Pecuario en Lo Aguirre. El tiempo de respuesta de los análisis serológicos varía dependiendo del tipo de enfermedad a diagnosticar, la técnica diagnóstica utilizada y del número y calidad de muestras recibidas, por ello en la meta se considera el tiempo promedio (en días corridos). Los análisis de las denuncias se pueden realizar principalmente por técnicas de PCR y ELISA, las cuales pueden variar en el tiempo por avances tecnológicos, respecto a la demora de la aplicación de cada una de estas técnicas, esto no es posible definir, ya que, estos varía según el análisis, la muestra y la enfermedad a Diagnosticar."/>
    <e v="#VALUE!"/>
  </r>
  <r>
    <s v="MINISTERIO DE AGRICULTURA"/>
    <x v="4"/>
    <s v="Asuntos Económicos"/>
    <n v="8176"/>
    <s v="Porcentaje de superficie bonificada con una o más prácticas del Sistema de Incentivos para la Sustentabilidad Agroambiental de los Suelos Agropecuarios en el año t respecto a la superficie estimada a bonificar en el año t"/>
    <s v="(Total de superficie bonificada con una o más prácticas del Sistema de de Incentivos para la Sustentabilidad Agroambiental de los Suelos Agropecuarios en el año t/Total de superficie estimadas a bonificar en el año t)*100"/>
    <s v="2 - Conservar y proteger los recursos naturales renovables de competencia del SAG, conforme a las normas vigentes."/>
    <m/>
    <s v="%"/>
    <s v="Asc"/>
    <s v="Eficacia"/>
    <s v="Producto"/>
    <x v="1"/>
    <s v="NM"/>
    <s v="--"/>
    <s v="--"/>
    <s v="--"/>
    <m/>
    <n v="100.76"/>
    <n v="53814"/>
    <n v="53410"/>
    <n v="0"/>
    <s v="Para acceder a la bonificación, se debe presentar un plan de manejo a los concursos que para el efecto implementan el SAG o el INDAP, el que debe ser confeccionado por un operador acreditado, considerando la Tabla Anual de Costos que establece el Ministerio de Agricultura y debe contener, entre otros antecedentes, la individualización del área a intervenir con una o más prácticas bonificables por el Programa . Dichas prácticas se agrupan en cinco subprogramas: i) fertilización fosfatada, ii) incorporación de elementos químicos esenciales (se incluye enmiendas calcáreas), iii) establecimiento de praderas, iv) conservación de suelos (se incluye rotación de cultivos) y, v) rehabilitación de suelos. El reglamento del Programa señala qué práctica es aquella tarea específica que contribuye al mantenimiento y mejora del recurso suelo, en el ámbito de alguna de las actividades o subprogramas establecidos en el inciso segundo del artículo 3º de la ley Nº 20.412."/>
    <s v="-"/>
  </r>
  <r>
    <s v="MINISTERIO DE AGRICULTURA"/>
    <x v="4"/>
    <s v="Asuntos Económicos"/>
    <n v="11779"/>
    <s v="Porcentaje certificados fito y zoosanitarios reemitidos por causa SAG y documentos aclaratorios emitidos por causa SAG asociados al proceso certificación exportaciones año t respecto a total certificados fito y zoosanitarios exportación emitidos año t"/>
    <s v="(N° de certificados fito y zoosanitarios de exportación reemitidos por causa SAG mas N° de documentos aclaratorios emitidos por causa SAG asociados al proceso de certificación en el año t /N° total de certificados fito y zoosanitarios de expotación emitidos en el año t)*100"/>
    <s v="1 - Fortalecer el patrimonio fito y zoosanitario del país para apoyar el desarrollo sustentable y competitivo del sector silvoagropecuario nacional velando por el cumplimiento de la normativa de los ámbitos de acción del Servicio."/>
    <s v="La variable de disminución de certificados reemitidos o documentos aclaratorios por causa SAG, se relaciona con el objetivo dado que apoya el desarrollo sustentable y competitivo del del sector velando por el cumplimiento de la normativa, la certificación de productos da cuenta del cumplimiento de requisitos de países de destino, permitiendo el ingreso a mercados internacionales competitivamente."/>
    <s v="%"/>
    <s v="Des"/>
    <s v="Eficacia"/>
    <s v="Resultado Intermedio"/>
    <x v="0"/>
    <n v="0.2"/>
    <n v="464"/>
    <n v="233290"/>
    <n v="0"/>
    <m/>
    <n v="0.26"/>
    <n v="575"/>
    <n v="221482"/>
    <n v="0"/>
    <s v="Los certificados fito y zoosanitarios de exportación reemitidos por causa SAG, corresponden a aquellos certificados detectados tanto en Chile como en el país de destino con faltas por causas atribuibles al SAG y que, por tal razón, deben ser reemitidos. Se acotan las reemisiones que sean consideradas en la medición a aquellos errores que sean solo de fondo y no de forma. Por su parte, los documentos aclaratorios emitidos por causa SAG asociados al proceso de certificación de exportaciones, corresponden a aquellos documentos que son emitidos en caso que no se pida la reemisión de un certificado y que permiten liberar el embarque en destino, tales como carta aclaratoria, adenda, carta rectificatoria, etc. En ambos casos, se consideran como causas atribuibles al SAG: a) Errores de escritura (a excepción de datos erróneos entregados por el privado en solicitud). b) Certificado Fitosanitario o Zoosanitario de Exportación o sus anexos incompletos. c) Formato inadecuado del Certificado Zoosanitario de Exportación (Ej. idioma o producto distinto). d) Incumplimiento del producto o la partida en cuanto a requisitos sanitarios a certificar."/>
    <n v="0.23076923076923075"/>
  </r>
  <r>
    <s v="MINISTERIO DE AGRICULTURA"/>
    <x v="4"/>
    <s v="Asuntos Económicos"/>
    <n v="12164"/>
    <s v="Porcentaje de cumplimiento del plan anual de fiscalización"/>
    <s v="(N° de fiscalizaciones realizadas del plan anual de fiscalización /N° total de fiscalizaciones incluidas en el plan anual)*100"/>
    <s v="1 - Fortalecer el patrimonio fito y zoosanitario del país para apoyar el desarrollo sustentable y competitivo del sector silvoagropecuario nacional velando por el cumplimiento de la normativa de los ámbitos de acción del Servicio."/>
    <s v="El objetivo contiene velar por el cumplimiento de la normativa de los ámbitos de acción del SAG, una de las formas de velar por el cumplimiento de la normativa es a través de la fiscalización, qué es el acto de verificar la aplicación de la normativa y su cumplimiento, con el indicador se evidencia la cantidad de fiscalizaciones realizadas en el año respecto del plan definido."/>
    <s v="%"/>
    <s v="Asc"/>
    <s v="Eficacia"/>
    <s v="Producto"/>
    <x v="0"/>
    <n v="100"/>
    <n v="25360"/>
    <n v="25360"/>
    <n v="0"/>
    <m/>
    <n v="103.13"/>
    <n v="22439"/>
    <n v="21758"/>
    <n v="0"/>
    <s v="Se desagregan, las fiscalizaciones estimadas a realizar en 2023 por normativa. 1. Sistema nacional de certificación de productos orgánicos agrícolas, (600/600). 2. Tenedores de fauna silvestre, (466/466) 3. Comerciantes de semillas y viveros de plantas,(1.445/1.445) 4. Uso y aplicación de plaguicidas , (3.139/3139) 5. Comercio de plaguicidas y fertilizantes (1.289/1.289) 6. Viveros - Ley de Protección Agrícola, (3.395/3.395) 7. Depósitos de plantas - Ley de Protección Agrícola, (413/413) 8. Productores de bebidas alcohólicas, (2.352/2.352) 9. Distribuidores de bebidas alcohólicas, (266/266) 10. Otras instancias de bebidas alcohólicas, (1.896/1.896) 11. Ley de carnes, (7.525/7.525) 12. Reglamento de productos farmacéuticos de uso exclusivamente veterinario, (1.460/1.460) 13. Reglamento de Alimentos para animales , (1.010/1.010) 14. Material de OGM (Organismo Genéricamente Modificado) fiscalizado (104/104)"/>
    <n v="-3.0350043634247995E-2"/>
  </r>
  <r>
    <s v="MINISTERIO DE AGRICULTURA"/>
    <x v="4"/>
    <s v="Asuntos Económicos"/>
    <n v="13839"/>
    <s v="Porcentaje de comunas con suelos altamente afectadas por erosión que son intervenidas con prácticas SIRSD-S destinadas a la conservación de suelos en el año t, respecto a las comunas con suelos altamente afectados por erosión en el año t."/>
    <s v="(Número de comunas con suelos altamente afectados por erosión intervenidas con prácticas SIRSD-S en el año t/Número de comunas con suelos altamente afectados por erosión en el año t)*100"/>
    <s v="2 - Conservar y proteger los recursos naturales renovables de competencia del SAG, conforme a las normas vigentes."/>
    <s v="La variable suelos afectados por erosión que son intervenidos con prácticas para recuperarlos, se relaciona directamente con objetivo &quot;Conservar y proteger los recursos naturales renovables de competencia del SAG, conforme a las normas vigentes, específicamente en la protección y conservación del recurso suelo&quot;, respecto de la protección y conservación del producto suelo a través de la recuperación de este con la aplicación de prácticas relacionadas al control de erosión e infiltración de agua a ejecutar en diversos sistemas productivos."/>
    <s v="%"/>
    <s v="Asc"/>
    <s v="Eficacia"/>
    <s v="Producto"/>
    <x v="2"/>
    <n v="6.11"/>
    <n v="8"/>
    <n v="131"/>
    <n v="0"/>
    <m/>
    <n v="16.79"/>
    <n v="22"/>
    <n v="131"/>
    <n v="0"/>
    <s v="Comunas priorizadas: corresponden a las 131 comunas identificadas como altamente erosionadas de acuerdo al estudio ?Determinación de la erosión actual y potencial de los suelos de Chile? de CIREN año 2010. Dichas comunas fueron escogidas a nivel regional con el objeto de representar la real problemática de las comunas con altos niveles de erosión desde una mirada territorial. Para cada región se establecerá el número de comunas a focalizar. Esto corresponde a el Número de comunas con suelos altamente afectados por erosión. Prácticas focalizadas: corresponden a las prácticas más directamente relacionadas al control de erosión e infiltración de agua y que fueron posibles de ejecutar en diversos sistemas de producción."/>
    <n v="-0.63609291244788568"/>
  </r>
  <r>
    <s v="MINISTERIO DE AGRICULTURA"/>
    <x v="5"/>
    <s v="Asuntos Económicos"/>
    <n v="9641"/>
    <s v="Porcentaje de propiedades con división predial agrícola actualizadas al año t respecto del número de propiedades con división predial agrícola registradas por el SII al año t-1. CIREN"/>
    <s v="(Nº de propiedades con división predial agrícola actualizadas al año t/N° de propiedades con división predial agrícola registradas por el SII al año t-1)*100"/>
    <s v="2 - Contribuir al cumplimiento de los objetivos ministeriales a través de la eficiente y eficaz gestión de transferencias de fondos a y de instituciones públicas y privadas, para el financiamiento de programas sectoriales que impulse especialmente el desarrollo rural y del sector silvoagropecuario."/>
    <s v="Desarrollo rural y del sector silvoagropecuario"/>
    <s v="%"/>
    <s v="Asc"/>
    <s v="Eficacia"/>
    <s v="Producto"/>
    <x v="0"/>
    <n v="81.290000000000006"/>
    <n v="804362"/>
    <n v="989499"/>
    <n v="0"/>
    <m/>
    <n v="0"/>
    <n v="767762"/>
    <n v="961232"/>
    <n v="0"/>
    <s v="La relevancia de este indicador está dada por los beneficios de la información generada; tener un catastro actualizado de las propiedades rurales significa conocer quiénes son los dueños y qué tipo y calidad de recursos poseen. De esta forma, cuando se otorga un incentivo para un factor productivo, se puede tener certeza respecto de la pertinencia del acto público en cuanto a inversión pública en el desarrollo en el ámbito rural. Además, por ser información cartográfica, se puede generar la especialización de los incentivos y analizar el conjunto de incentivos otorgados en un determinado territorio (comuna, provincia, región, país) y relacionarlo con la distribución y calidad de los recursos naturales (clima, suelo, aguas). El catastro de propiedades rurales es la representación cartográfica del emplazamiento de los predios agrícolas y, conjuntamente con la cartografía de los recursos naturales (clima, suelo, agua, etc.), permite la identificación de la cantidad y calidad de los recursos naturales disponibles en cada uno de ellos&quot;. Así, permite focalizar las acciones del estado y/o de las empresas privadas, tendientes a fortalecer y mejorar la productividad de la tierra, en el entendido que son y serán los propietarios los que, en último término, decidirán en que y como utilizarán los recursos de ésta. La Meta determinada para el 2023 corresponde a 79,66%. Es una estimación real calculada en base a un programa anual de actualización, con un grado importante de fiabilidad de la cuantificación de los casos, de acuerdo al comportamiento histórico del mercado inmobiliario de la propiedad rural, que significa que se realizan entre 14 mil y 22 mil actualizaciones por año a nivel país y que la propiedad agrícola crece a una tasa aproximada anual de 2%. La base del indicador para el año 2023 &quot;Número de propiedades con división predial agrícola registradas por el SII al año t-1&quot;, es decir 2022, es un dato emitido por el Servicio de Impuestos Internos en el segundo semestre del año 2022, por lo tanto, al momento de informar los avances y resultado final, el valor del denominador será distinto al valor de la meta estimada."/>
    <s v="-"/>
  </r>
  <r>
    <s v="MINISTERIO DE AGRICULTURA"/>
    <x v="5"/>
    <s v="Asuntos Económicos"/>
    <n v="11748"/>
    <s v="Porcentaje de productores silvoagropecuarios con pólizas y contratos suscritos al año t respecto de los Potenciales productores silvoagropecuarios contratantes de pólizas y contratos de seguro silvoagropecuario. AGROSEGUROS"/>
    <s v="(N° de productores silvoagropecuarios con pólizas y contratos suscritos año t/Potenciales productores silvoagropecuarios contratantes de pólizas y contratos de seguro silvoagropecuario)*100"/>
    <m/>
    <m/>
    <s v="%"/>
    <s v="Asc"/>
    <s v="Eficacia"/>
    <s v="Producto"/>
    <x v="1"/>
    <s v="NM"/>
    <s v="--"/>
    <s v="--"/>
    <s v="--"/>
    <m/>
    <n v="15.16"/>
    <n v="11988"/>
    <n v="79065"/>
    <n v="0"/>
    <s v="El Seguro Silvoagropecuario es un instrumento que indemniza a los productores en caso de pérdidas ocasionadas por fenómenos climáticos, naturaleza adversos y fluctuaciones de precios. Con el objeto de desarrollar este mercado de Seguros, y facilitar el acceso de los agricultores, sin distinción de género, tamaño, tipo de actividad agropecuaria que desarrolle, de su ubicación geográfica y de tenencia de la tierra. El Seguro Silvoagropecuario, cuenta con un subsidio estatal al copago de la prima o costo del seguro cuya oferta contempla cuatro líneas de seguro : seguro agrícola (cultivos anuales, cereales, hortalizas, frutales, etc), seguro pecuario (bovinos, ovinos y apicultura), seguro forestal y cobertura de precios. A la protección que brinda el Seguro Agrícola , el Estado en su rol subsidiario estableció un subsidio para el copago de las primas del seguro, cuyo beneficiario es el agricultor que lo contrata. Tienen acceso a subsidio, a) Productores agropecuarios que cuenten con Iniciación de Actividades ante el Servicio de Impuestos Internos, y sean contribuyentes del impuesto al valor agregado, IVA ; b) Productores que no posean iniciación de actividades, pero estén siendo atendidos como clientes de crédito, por parte de alguna de las siguientes instituciones: Instituto de Desarrollo Agropecuario (INDAP), Banco del Estado de Chile y Filiales, otros bancos e instituciones financieras supervisadas por la Comisión para el Mercado Financiero ( CMF), Cooperativas de Ahorro y Crédito e Instituciones que operen con instrumentos financieros de CORFO y/o de otros organismos del Estado. Los montos asegurados para este tipo de beneficiarios no podrán superar la cantidad de UF 250, por temporada agrícola. El subsidio general para el copago de la prima (o costo del seguro) cubre el 40% de la prima neta más un monto fijo de 1,0 UF por póliza, con un tope de 80 UF por póliza y un acumulado de 90 UF por beneficiario. Adicionalmente, el subsidio base puede ser incrementado según las siguientes condiciones: a) Recontratación ( hasta +10%), el cual se asigna cuando se contrataron pólizas en temporadas anteriores; b) Contratación colectiva (+4%), cuando se contrate la póliza bajo la gestión, patrocinio o referencia de un aglutinador; c) Pólizas con Montos asegurados menores a 1.000 UF (+5%), para focalizar el subsidio en pequeños agricultores; d) Cereales (+5%), cuando la póliza es para un cereal; e) Zonas extremas (+5%), cuando la materia asegurada se encuentra en alguna de las zonas definidas como tal. Para el año 2022, en la actualización de la población objetivo del seguro se consideran potenciales productores silvoagropecuarios contratantes de pólizas y contratos de seguro silvoagropecuario correspondientes a empresas silvoagropecuarias con actividad económica relacionada a rubros asegurables, según registro de SII (63.882), más los pequeños agricultores que no cuentan con iniciación de actividades y definidos como población objetivo del programa PACSA (31.869). * En el caso de empresas silvoagropecuarias, se excluye el segmento sin ventas o sin información, ya que al no registrar ventas, por ende no hay producción asegurable. * Se excluye el segmento de Grandes Empresas 2, 3 y 4 ya que correspondería a grandes productores en los cuales el tope de subsidio de UF 90 por agricultor, hace que el subsidio sea marginal en el costo total de asegurar su producción (criterio de focalización del subsidio a pequeños y medianos agricultores). * En el segmento Microempresa 1, se considera sólo la mitad superior de dicho segmento (ventas superiores a UF 100), ya que sería el segmento que estaría en condiciones de contratar y pagar parte del costo de la póliza. Con ventas inferiores a UF 100 anuales o $ 245.000 mensuales (valor de la producción) de contratar el seguro deben pagar la prima mínima de las pólizas del Seguro Agrícola Tradicional (costo mínimo de contratar una póliza es de UF 1 para agricultores Indap y UF 3,5 para agricultores no Indap) y que corresponde al segmento de agricultores que reciben un subsidio superior al 94% del costo de la póliza. El excluir a pequeños agricultores que tendrían que pagar primas mínimas, permite eficientar el uso de los recursos de subsidio. La población a atender el año 2022 con el Seguro Silvoagropecuario son 13.770 productores silvoagropecuarios, equivalente a la contratación de 17.155 pólizas del Seguro Agrícola Tradicional."/>
    <s v="-"/>
  </r>
  <r>
    <s v="MINISTERIO DE AGRICULTURA"/>
    <x v="5"/>
    <s v="Asuntos Económicos"/>
    <n v="12877"/>
    <s v="Porcentaje de proyectos terminados en el año que generen un modelo de gestión y/o proceso y/o producto. FIA"/>
    <s v="(Proyectos terminados en el año t que generen un modelo de gestión y/o proceso y/o producto/Total de proyectos terminados en el año t)*100"/>
    <s v="2 - Contribuir al cumplimiento de los objetivos ministeriales a través de la eficiente y eficaz gestión de transferencias de fondos a y de instituciones públicas y privadas, para el financiamiento de programas sectoriales que impulse especialmente el desarrollo rural y del sector silvoagropecuario."/>
    <s v="Desarrollo rural y del sector silvoagropecuario"/>
    <s v="%"/>
    <s v="Asc"/>
    <s v="Eficacia"/>
    <s v="Resultado Intermedio"/>
    <x v="0"/>
    <n v="90"/>
    <n v="18"/>
    <n v="20"/>
    <n v="0"/>
    <m/>
    <n v="95.24"/>
    <n v="20"/>
    <n v="21"/>
    <n v="0"/>
    <s v="En el marco del objetivo de la Fundación para la Innovación Agraria (FIA) de impulsar proyectos de innovación que contribuyan a aumentar la competitividad del sector, y a modo de dar un contexto a la dinámica de la gestión de los proyectos financiado por FIA, se puede indicar que la Fundación gestiona anualmente una cartera de proyectos de innovación, haciendo un acompañamiento técnico y supervisión financiera de cada una de ellas durante su ejecución. A esta cartera de iniciativas se le denomina de &quot;arrastre&quot; porque han sido adjudicadas en convocatorias de años anteriores al año en curso. Las iniciativas de la cartera de arrastre se pueden encontrar en alguno de los siguientes estados, según su grado de avance en su ciclo de vida: en ejecución (E), terminada técnicamente (T), en proceso de finiquito (EF), finiquitada (F) y Cierre Anticipado (CA). Los ejecutores periódicamente entregan informes de avance de la implementación, donde reporta el avance de actividades y cumplimiento de resultados en el periodo que comprende cada informe. Por su parte, al terminar las actividades de ejecución del proyecto, el ejecutor prepara un informe, que contiene información de sus actividades y resultados. Por su parte, una de las actividades del seguimiento técnico es verificar la generación de un nuevo o mejorado proceso y/o producto, lo que se constata a través de los resultados efectivos de cada proyecto, quedando plasmado en el documento ?Tabla de indicadores proyectos?, en el que tanto el ejecutor del proyecto como el ejecutivo FIA, constatan y validan la generación de la innovación. La definición de los modelos es la siguiente: ? Innovación de proceso: es un proceso nuevo o mejorado para una o más funciones comerciales que difiere de los procesos comerciales anteriores de la empresa y que la empresa ha puesto en uso. ? Innovación de producto: es un bien o servicio nuevo o mejorado que difiere de los bienes o servicios anteriores de la empresa y que se ha introducido en el mercado. Los informes pueden ser aprobados o aprobados con observaciones por parte del ejecutivo de innovación agraria de FIA. En caso de ser aprobados con observaciones, el ejecutor debe corregirlas y remitirlos nuevamente a FIA. Tanto la aprobación del informe como de sus observaciones o correcciones se realizan mediante una carta dirigida al ejecutor, la que corresponde el hito para el que las iniciativas queden en estado ?T? (terminada técnicamente) en el año correspondiente. En resumen, el documento ?Tabla de Indicadores? valida la generación de uno o más modelos de innovación y la carta de aprobación de los informes o sus observaciones o correcciones, valida la fecha de término de los proyectos. Se proyecta el 2023 que terminen 20 proyectos, sobre los cuales se hará la evaluación, para determinar si la iniciativa apoyada generará un nuevo o mejorado proceso y/o producto. No se considerarán para este indicador los proyectos de innovación que no superen la etapa 1 de &quot;Prospección de mercado y tecnología&quot; (bienes privados) o Prospección de usuario, impacto y sustentabilidad (bienes públicos), ya que esta etapa evalúa las condiciones para una eventual implementación y no desarrolla el proceso de innovación como tal que se ejecuta a partir de las siguientes etapas. Tampoco se consideran los proyectos de jóvenes innovadores ya que corresponden a una etapa formativa de innovación."/>
    <n v="-5.5018899622007511E-2"/>
  </r>
  <r>
    <s v="MINISTERIO DE AGRICULTURA"/>
    <x v="5"/>
    <s v="Asuntos Económicos"/>
    <n v="12954"/>
    <s v="Porcentaje acumulado de hectáreas de bosque nativo del 3er ciclo de medición inventariadas respecto de la superficie potencial. INFOR"/>
    <s v="(Cantidad de hectáreas de bosques inventariadas en el ciclo/Cantidad de hectáreas totales de bosques del país)*100"/>
    <s v="2 - Contribuir al cumplimiento de los objetivos ministeriales a través de la eficiente y eficaz gestión de transferencias de fondos a y de instituciones públicas y privadas, para el financiamiento de programas sectoriales que impulse especialmente el desarrollo rural y del sector silvoagropecuario."/>
    <s v="Desarrollo rural y del sector silvoagropecuario"/>
    <s v="%"/>
    <s v="Asc"/>
    <s v="Eficacia"/>
    <s v="Producto"/>
    <x v="0"/>
    <n v="22.86"/>
    <n v="3069389"/>
    <n v="13424000"/>
    <n v="0"/>
    <m/>
    <n v="72.260000000000005"/>
    <n v="9699960"/>
    <n v="13424000"/>
    <n v="0"/>
    <s v="El Inventario Continuo de Ecosistemas Forestales se planifica para mantener actualizados el stock de recursos forestales, su estado y condición de los bosques, los cuales sufren cambios debido a variables endógenas y exógenas. Dentro de estas últimas se tiene; el cambio climático, las acciones humanas (incendios y destrucción), y la afectación por patógenos. Estas mediciones son importantes para conocer la base de sustentación del sistema ecológico nacional, así como, fuente de información para realizar proyectos de investigación, puesto que, se dispone de información sobre superficies arbóreas y volúmenes, para los diferentes tipos forestales respecto del estado del suelo y medioambiente, de los procesos de desertificación y erosión que terminan afectando a otras actividades productivas, tales como; la agricultura, ganadería y el turismo dentro de otros. También provee información para evaluar los desarrollos productivos y la calidad de vida cumpliendo de esta forma con los compromisos internacionales asociados a las convenciones de cambio climático, biodiversidad, proceso de Montreal y OECD, de los cuales Chile forma parte. Este proyecto considera determinar el estado de los bosques, esto es; tipo de bosques como base para futuros usos o aprovechamiento, edad de los bosques, tamaños y especies presentes, así como, de otros componentes ambientales que acompañan al bosque y que forman parte del ecosistema (Suelo, Agua, vida silvestre), estado del sitio que lo sustenta y su flexibilidad respecto a amenazas como el Cambio Climático. A partir del 2023 se inicia el 4to ciclo de medición que cubrirá grupos de regiones con superficies acumuladas, en promedio de 3 Millones de hectáreas por año, de acuerdo al siguiente programa: 1) Regiones; Coquimbo, Valparaíso, O'Higgins, Los Lagos, Metropolitana en 2023 2) Regiones; Maule, Biobío, Araucanía y Los Ríos en 2024 3) Regiones; Aysén(1ra parte) en 2025 4) Regiones; Aysén (2da parte), Magallanes en 2026 La superficie total (potencial) para la realización del inventario asciende a los 13,4 millones de hectáreas y comprenden todos los bosques nativos del país. El propósito del inventario continuo es realizar el seguimiento de las existencias boscosas en su estado y condición de desarrollo y entorno desde una perspectiva eco sistémica de forma de cubrir las necesidades país respecto de la planificación y para cumplir con los compromisos internacionales firmados por Chile."/>
    <n v="-0.68364240243564911"/>
  </r>
  <r>
    <s v="MINISTERIO DE AGRICULTURA"/>
    <x v="5"/>
    <s v="Asuntos Económicos"/>
    <n v="13165"/>
    <s v="Porcentaje de beneficiarios atendidos por el Programa de Promoción de Exportaciones Silvoagropecuarias entre t-3 y t que se mantienen exportando o diversifican mercado o producto entre t-3 y t. PROCHILE"/>
    <s v="(Número de beneficiarios atendidos por el Programa de Promoción de Exportaciones Silvoagropecuarias que se mantienen exportando o diversifican mercado o producto entre t-3 y t/Número de beneficiarios atendidos por el Programa de Promoción de Exportaciones Silvoagropecuarias entre t-3 y t)*100"/>
    <m/>
    <m/>
    <s v="%"/>
    <s v="Asc"/>
    <s v="Eficacia"/>
    <s v="Resultado Intermedio"/>
    <x v="1"/>
    <s v="NM"/>
    <s v="--"/>
    <s v="--"/>
    <s v="--"/>
    <m/>
    <n v="32.94"/>
    <n v="847"/>
    <n v="2571"/>
    <n v="0"/>
    <s v="El indicador permitirá medir la gestión que se realizará a través del apoyo público a las empresas beneficiarias entre t-3 y t del Programa de Promoción de Exportaciones Silvoagropecuarias (FPESA) que se mantienen exportando o diversifican mercado o producto entre t-3 y t. Para efectos del indicador se entiende por: a. Beneficiario: aquella empresa cliente, que recibe servicios por parte del Programa de Promoción de Exportaciones Silvoagropecuarias y que se encuentre registrada en el Sistema de Registro de Actividades de ProChile o el sistema que se encuentre operando para esto fines. Este concepto incluye a las empresas socias de Asociaciones Gremiales beneficiarias del Fondo. Se entiende por Cliente aquella empresa registrada en el Sistema de Registro de Actividades de ProChile o el sistema que se encuentre operando para esto fines. Empresa: aquel contribuyente que se encuentra con inicio de actividades vigente, lo anterior se verifica con información que proporciona el Servicio de Impuestos Internos. b. Los datos de empresas que se mantienen exportando o diversifican mercado o producto se verificarán con el registro de empresas exportadoras del Servicio Nacional de Aduana. c. El año t considera registros de exportaciones de diciembre t-1 a noviembre t. d. La condición de empresa que se mantiene exportando se obtiene cuando la empresa exporta en el periodo entre t-3 y t como mínimo dos años, pudiendo existir una diferencia máxima entre ambas exportaciones de un año, y uno de esos años sea el año t. e. La condición de empresa que diversifica mercado, se obtiene cuando la empresa que exporta a uno o más mercados varia su mercado de destino en al menos un mercado entre dos años cualquiera entre t-3 y t, y uno de esos años sea el año t. f. La condición de empresa que diversifica producto se obtiene cuando la empresa que exporta uno o más productos varia su oferta de productos en al menos un producto entre dos años cualquiera entre t-3 y t, y uno de esos años sea el año t."/>
    <s v="-"/>
  </r>
  <r>
    <s v="MINISTERIO DE AGRICULTURA"/>
    <x v="5"/>
    <s v="Asuntos Económicos"/>
    <n v="13818"/>
    <s v="Cumplimiento de instrumentos de fomento productivo ejecutados para la promoción de exportaciones, proyectos asociativos y gestión del riesgo agroclimático, respecto a lo programado en el año t"/>
    <s v="(Número de proyectos de Promoción de exportaciones, fomento productivo y contratación de seguro agrícola ejecutados en el año t/ Número de proyectos de Promoción de exportaciones, fomento productivo y contratación de seguro agrícola programados en el año t)*100"/>
    <s v="1 - Propiciar la coordinación ministerial y sectorial pública/privada para el cumplimiento de los objetivos sectoriales."/>
    <s v="Coordinación ministerial y sectorial pública/privada"/>
    <s v="%"/>
    <s v="Asc"/>
    <s v="Eficacia"/>
    <s v="Proceso"/>
    <x v="2"/>
    <n v="74.8"/>
    <n v="12000"/>
    <n v="16043"/>
    <n v="0"/>
    <m/>
    <s v="NM"/>
    <s v="--"/>
    <s v="--"/>
    <s v="--"/>
    <s v="El objetivo de esta medición es considerar a nivel agregado los instrumentos empleados en la Promoción de exportaciones silvoagropecuarias, adicionalmente, el cofinanciamiento de proyectos para fortalecer la asociatividad, desarrollo y consolidación de las empresas del sector y finalmente la gestión subsidios de riesgo de los ámbitos agrícola, pecuario y forestal, derivados de fenómenos climáticos; contribuyendo a la coordinación ministerial y sectorial. Se consideraran las iniciativas emanadas de Prochile, CORFO - Agroseguros y CORFO ? Fomento Productivo financiadas con el Programa Presupuestario 01 de la Subsecretaría de Agricultura. El tipo de proyectos que componen en este indicador están en directa relación al Programa Fondo de promoción de exportaciones Silvoagropecuarias ( Acciones territoriales, generación de capacidades exportadoras, encuentros y ruedas de negocios , sostenibilidad, concurso de promoción de exportaciones, ferias internacionales, planes sectoriales actividades de alto impacto, etc.) , adicionalmente se suman iniciativas de fomento productivo vinculados directamente a instrumento CORFO con financiamiento desde la Subsecretaria de Agricultura ( Agro+ , GTT+, Red asociativa, Programas de desarrollo territorial y estratégico, Red proveedores, red mercados, entre otros) , Finalmente se consideran la contratación anual de pólizas que permiten mitigar riesgos del sector silvoagropecuario. Respecto a la programación corresponde a una aproximación de acuerdo a los valores efectivos y a la cantidad de instrumentos estimados a realizar en los convenios de transferencias del año t+1, lo cual puede variar por disponibilidad de presupuesto"/>
    <n v="1"/>
  </r>
  <r>
    <s v="MINISTERIO DE AGRICULTURA"/>
    <x v="5"/>
    <s v="Asuntos Económicos"/>
    <n v="13825"/>
    <s v="Porcentaje de cumplimiento de iniciativas programáticas consideradas en el programa de gobierno al año t"/>
    <s v="(N° de iniciativas programáticas cumplidas en el año t/N° de iniciativas totales programadas para el año t)*100"/>
    <s v="3 - Orientar y facilitar la implementación de políticas públicas que favorezcan el desarrollo rural y silvoagropecuario promoviendo especialmente el buen vivir, la sustentabilidad y la seguridad y soberanía alimentaria."/>
    <s v="Coordinación ministerial y sectorial pública/privada"/>
    <s v="%"/>
    <s v="Asc"/>
    <s v="Eficacia"/>
    <s v="Proceso"/>
    <x v="2"/>
    <n v="75"/>
    <n v="33"/>
    <n v="44"/>
    <n v="0"/>
    <m/>
    <s v="NM"/>
    <s v="--"/>
    <s v="--"/>
    <s v="--"/>
    <s v="El objetivo de esta medición es contribuir a la implementación de políticas publicas que favorezcan el desarrollo rural y silvoagropecuario promoviendo especialmente el buen vivir, la sustentabilidad y la seguridad y soberanía alimentaria., mediante el seguimiento de los compromisos sectoriales emanados del programa de gobierno . Se consideran las iniciativas cuyo origen es el propio o programático asociadas a los lineamientos Desarrollo Rural y Buen Vivir, Fortalecimiento de la AFC, Soberanía y seguridad alimentaria y Sustentabilidad. Para efectos de medición se consideraran las iniciativas que se proyectan que culminen sus actividades en el año t."/>
    <n v="1"/>
  </r>
  <r>
    <s v="MINISTERIO DE BIENES NACIONALES"/>
    <x v="6"/>
    <s v="Servicios Públicos Generales"/>
    <n v="12004"/>
    <s v="Porcentaje de solicitudes de Regularización tramitadas respecto del total comprometido en el año t"/>
    <s v="(Número de solicitudes de regularización tramitadas en año t/Número de solicitudes de regularización comprometidas en el año t)*100"/>
    <m/>
    <m/>
    <s v="%"/>
    <s v="Asc"/>
    <s v="Eficacia"/>
    <s v="Proceso"/>
    <x v="1"/>
    <s v="NM"/>
    <s v="--"/>
    <s v="--"/>
    <s v="--"/>
    <m/>
    <n v="100"/>
    <n v="28218"/>
    <n v="28218"/>
    <n v="0"/>
    <s v="El número de solicitudes de regularización a tramitar en el año t corresponden al total de casos que cuenten con financiamiento sectorial, con fondos de terceros y particulares, para el año de ejecución, incluyendo los trámites de saneamiento de título, Título Gratuito y Ley del Sur. Una solicitud de regularización estará tramitada bajo estas tres condiciones: Cuando cuente con el ingreso a los respectivos Conservadores de Bienes Raíces (CBR),solicitando la correspondiente inscripción de dominio a nombre del/a solicitante (tramitación positiva); o Cuando esté rechazada con sus actos administrativos correspondientes, que así lo avalan (tramitación negativa); o Cuando el caso deba ser enviado a tribunales por oposición de un tercero, lo cual queda registrado en el sistema informático en la actividad: &quot;Envío a Tribunales&quot;"/>
    <s v="-"/>
  </r>
  <r>
    <s v="MINISTERIO DE BIENES NACIONALES"/>
    <x v="6"/>
    <s v="Servicios Públicos Generales"/>
    <n v="12664"/>
    <s v="Porcentaje de solicitudes de propiedad fiscal respondidas en el año t respecto de las ingresadas en el mismo año"/>
    <s v="(Solicitudes respondidas el año t /Solicitudes ingresadas el año t)*100"/>
    <m/>
    <m/>
    <s v="%"/>
    <s v="Asc"/>
    <s v="Eficacia"/>
    <s v="Producto"/>
    <x v="1"/>
    <s v="NM"/>
    <s v="--"/>
    <s v="--"/>
    <s v="--"/>
    <m/>
    <n v="40"/>
    <n v="4813"/>
    <n v="12044"/>
    <n v="0"/>
    <s v="1. Las solicitudes recibidas en el año t, corresponden a solicitudes de propiedad fiscal, a excepción del título gratuito. 2. Se entenderá por &quot;solicitudes respondidas&quot; aquellas que se finalizan en el año t, positiva o negativamente. 3. Se entenderá como finalizado &quot;positivo&quot; aquellos casos que finalizan trámite con acto administrativo de asignación de inmueble fiscal (Decreto Autorizatorio para los casos No Delegados y Resolución para casos Delegados a las Seremis). 4. Se entenderá como finalizado &quot;negativo&quot; aquellos casos que finalizan su tramitación anticipadamente, a través de Acto Administrativo (Resolución o Decreto, en el caso que corresponda) por razones tales como: desistimiento o fallecimiento del solicitante, abandono de procedimiento, resolución no favorable de la autoridad, etc."/>
    <s v="-"/>
  </r>
  <r>
    <s v="MINISTERIO DE BIENES NACIONALES"/>
    <x v="6"/>
    <s v="Servicios Públicos Generales"/>
    <n v="12992"/>
    <s v="Porcentaje de Bienes Nacionales Protegidos administrados u ofertados públicamente para su administración en relación a lo comprometido en el cuatrienio"/>
    <s v="(N° de Bienes Nacionales Protegidos administrados u ofertados públicamente para su administración al año t /N° de Bienes Nacionales Protegidos comprometidos a administrar u ofertar en el cuatrienio)*100"/>
    <m/>
    <m/>
    <s v="%"/>
    <s v="Asc"/>
    <s v="Eficacia"/>
    <s v="Producto"/>
    <x v="1"/>
    <s v="NM"/>
    <s v="--"/>
    <s v="--"/>
    <s v="--"/>
    <m/>
    <n v="79"/>
    <n v="11"/>
    <n v="14"/>
    <n v="0"/>
    <s v="Por &quot;Bienes Nacionales Protegidos&quot; (BNP) se entiende una determinada porción del territorio que posee características especiales para su protección y/o conservación, en las que se pueden encontrar recursos naturales, flora y fauna silvestre y/o recursos culturales, históricos y/o arqueológicos. Se incluye como Bienes Nacionales Protegidos: las Unidades del Sistema Nacional de Áreas Protegidas del Estado (SNASPE); los terrenos auto destinados al MBN y las Rutas Patrimoniales. El cumplimiento efectivo de este indicador se evaluará toda vez que se concrete la administración efectiva de estos bienes, pudiendo ser bajo la modalidad de concesión de uso gratuita u onerosa asignada en forma directa a alguna entidad interesada, o bien, la licitación pública con dicha finalidad, así como también la destinación a otra entidad pública centralizada o la transferencia gratuita a otra entidad descentralizada. Además de las modalidades de administración señaladas, se considera también los Convenios de Administración o Colaboración, como otra fórmula para entregar a un tercero la administración de estos bienes, sea con fines de investigación científica, turismo sustentable, educación ambiental, etc. Entendiéndose por administración, a la acción de asignar el BNP o parte de este, a un tercero para que lo utilice con fines de conservación,turismo o investigación. Para el nuevo período (2019-2022) se gestionará un total de 14 BNP."/>
    <s v="-"/>
  </r>
  <r>
    <s v="MINISTERIO DE BIENES NACIONALES"/>
    <x v="6"/>
    <s v="Servicios Públicos Generales"/>
    <n v="12995"/>
    <s v="Porcentaje de actos administrativos de propiedad fiscal ingresados al Sistema Catastral en un plazo máximo de 10 días hábiles, respecto del total de actos administrativos de propiedad fiscal dictados en el año t"/>
    <s v="(Número de actos administrativos de propiedad fiscal ingresados al Sistema Catastral en un plazo máximo de 10 días hábiles en el año t/Número total de actos administrativos de propiedad fiscal dictados en el año t)*100"/>
    <m/>
    <m/>
    <s v="%"/>
    <s v="Asc"/>
    <s v="Calidad"/>
    <s v="Producto"/>
    <x v="1"/>
    <s v="NM"/>
    <s v="--"/>
    <s v="--"/>
    <s v="--"/>
    <m/>
    <n v="78"/>
    <n v="4444"/>
    <n v="5701"/>
    <n v="0"/>
    <s v="1. Serán considerados como Actos Administrativos en función de este indicador, solo los Decretos y Resoluciones de propiedad fiscal dictados por el Ministerio de Bienes Nacionales y sus Secretarías Regionales Ministeriales de todo el país, en el año t. Correspondiendo a aquellos finalizados entre el 01 de enero y el 20 de diciembre del año t. 2. No serán considerados los Actos Administrativos de otras instituciones, o Servicios, distintos al Ministerio de Bienes Nacionales, Leyes que afecten Propiedad Fiscal y Fallos o Sentencias Emanadas de los Tribunales de Justicia."/>
    <s v="-"/>
  </r>
  <r>
    <s v="MINISTERIO DE BIENES NACIONALES"/>
    <x v="6"/>
    <s v="Servicios Públicos Generales"/>
    <n v="13296"/>
    <s v="Porcentaje de Solicitudes respondidas en el año t respecto de las solicitudes en proceso al año t-1"/>
    <s v="(Solicitudes respondidas en el año t /Solicitudes en proceso al año t-1)*100"/>
    <m/>
    <m/>
    <s v="%"/>
    <s v="Asc"/>
    <s v="Eficacia"/>
    <s v="Producto"/>
    <x v="1"/>
    <s v="NM"/>
    <s v="--"/>
    <s v="--"/>
    <s v="--"/>
    <m/>
    <n v="56"/>
    <n v="3452"/>
    <n v="6131"/>
    <n v="0"/>
    <s v="El universo de este indicador está compuesto por aquellas solicitudes sobre propiedad fiscal, a excepción del Título Gratuito, ingresadas hasta el 31 de diciembre del año t-1 y que se encuentren en proceso en los sistemas informáticos al 31 de diciembre del año t-1. -Se entenderá por &quot;solicitudes terminadas&quot;, aquellas que se finalizan en los diferentes sistemas informáticos, lo cual comprende el cierre de casos a través de actos administrativos (positivo o negativo) dictados en el año t; como asimismo actualizaciones en los sistemas, respecto de solicitudes que cuenten con documentos de respaldo generados en años anteriores. -Se priorizarán los casos a tramitar por antigüedad del año de ingreso de la solicitud."/>
    <s v="-"/>
  </r>
  <r>
    <s v="MINISTERIO DE BIENES NACIONALES"/>
    <x v="6"/>
    <s v="Servicios Públicos Generales"/>
    <n v="13889"/>
    <s v="Porcentaje de unidades de áreas protegidas con normalización y consolidación cartográfica y de deslindes, respecto de las áreas protegidas programadas a normalizar y consolidar cartográficamente y de deslindes para el período 2022-2026"/>
    <s v="(Número de unidades de áreas protegidas con normalización y consolidación cartográfica y de deslindes al año t/Número de unidades de áreas protegidas programadas a normalizar y consolidar cartográficamente y de deslindes para el período 2022-2026)*100"/>
    <s v="1 - Identificar, ampliar y asegurar la protección y el acceso al patrimonio natural y cultural."/>
    <s v="Áreas protegidas normalizadas y consolidadas (Patrimonio natural)"/>
    <s v="%"/>
    <s v="Asc"/>
    <s v="Eficacia"/>
    <s v="Proceso"/>
    <x v="2"/>
    <n v="17"/>
    <n v="7"/>
    <n v="41"/>
    <n v="0"/>
    <m/>
    <s v="NM"/>
    <s v="--"/>
    <s v="--"/>
    <s v="--"/>
    <s v="- Se entenderá como área protegida aquel patrimonio natural inscrito a nombre del Fisco de Chile que cuenta con algún instrumento de protección oficial. - Se entenderá por áreas protegidas con normalización y consolidación cartográfica y de deslindes, aquellas áreas seleccionadas para el periodo 2022-2026, que cuenten con una propuesta de Decreto Supremo modificatorio numerado por el Ministerio de Bienes Nacionales y remitido para la suscripción de las autoridades incumbentes. Dichos decretos señalaran: i) superficie total; ii) deslindes; iii) individualización del plano realizado bajo los estándares del Manual de Mensura; iv) indicación de la inscripción fiscal de los terrenos afectos a protección ambiental; y, v) identificación de los objetos de conservación, cuando éstos deban complementarse y/o modificarse."/>
    <n v="1"/>
  </r>
  <r>
    <s v="MINISTERIO DE BIENES NACIONALES"/>
    <x v="6"/>
    <s v="Servicios Públicos Generales"/>
    <n v="13891"/>
    <s v="Porcentaje de inmuebles fiscales de patrimonio cultural con protección oficial, administrados al año t, respecto del total programado para su administración en el periodo 2022-2026."/>
    <s v="(Número de inmuebles fiscales de patrimonio cultural con protección oficial, administrados al año t/Número total de Inmuebles fiscales de patrimonio cultural con protección oficial programados para su administración en el periodo 2022-2026)*100"/>
    <s v="1 - Identificar, ampliar y asegurar la protección y el acceso al patrimonio natural y cultural."/>
    <s v="Inmueble fiscal con categoría de protección oficial administrados (patrimonio cultural)"/>
    <s v="%"/>
    <s v="Asc"/>
    <s v="Eficacia"/>
    <s v="Proceso"/>
    <x v="2"/>
    <n v="25"/>
    <n v="2"/>
    <n v="8"/>
    <n v="0"/>
    <m/>
    <s v="NM"/>
    <s v="--"/>
    <s v="--"/>
    <s v="--"/>
    <s v="- Considera protección oficial de patrimonio cultural a: inmuebles declarados monumentos históricos o inmuebles de conservación histórica. La asignación de inmuebles fiscales para esta finalidad corresponde a la entrega en administración a un tercero, a través de las distintas modalidades que contempla el D.L. 1.939 de 1977, del Ministerio de Bienes Nacionales."/>
    <n v="1"/>
  </r>
  <r>
    <s v="MINISTERIO DE BIENES NACIONALES"/>
    <x v="6"/>
    <s v="Servicios Públicos Generales"/>
    <n v="13892"/>
    <s v="Porcentaje de superficie de suelo fiscal asignada para construcción de viviendas al año t, respecto de la superficie de suelo fiscal para construcción de viviendas programada para asignar en el período 2022-2026."/>
    <s v="(Sumatoria de superficie de suelo fiscal asignada para construcción de viviendas al año t/Sumatoria total de superficie de suelo fiscal para construcción de viviendas programada para asignar en el período 2022-2026)*100"/>
    <s v="2 - Contribuir en la reducción del déficit de vivienda digna, a través de la disposición de suelo e inmuebles."/>
    <s v="Suelo fiscal para construcción de viviendas."/>
    <s v="%"/>
    <s v="Asc"/>
    <s v="Eficacia"/>
    <s v="Proceso"/>
    <x v="2"/>
    <n v="30"/>
    <n v="90"/>
    <n v="300"/>
    <n v="0"/>
    <m/>
    <s v="NM"/>
    <s v="--"/>
    <s v="--"/>
    <s v="--"/>
    <s v="- Para este efecto, se considera la asignación de inmuebles fiscales a favor del SERVIU, para construcción de viviendas, bajo modalidad de transferencia gratuita. - Asimismo, se considera la asignación de inmuebles fiscales a través de modalidad de &quot;permiso de ocupación&quot;, a fin de que este organismo realice estudios de prospección del área de interés, previo a la tramitación de la transferencia respectiva. - La unidad de medida para la superficie serán hectáreas (Ha). - Por ?suelo fiscal? se entiende por terrenos de propiedad fiscal, urbanos o rurales, cuya administración le corresponde al Ministerio de Bienes Nacionales según facultades que le otorga el DL 1939, de 1977."/>
    <n v="1"/>
  </r>
  <r>
    <s v="MINISTERIO DE BIENES NACIONALES"/>
    <x v="6"/>
    <s v="Servicios Públicos Generales"/>
    <n v="13894"/>
    <s v="Porcentaje de solicitudes de territorio fiscal restituido a Pueblos Originarios al año t, respecto de las solicitudes de propiedad fiscal factible para restitución en proceso durante el periodo 2022-2026."/>
    <s v="(Número de solicitudes de territorio fiscal restituido a Pueblos Originarios al año t/Número total de las solicitudes de propiedad fiscal factible para restitución en proceso durante el periodo 2022-2026)*100"/>
    <s v="3 - Contribuir a la autonomía de los pueblos originarios, a través de la transferencia y restitución de territorio, cogestión de parques y regularización de la pequeña propiedad raíz."/>
    <s v="Territorio fiscal restituido a Pueblos Originarios"/>
    <s v="%"/>
    <s v="Asc"/>
    <s v="Eficacia"/>
    <s v="Resultado Intermedio"/>
    <x v="2"/>
    <n v="46"/>
    <n v="26"/>
    <n v="57"/>
    <n v="0"/>
    <m/>
    <s v="NM"/>
    <s v="--"/>
    <s v="--"/>
    <s v="--"/>
    <s v="- Se entenderá como restituido a la propiedad fiscal asignada a través de la transferencia gratuita (Decreto autorizatorio) señalada en el D.L. 1939/1977."/>
    <n v="1"/>
  </r>
  <r>
    <s v="MINISTERIO DE BIENES NACIONALES"/>
    <x v="6"/>
    <s v="Servicios Públicos Generales"/>
    <n v="13896"/>
    <s v="Porcentaje de inmuebles fiscales asignados para la promoción de los DDHH y la memoria histórica al año t, respecto de los inmuebles fiscales para la promoción de los DDHH y la memoria histórica en proceso durante el período 2022-2026."/>
    <s v="(Número de inmuebles fiscales asignados para la promoción de los DDHH y la memoria histórica al año t/ Número de inmuebles fiscales para la promoción de los DDHH y la memoria históricas en proceso durante el período 2022-2026)*100"/>
    <s v="4 - Reconocer y disponer bienes y patrimonio para la promoción de los Derechos Humanos y la memoria histórica."/>
    <s v="Inmuebles fiscales asignados para DDHH y la memoria histórica"/>
    <s v="%"/>
    <s v="Asc"/>
    <s v="Eficacia"/>
    <s v="Producto"/>
    <x v="2"/>
    <n v="31"/>
    <n v="5"/>
    <n v="16"/>
    <n v="0"/>
    <m/>
    <s v="NM"/>
    <s v="--"/>
    <s v="--"/>
    <s v="--"/>
    <s v="- La asignación de inmuebles fiscales para esta finalidad corresponde a la entrega en administración a un tercero, a través de las distintas modalidades que contempla el D.L.1.939 de 1977, del Ministerio de Bienes Nacionales."/>
    <n v="1"/>
  </r>
  <r>
    <s v="MINISTERIO DE BIENES NACIONALES"/>
    <x v="6"/>
    <s v="Servicios Públicos Generales"/>
    <n v="13897"/>
    <s v="Porcentaje de rutas patrimoniales de la memoria creadas o actualizadas al año t, respecto de las rutas patrimoniales de la memoria programadas a crear o actualizar en el período 2022-2026."/>
    <s v="(Número de rutas patrimoniales de la memoria creadas o actualizadas al año t /Número total de rutas patrimoniales de la memoria programadas a crear o actualizar en el período 2022-2026)*100"/>
    <s v="4 - Reconocer y disponer bienes y patrimonio para la promoción de los Derechos Humanos y la memoria histórica."/>
    <s v="Rutas patrimoniales de la memoria creadas o actualizadas."/>
    <s v="%"/>
    <s v="Asc"/>
    <s v="Eficacia"/>
    <s v="Proceso"/>
    <x v="2"/>
    <n v="33"/>
    <n v="2"/>
    <n v="6"/>
    <n v="0"/>
    <m/>
    <s v="NM"/>
    <s v="--"/>
    <s v="--"/>
    <s v="--"/>
    <s v="- La creación de una ruta patrimonial corresponde al diseño de un recorrido desde cero, mientras que, la actualización de una ruta patrimonial corresponde al diseño de un circuito nuevo o existente a partir de una ruta ya existente."/>
    <n v="1"/>
  </r>
  <r>
    <s v="MINISTERIO DE BIENES NACIONALES"/>
    <x v="6"/>
    <s v="Servicios Públicos Generales"/>
    <n v="13898"/>
    <s v="Porcentaje Propiedad fiscal asignada a la comunidad organizada para uso de mujeres y disidencias al año t, respecto de la propiedad fiscal programada para asignar a la comunidad organizada para uso de mujeres y disidencias en el período 2022-2026."/>
    <s v="(Número de propiedad fiscal asignada a la comunidad organizada para uso de mujeres y disidencias al año t /Número total de propiedad fiscal a ser asignadas a la comunidad organizada para uso de mujeres y disidencias programadas en el período 2022-2026)*100"/>
    <s v="5 - Ampliar y fortalecer los usos sociales y comunitarios del patrimonio fiscal, asignándolo a la comunidad organizada, enfocando principalmente la entrega para mujeres y disidencias."/>
    <s v="Propiedad fiscal asignada a la comunidad organizada para uso de mujeres y disidencias."/>
    <s v="%"/>
    <s v="Asc"/>
    <s v="Eficacia"/>
    <s v="Proceso"/>
    <x v="2"/>
    <n v="31"/>
    <n v="5"/>
    <n v="16"/>
    <n v="0"/>
    <m/>
    <s v="NM"/>
    <s v="--"/>
    <s v="--"/>
    <s v="--"/>
    <s v="- Por comunidad organizada se entiende cualquier organización de la sociedad civil que cuente con personalidad jurídica, y cuya finalidad de la solicitud sea para uso de mujeres y disidencias. - Por inmuebles asignados se entiende tanto los asignados directamente como lo adjudicados a través de una licitación pública, según las distintas modalidades de administración que el DL 1939 faculta al Ministerio de Bienes Nacionales."/>
    <n v="1"/>
  </r>
  <r>
    <s v="MINISTERIO DE BIENES NACIONALES"/>
    <x v="6"/>
    <s v="Servicios Públicos Generales"/>
    <n v="13900"/>
    <s v="Porcentaje de inmuebles fiscales con administración vigente en el año t, que cumplan con el uso asignado, respecto de los inmuebles fiscales con administración vigente de la comunidad organizada definidos en el plan de Fiscalización del año t."/>
    <s v="(Número de inmuebles fiscales con administración vigente en el año t, que cumplan con el uso asignado/Número de inmuebles fiscales con administración vigente de la comunidad organizada definidos en el plan de Fiscalización del año t)*100"/>
    <s v="5 - Ampliar y fortalecer los usos sociales y comunitarios del patrimonio fiscal, asignándolo a la comunidad organizada, enfocando principalmente la entrega para mujeres y disidencias."/>
    <s v="Inmuebles fiscales que cumplen el uso asignado a la comunidad organizada"/>
    <s v="%"/>
    <s v="Asc"/>
    <s v="Eficacia"/>
    <s v="Proceso"/>
    <x v="2"/>
    <n v="10"/>
    <n v="518"/>
    <n v="5180"/>
    <n v="0"/>
    <m/>
    <s v="NM"/>
    <s v="--"/>
    <s v="--"/>
    <s v="--"/>
    <s v="- Se entenderá que se cumple con el objeto del acto, cuando se verifique a través de la fiscalización, que el inmueble está siendo usado para el fin que se asignó. - En los componentes del Plan Anual de Fiscalización (PAF) se priorizará la fiscalización de concesiones gratuitas otorgadas a comunidades organizadas, entre otras asignaciones según se determine. - Por comunidad organizada se entiende cualquier organización de la sociedad civil que cuente con personalidad jurídica, la que será la beneficiaria de la asignación."/>
    <n v="1"/>
  </r>
  <r>
    <s v="MINISTERIO DE BIENES NACIONALES"/>
    <x v="6"/>
    <s v="Servicios Públicos Generales"/>
    <n v="13901"/>
    <s v="Porcentaje de inmuebles fiscales asignados para la reactivación económica y la transformación productiva al año t, respecto de inmuebles fiscales para asignación para estos fines definidos en el período 2022-2026."/>
    <s v="(Número de inmuebles fiscales asignados para la reactivación económica y la transformación productiva al año t /Número de inmuebles fiscales para asignación para estos fines definidos en el período 2022-2026)*100"/>
    <s v="6 - Promover la gestión territorial de la propiedad fiscal para la reactivación económica y la transformación productiva."/>
    <s v="Inmuebles fiscales asignados para la reactivación económica y la transformación productiva."/>
    <s v="%"/>
    <s v="Asc"/>
    <s v="Eficacia"/>
    <s v="Proceso"/>
    <x v="2"/>
    <n v="25"/>
    <n v="100"/>
    <n v="400"/>
    <n v="0"/>
    <m/>
    <s v="NM"/>
    <s v="--"/>
    <s v="--"/>
    <s v="--"/>
    <s v="- Por inmuebles asignados se entiende tanto los asignados directamente como lo adjudicados a través de una licitación pública, según las distintas modalidades de administración que el DL 1939 de 1977, faculta al Ministerio de Bienes Nacionales."/>
    <n v="1"/>
  </r>
  <r>
    <s v="MINISTERIO DE BIENES NACIONALES"/>
    <x v="6"/>
    <s v="Servicios Públicos Generales"/>
    <n v="13902"/>
    <s v="Porcentaje de inmuebles fiscales con administración vigente en el año t, que cumplen con el uso asignado, respecto de los inmuebles fiscales con administración vigente para uso económico incluidos en el Plan de Fiscalización del año t."/>
    <s v="(Número de e inmuebles fiscales con administración vigente en el año t, que cumplen con el uso asignado/Número los inmuebles fiscales con administración vigente para uso económico incluidos en el Plan de Fiscalización del año t))*100"/>
    <s v="6 - Promover la gestión territorial de la propiedad fiscal para la reactivación económica y la transformación productiva."/>
    <s v="Inmuebles fiscales que cumplen el uso asignado para reactivación económica."/>
    <s v="%"/>
    <s v="Asc"/>
    <s v="Eficacia"/>
    <s v="Proceso"/>
    <x v="2"/>
    <n v="5"/>
    <n v="259"/>
    <n v="5180"/>
    <n v="0"/>
    <m/>
    <s v="NM"/>
    <s v="--"/>
    <s v="--"/>
    <s v="--"/>
    <s v="- En los componentes del Plan Anual de Fiscalización (PAF) se priorizará la fiscalización de concesiones onerosas y arriendos otorgadas para fines económicos, entre otras asignaciones según se determine."/>
    <n v="1"/>
  </r>
  <r>
    <s v="MINISTERIO DE BIENES NACIONALES"/>
    <x v="6"/>
    <s v="Servicios Públicos Generales"/>
    <n v="13904"/>
    <s v="Porcentaje de Títulos de Dominio a mujeres jefas de hogar sin reparos en el proceso de inscripción del CBR respectivo al año t, respecto de las resoluciones de mujeres jefas de hogar ingresadas al CBR respectivo durante el periodo 2022-2026."/>
    <s v="(Número de Títulos de Dominio a mujeres jefas de hogar sin reparos en el proceso de inscripción del CBR respectivo al año t /Número de resoluciones pertenecientes a mujeres jefas de hogar ingresadas al CBR respectivo durante el periodo 2022-2026)*100"/>
    <s v="7 - Realizar eficientemente la regularización de pequeña propiedad raíz, focalizando en los grupos más vulnerables, con énfasis en las mujeres jefas de hogar."/>
    <s v="Títulos de dominio para mujeres jefas de hogar sin reparos en el Conservador de bienes Raíces (CBR)."/>
    <s v="%"/>
    <s v="Asc"/>
    <s v="Calidad"/>
    <s v="Producto"/>
    <x v="2"/>
    <n v="70"/>
    <n v="2559"/>
    <n v="3656"/>
    <n v="0"/>
    <m/>
    <s v="NM"/>
    <s v="--"/>
    <s v="--"/>
    <s v="--"/>
    <s v="- CBR corresponde a Conservador de Bienes Raíces - El número de Títulos de Dominio corresponde a la Resolución que ordena la inscripción o de tipo C, que ha sido ingresada al respectivo Conservador de Bienes Raíces, y que termina con una inscripción efectiva. - Los reparos corresponden a errores (de forma o fondo) en el cuerpo de la Resolución, y que no permiten realizar la inscripción, mientras estas observaciones no hayan sido resueltas y reingresadas. - La caracterización de mujer jefa de hogar estará determinada por la declaración de la solicitante al momento del ingreso del expediente y/o a través de la información proporcionada por el Ministerio de Desarrollo Social y Familia."/>
    <n v="1"/>
  </r>
  <r>
    <s v="MINISTERIO DE BIENES NACIONALES"/>
    <x v="6"/>
    <s v="Servicios Públicos Generales"/>
    <n v="14019"/>
    <s v="Porcentaje de Títulos de Dominio de Saneamiento entregados en el año t, respecto del total de solicitudes de Saneamiento que se encuentren en la etapa de ingreso al CBR al año t-1"/>
    <s v="(Número de Títulos de Dominio de Saneamiento entregados en el año t/Número de solicitudes de Saneamiento que se encuentren en la etapa de ingreso al CBR en el año t-1)*100"/>
    <s v="7 - Realizar eficientemente la regularización de pequeña propiedad raíz, focalizando en los grupos más vulnerables, con énfasis en las mujeres jefas de hogar."/>
    <s v="Títulos de dominio Entregados"/>
    <s v="%"/>
    <s v="Asc"/>
    <s v="Eficacia"/>
    <s v="Resultado Intermedio"/>
    <x v="2"/>
    <n v="60"/>
    <n v="9029"/>
    <n v="15048"/>
    <n v="0"/>
    <m/>
    <s v="NM"/>
    <s v="--"/>
    <s v="--"/>
    <s v="--"/>
    <s v="- CBR corresponde a Conservador de Bienes Raíces. - Las solicitudes de Saneamiento que se encuentran en la etapa de ingreso al CBR corresponden a aquellas que cuenten con un comprobante de ingreso al CBR y que se verifica con la caja fecha registrada en la tarea numero 19 &quot;Enviar documentación a CBR&quot; en el sistema de tramitación SISTRED. - Se excluye de la medición los correspondiente Saneamiento Contratistas."/>
    <n v="1"/>
  </r>
  <r>
    <s v="MINISTERIO DE CIENCIA, TECNOLOGIA, CONOCIMIENTO E INNOVACION"/>
    <x v="7"/>
    <s v="Servicios Públicos Generales"/>
    <n v="9599"/>
    <s v="Citas promedio por publicación en revistas WoS asociadas a FONDECYT entre el año t y t-5 con respecto al promedio nacional de citas por publicación en revistas WoS en igual período."/>
    <s v="Citas promedio por publicación en revistas WoS asociadas al Fondo Nacional de Desarrollo Científico y Tecnológico FONDECYT acumulados entre el año t y t-5/Promedio nacional de citas por publicación en revistas WoS entre el año t y t-5"/>
    <s v="2 - Fortalecer el modelo de investigación de excelencia motivada por la curiosidad y con foco en áreas estratégicas que dé cuenta del desarrollo de la ciencia básica a nivel global, de las necesidades de investigadores locales y del estado de madurez del sistema, en su totalidad."/>
    <s v="Publicaciones científicas de ciencia básica."/>
    <s v="número"/>
    <s v="Asc"/>
    <s v="Eficacia"/>
    <s v="Resultado Intermedio"/>
    <x v="0"/>
    <n v="1.23"/>
    <n v="8.01"/>
    <n v="6.51"/>
    <n v="0"/>
    <m/>
    <n v="0"/>
    <n v="8.66"/>
    <n v="6.94"/>
    <n v="0"/>
    <s v="a) La Web of Science (WoS) es un índice académico de citaciones en línea que provee la empresa Clarivate a través de su plataforma Web of Knowledge. Las revistas que están incluidas en la Web of Science corresponden a las que hace unos años estaban en el listado del Clarivate (ex ISI), que luego fue expandido a ISI-expanded y que, finalmente, pasara a integrar las bases de datos y productos de Clarivate. b) Publicación Científica: documento que contiene los resultados de una investigación científica, el cual es publicado en una revista científica de la especialidad previa evaluación de un comité editorial, constituido por expertos en el área de investigación. c) Cita: referencia a trabajos científicos previos cuyos contenidos contribuyen al desarrollo de una investigación y a los resultados materializados en una publicación. d) El principal objetivo de los proyectos Fondecyt es la investigación en Ciencia Básica que tiene como fin incrementar el conocimiento de los principios fundamentales de la naturaleza, los resultados son la generación de artículos de ciencia básica, publicados en revistas de Científicas, reconocida y validadas internacionalmente (WOS). El indicador contrasta el impacto (citas) de los artículos generados por proyectos Fondecyt con la productividad nacional en el mismo periodo a estudiar y de qué manera contribuye a la calidad de lo publicado en ciencia básica en Chile. e) Se considerará para el cálculo aquellas publicaciones que tengan domicilio en Chile y que, a lo menos, uno de los autores de la publicación esté afiliado a un Centro de Investigación Nacional."/>
    <s v="-"/>
  </r>
  <r>
    <s v="MINISTERIO DE CIENCIA, TECNOLOGIA, CONOCIMIENTO E INNOVACION"/>
    <x v="7"/>
    <s v="Servicios Públicos Generales"/>
    <n v="11778"/>
    <s v="Porcentaje de resultados de producción de proyectos de Investigación Aplicada comprometidos que se cumplen oportunamente en el año t."/>
    <s v="(Número de resultados de producción de proyectos de Investigación Aplicada que se cumplen oportunamente en el año t/Número total de resultados de producción de proyectos de Investigación Aplicada comprometidos para el año t)*100"/>
    <m/>
    <m/>
    <s v="%"/>
    <s v="Asc"/>
    <s v="Calidad"/>
    <s v="Producto"/>
    <x v="1"/>
    <s v="NM"/>
    <s v="--"/>
    <s v="--"/>
    <s v="--"/>
    <m/>
    <n v="0"/>
    <n v="153"/>
    <n v="193"/>
    <n v="0"/>
    <s v="1. Se entiende que los resultados se cumplen oportunamente cuando éstos se logran en el plazo originalmente establecido en el proyecto o en el plazo reprogramado por el proyecto con la debida justificación y aprobación de la Subdirección de Investigación Aplicada. Se entiende por &quot;resultados de producción&quot; aquellos productos, procesos, servicios y/o gestión organizativa que desarrollará el proyecto, para los cuáles existen organizaciones o personas dispuestas a invertir y/o pagar por poseerlos o usarlos."/>
    <s v="-"/>
  </r>
  <r>
    <s v="MINISTERIO DE CIENCIA, TECNOLOGIA, CONOCIMIENTO E INNOVACION"/>
    <x v="7"/>
    <s v="Servicios Públicos Generales"/>
    <n v="12618"/>
    <s v="Porcentaje de becarios que obtienen el grado de Doctor Nacional e Internacional oportunamente."/>
    <s v="(Número de becarios que obtienen el grado de Doctor Nacional e Internacional oportunamente/Total de becarios de Doctorado Nacional e Internacional que han terminado de hacer uso de la beca)*100"/>
    <s v="1 - Contribuir al incremento del capital humano avanzado para el desarrollo de la ciencia y la tecnología del país, a través del financiamiento de becas de postgrado en Chile y el extranjero para licenciadas/os o profesionales de excelencia académica."/>
    <s v="Personas con grado de doctor obtenido en Chile. Personas con grado de doctor obtenido en el Extranjero."/>
    <s v="%"/>
    <s v="Asc"/>
    <s v="Eficacia"/>
    <s v="Resultado Intermedio"/>
    <x v="0"/>
    <n v="68"/>
    <n v="692"/>
    <n v="1018"/>
    <n v="0"/>
    <m/>
    <n v="75"/>
    <n v="674"/>
    <n v="896"/>
    <n v="0"/>
    <s v="1. Se entiende por &quot;oportunamente&quot; la obtención del grado académico de Doctor en un plazo de hasta 5 años para becarios de Doctorado Nacional y hasta 4 años para becarios de Doctorado Internacional, contados desde la fecha de término de la beca (último pago por concepto de manutención). 2. En el denominador se considera el total de becarios de Doctorado Nacional e Internacional que han terminado de hacer uso de la beca en el año t-5 y t-4, respectivamente. Se excluyen del cálculo del indicador aquellos becarios que cuenten con resolución que extingue obligaciones por restitución de fondos o motivos de caso fortuito o fuerza mayor, tales como: defunción, accidente o enfermedad grave, desastre natural, entre otras."/>
    <n v="-9.3333333333333338E-2"/>
  </r>
  <r>
    <s v="MINISTERIO DE CIENCIA, TECNOLOGIA, CONOCIMIENTO E INNOVACION"/>
    <x v="7"/>
    <s v="Servicios Públicos Generales"/>
    <n v="13386"/>
    <s v="Índice de Publicaciones con Colaboración Mixta de los Centros Vigentes en el año t-1"/>
    <s v="Sumatoria de los porcentajes de Publicaciones con Colaboración Mixta de los Centros Vigente en t-1/Total de Centros Vigentes en el año t-1"/>
    <s v="4 - Impulsar la investigación asociativa de frontera en distintas áreas del conocimiento mediante la coordinación y financiamiento del sistema nacional de centros, con presencia a lo largo del país."/>
    <s v="Publicaciones científicas con colaboración mixta."/>
    <s v="%"/>
    <s v="Asc"/>
    <s v="Eficacia"/>
    <s v="Resultado Intermedio"/>
    <x v="0"/>
    <n v="62"/>
    <n v="6200"/>
    <n v="100"/>
    <n v="0"/>
    <m/>
    <s v="NM"/>
    <s v="--"/>
    <s v="--"/>
    <s v="--"/>
    <s v="1. Colaboración Mixta se entiende como el artículo con afiliación nacional ISI, SCIELO y WOS que posee colaboración con autores de otras instituciones chilenas y extranjeras a la vez, además de colaboración con la propia institución, reflejando investigación asociativa de frontera en distintas áreas del conocimiento. La metodología de cálculo se realiza en base a un algoritmo que identifica automáticamente los porcentajes de colaboraciones mixtas. 2. El indicador considera los Centros Científicos y Tecnológicos de Excelencia Basal vigentes en t-1, con al menos, un año de vigencia como centro basal. 3. El Índice se basa en las publicaciones generadas por los centros en el periodo t-1, cuyos resultados son presentados a la ANID en el año t."/>
    <s v="-"/>
  </r>
  <r>
    <s v="MINISTERIO DE CIENCIA, TECNOLOGIA, CONOCIMIENTO E INNOVACION"/>
    <x v="7"/>
    <s v="Servicios Públicos Generales"/>
    <n v="13930"/>
    <s v="Porcentaje de proyectos de Investigación Aplicada que se vinculen con el ecosistema CTCI"/>
    <s v="(Número de proyectos de Investigación Aplicada con más de una entidad participando en el proyecto en el año t/Total de proyectos de Investigación Aplicada adjudicados en el año t)*100"/>
    <s v="3 - Fomentar e impulsar el desarrollo de proyectos de investigación aplicada y de innovación de base científica tecnológica, en estrecha colaboración con el sector privado, la sociedad civil y/o el Estado."/>
    <s v="Proyectos de Investigación Aplicada"/>
    <s v="%"/>
    <s v="Asc"/>
    <s v="Eficacia"/>
    <s v="Producto"/>
    <x v="2"/>
    <n v="65"/>
    <n v="165"/>
    <n v="253"/>
    <n v="0"/>
    <m/>
    <n v="65"/>
    <n v="143"/>
    <n v="221"/>
    <n v="0"/>
    <s v="1. Se consideran todos los proyectos pertenecientes a los instrumentos ejecutados presupuestariamente por La Subdirección de Investigación Aplicada (SIA) que potencian la colaboración entre entidades del ecosistema CTI en su ejecución. Estos concursos son: IDeA I+D, FONIS, IDeA IT, StartUp Ciencia, NAM, HUBS y Desafíos Públicos. 2. El numerador considera todos los proyectos adjudicados en el año t de los concursos mencionados antes con más de una entidad de lo obligatorio participando en el proyecto, incluyendo todos los roles en los que podría participar (beneficiaria, socia, colaboradora, etc). 3. El denominador considera todos los proyectos adjudicados en el año t de los concursos mencionados antes. 4. Se entiende por ecosistema de CTCI, conjunto de actores articulados entre sí, ya sean pertenecientes al Estado, Empresas y Organizaciones dedicadas a Ciencia, Investigación, Tecnología, Emprendimiento, Innovación y/o Educación, ya sean de carácter público o privado que en conjunto buscan el desarrollo y bienestar de las personas y el país en general, entregando soluciones a desafíos que sean planteados por el Estado, el sector productivo, la academia y/o la sociedad civil. 5. Se entiende que un proyecto cumple con la condición de vinculación con el ecosistema CTCI cuando este cuenta con participación de uno o más actores del ecosistema, ya sea como Beneficiario del subsidio, socia contraparte del proyecto o colaboradora del mismo.. 6. Se considera que un proyecto tiene articulación dentro del ecosistema CTCI, cuando incluye dentro de su ejecución actores por sobre el mínimo establecido en las bases concursales de cada convocatoria."/>
    <n v="0"/>
  </r>
  <r>
    <s v="MINISTERIO DE CIENCIA, TECNOLOGIA, CONOCIMIENTO E INNOVACION"/>
    <x v="7"/>
    <s v="Servicios Públicos Generales"/>
    <n v="13931"/>
    <s v="Porcentaje de instrumentos ANID que incorporan las obligaciones de la Política de Acceso Abierto en el año t"/>
    <s v="(Número de instrumentos ANID que incorporan las obligaciones de la Política de Acceso Abierto en el año t/Total de instrumentos ANID susceptibles de incorporar las obligaciones de la Política de Acceso Abierto en el año t)*100"/>
    <s v="5 - Generar, diseñar e implementar mecanismos, estrategias y políticas que permitan dinamizar la articulación de la ciencia en los territorios, junto con posicionar y visibilizar el conocimiento generado con financiamiento ANID."/>
    <s v="Implementación de la Política de Acceso Abierto."/>
    <s v="%"/>
    <s v="Asc"/>
    <s v="Eficacia"/>
    <s v="Producto"/>
    <x v="2"/>
    <n v="33"/>
    <n v="23"/>
    <n v="69"/>
    <n v="0"/>
    <m/>
    <s v="NM"/>
    <s v="--"/>
    <s v="--"/>
    <s v="--"/>
    <s v="1. La Política de Acceso Abierto es una iniciativa de la ANID que busca dejar disponibles para la ciudadanía en repositorios abiertos los resultados (publicaciones y datos) de los proyectos financiados por sus diversos instrumentos. Incluye también a las tesis elaboradas por los estudiantes financiados con becas de magíster y doctorado. 2. Los instrumentos ANID susceptibles de incorporar las obligaciones de la Política de Acceso Abierto son aquellos que financian proyectos de investigación y que por su propia naturaleza producen resultados científicos; es decir, publicaciones y datos. 3. Los instrumentos que se contabilizan en el indicador son aquellos vigentes en el t-1 con convocatoria en el año t. 4. Se entenderá que un instrumento forma parte de la Política de Acceso Abierto cuando en sus bases concursales incluye, al menos, una de las obligaciones estipuladas en ella. 5. Se incluyen los instrumentos de la Subdirección de Capital Humano porque los beneficiarios tienen la obligación de autoarchivar la tesis en el Repositorio de Producción Científica de la ANID."/>
    <n v="1"/>
  </r>
  <r>
    <s v="MINISTERIO DE CIENCIA, TECNOLOGIA, CONOCIMIENTO E INNOVACION"/>
    <x v="8"/>
    <s v="Servicios Públicos Generales"/>
    <n v="13967"/>
    <s v="Porcentaje de instrumentos vinculados a las áreas estratégicas del Ministerio de CTCI en el año t."/>
    <s v="(Número de instrumentos vinculados a áreas estratégicas definidas en el año t/Número total de instrumentos SCTCI en el año t)*100"/>
    <s v="1 - Orientar estratégicamente el Sistema CTCI para alcanzar los objetivos, principios y lineamientos de la Política Nacional de CTCI."/>
    <s v="Instrumentos con orientación estratégica"/>
    <s v="%"/>
    <s v="Asc"/>
    <s v="Eficacia"/>
    <s v="Producto"/>
    <x v="2"/>
    <n v="22"/>
    <n v="8"/>
    <n v="37"/>
    <n v="0"/>
    <m/>
    <s v="NM"/>
    <s v="--"/>
    <s v="--"/>
    <s v="--"/>
    <s v="Nota 1. La definición de las áreas estratégicas se definirá a través de la Política Nacional de CTCI. Nota 2. La SCTCI definirá los instrumentos SCTCI del indicador y estos podrán actualizarse anualmente. Nota 3. Los instrumentos están contenidos en los siguientes programas de SCTCI: Explora, Ciencia Pública e instrumentos financiados por FICYT. Nota 4. Los informes deberán ser aprobados por la Subsecretaria CTCI. Nota 5. La medición de instrumentos vinculados a áreas estratégicas pretende evidenciar el aporte de las Ciencias a los desafíos del país."/>
    <n v="1"/>
  </r>
  <r>
    <s v="MINISTERIO DE CIENCIA, TECNOLOGIA, CONOCIMIENTO E INNOVACION"/>
    <x v="8"/>
    <s v="Servicios Públicos Generales"/>
    <n v="13968"/>
    <s v="Porcentaje de instrumentos que promueven la asociatividad en el Sistema CTCI en el año t."/>
    <s v="(Número de instrumentos que promueven la asociatividad en el Sistema CTCI en el año t/Número total de instrumentos SCTCI en el año t)*100"/>
    <s v="2 - Diseñar e implementar políticas, estrategias y mecanismos de evaluación que favorezcan la colaboración, asociatividad y transdisciplina en el Sistema CTCI."/>
    <s v="Asociatividad en el Sistema CTCI."/>
    <s v="%"/>
    <s v="Asc"/>
    <s v="Eficacia"/>
    <s v="Producto"/>
    <x v="2"/>
    <n v="22"/>
    <n v="8"/>
    <n v="37"/>
    <n v="0"/>
    <m/>
    <s v="NM"/>
    <s v="--"/>
    <s v="--"/>
    <s v="--"/>
    <s v="Nota 1. Los instrumentos están contenidos en los siguientes programas de SCTCI: Explora, Ciencia Pública e instrumentos financiados por FICYT. Nota 2. El informe deberá ser aprobados por la Subsecretaria CTCI. Nota 3. Se considerará que un instrumento promueve la asociatividad en el Sistema CTCI cuando éste defina como requisitos de postulación que el postulante incluya la participación de, al menos, dos instituciones del ámbito CTCI o de otros actores públicos, privados o de la sociedad civil."/>
    <n v="1"/>
  </r>
  <r>
    <s v="MINISTERIO DE CIENCIA, TECNOLOGIA, CONOCIMIENTO E INNOVACION"/>
    <x v="8"/>
    <s v="Servicios Públicos Generales"/>
    <n v="13971"/>
    <s v="Porcentaje de integrantes de las comunidades educativas que participan activamente de las actividades (instrumentos u otros) de educación de ciencia, tecnología, conocimiento e innovación."/>
    <s v="(Número total de integrantes de las comunidades educativas que participan de manera activa en actividades de educación de ciencia, tecnología, conocimiento e innovación en el año t/Número total de integrantes de las comunidades educativas que participan en el año t)*100"/>
    <s v="3 - Generar y fortalecer los programas e iniciativas para democratizar el acceso a la CTCI, la apropiación y socialización de los conocimientos, el desarrollo inclusivo y equitativo de competencias científicas, tecnológicas y habilidades reflexivas y críticas."/>
    <s v="Participación de los integrantes de la comunidad educativa en actividades de educación de ciencias, tecnología, conocimiento e innovación."/>
    <s v="%"/>
    <s v="Asc"/>
    <s v="Eficacia"/>
    <s v="Producto"/>
    <x v="2"/>
    <n v="80"/>
    <n v="24000"/>
    <n v="30000"/>
    <n v="0"/>
    <m/>
    <s v="NM"/>
    <s v="--"/>
    <s v="--"/>
    <s v="--"/>
    <s v="Nota 1 El informe deberá ser aprobados por la Jefatura de la División de Ciencia y Sociedad y contendrá el reporte de la plataforma de cuantificaciones de la División de Ciencia y Sociedad y datos de establecimientos educacionales con financiamiento público en el año t (base de datos del MINEDUC). Nota 2. Las actividades del indicador corresponden a aquellas que se desarrollen dentro del contexto de los Proyectos Asociativos Regionales Explora (PAR) u otras y son todas aquellas que contribuyan a la formación de competencias en CTCI , tales como programa de ciencia y tecnología para primeras edades, Investigación e Innovación Escolar, Congreso Explora, Campamento Explora va! y se entenderán como ejecutadas aquellas que se realicen en el transcurso del año. Nota 3. La BBDD MINEDUC a utilizar será la publicada al momento. Nota 4. El dato a reportar de los/las beneficiarios/as de las comunidades educativas se obtendrá de la plataforma de participaciones y redes de la División Ciencia y Sociedad o en caso de fallas de dicha plataforma, se obtendrá del reporte que entreguen los proyectos asociativos regionales, otros proyectos o actividades implementadas por el programa Explora en el año t. Nota 5. Para el cálculo del numerador, se considerará la suma de participantes de las comunidades educativas (estudiantes, docentes, directivos y/o asistentes de la educación) que participan activamente en actividades de educación CTCI, desarrolladas por Explora en el año T. Se entenderá como participación activa, cuando el o la integrante de la comunidad educativa cumpla con el porcentaje de asistencia previamente definido según el tipo y contexto de actividad. Para el cálculo del denominador, se considerará la suma de participantes de las comunidades educativas (estudiantes, docentes, directivos y/o asistentes de la educación) que participan al menos 1 vez en actividades de educación CTCI, desarrolladas por Explora en el año T. Se considerarán las actividades dirigidas a las comunidades educativas ejecutadas por proyectos concursables, las propias del programa o las vinculadas con terceros. Nota 6. El cumplimiento del indicador tiene el supuesto que el nuevo concurso PAR Explora sea adjudicado como máximo a mayo del 2023."/>
    <n v="1"/>
  </r>
  <r>
    <s v="MINISTERIO DE CIENCIA, TECNOLOGIA, CONOCIMIENTO E INNOVACION"/>
    <x v="8"/>
    <s v="Servicios Públicos Generales"/>
    <n v="13972"/>
    <s v="Porcentaje de instrumentos del Programa Explora que incentivan la curiosidad y el pensamiento crítico, incorporando enfoque de género en el año t."/>
    <s v="(Número de instrumentos implementados por el Programa Explora que incentiven la curiosidad y el pensamiento crítico, incorporando el enfoque de género/Número total de instrumentos del Programa Explora a implementar en el año t que incentiven la curiosidad y el pensamiento crítico en el año t)*100"/>
    <s v="4 - Disminuir las desigualdades y brechas territoriales, institucionales, disciplinarias y de género del Sistema CTCI para lograr un desarrollo orgánico, sostenible y descentralizado."/>
    <s v="Instrumentos del Programa Explora que incorporan el enfoque de género."/>
    <s v="%"/>
    <s v="Asc"/>
    <s v="Eficacia"/>
    <s v="Proceso"/>
    <x v="2"/>
    <n v="100"/>
    <n v="2"/>
    <n v="2"/>
    <n v="0"/>
    <m/>
    <s v="NM"/>
    <s v="--"/>
    <s v="--"/>
    <s v="--"/>
    <s v="Nota 1. Los instrumentos a implementar en el año t son: Concurso Proyectos Asociativos Regionales (PAR) Explora e Implementación Programa de Indagación para Primeras Edades (PIPE) en jardines infantiles. Nota 2. Informe deberá ser aprobado por la Jefatura de la División de Ciencia y Sociedad."/>
    <n v="1"/>
  </r>
  <r>
    <s v="MINISTERIO DE DEFENSA NACIONAL"/>
    <x v="9"/>
    <s v="Asuntos Económicos"/>
    <n v="2368"/>
    <s v="Cantidad de accidentes de aviación de responsabilidad de la DGAC cada 100.000 movimientos de aeronaves en el año t      "/>
    <s v="(Total de accidentes de aviación de responsabilidad de la DGAC en el año t/Total de movimientos de aeronaves en el año t)*100000"/>
    <s v="1 - Mantener altos estándares de seguridad operacional en actividades aéreas que se realicen en el territorio y espacio aéreo de responsabilidad de Chile y las que ejecutan usuarios nacionales en el extranjero, con la finalidad de disminuir la ocurrencia de incidentes y accidentes de aviación en las operaciones aéreas."/>
    <m/>
    <s v="unidades"/>
    <s v="Des"/>
    <s v="Eficacia"/>
    <s v="Resultado Final"/>
    <x v="1"/>
    <s v="NM"/>
    <s v="--"/>
    <s v="--"/>
    <s v="--"/>
    <m/>
    <n v="0"/>
    <n v="0"/>
    <n v="437637"/>
    <n v="100000"/>
    <s v="La Responsabilidad del Servicio debe entenderse como responsabilidad infraccional, es decir relacionada con el cumplimiento de la Normativa Aeronáutica vigente que la rige. La responsabilidad del Servicio queda plasmada en los hechos, análisis y conclusiones del informe final de la Investigación y de la Resolución del Director General que establece las causas y factores contribuyentes del accidente investigado. Ello se materializa de acuerdo a un proceso técnico realizado por personal especialista que desarrolla sus tareas en base a lo estipulado en el DAR 13 (Decreto Nº 216 del 03 de diciembre 2003) y en el Manual de Investigación de Accidentes elaborado por el Departamento Prevención de Accidentes. Para el caso del indicador, al no existir certeza del número de movimientos de aeronaves para el año t, se considera para el cálculo de la meta como total de movimientos de aeronaves en el año t el total registrado en el año t-2."/>
    <e v="#VALUE!"/>
  </r>
  <r>
    <s v="MINISTERIO DE DEFENSA NACIONAL"/>
    <x v="9"/>
    <s v="Asuntos Económicos"/>
    <n v="2369"/>
    <s v="Cantidad de incidentes de aviación de responsabilidad de la DGAC cada 100.000 movimientos de aeronaves en el año t"/>
    <s v="(Total de incidentes de aviación de responsabilidad de la DGAC en el año t/Total de movimientos de aeronaves en el año t)*100000"/>
    <s v="1 - Mantener altos estándares de seguridad operacional en actividades aéreas que se realicen en el territorio y espacio aéreo de responsabilidad de Chile y las que ejecutan usuarios nacionales en el extranjero, con la finalidad de disminuir la ocurrencia de incidentes y accidentes de aviación en las operaciones aéreas."/>
    <m/>
    <s v="unidades"/>
    <s v="Des"/>
    <s v="Eficacia"/>
    <s v="Resultado Final"/>
    <x v="1"/>
    <s v="NM"/>
    <s v="--"/>
    <s v="--"/>
    <s v="--"/>
    <m/>
    <n v="0"/>
    <n v="0"/>
    <n v="437637"/>
    <n v="100000"/>
    <s v="La Responsabilidad del Servicio debe entenderse como responsabilidad infraccional, es decir relacionada con el cumplimiento de la Normativa Aeronáutica vigente que la rige. La responsabilidad del Servicio queda plasmada en los hechos, análisis y conclusiones del informe final de la Investigación y de la Resolución del Director General que establece las causas y factores contribuyentes del incidente investigado. Ello se materializa de acuerdo a un proceso técnico realizado por personal especialista que desarrolla sus tareas en base a lo estipulado en el DAR 13 (Decreto Nº 216 del 03 de diciembre 2003) y en el Manual de Investigación de Accidentes elaborado por el Departamento Prevención de Accidentes. Para el caso del indicador, al no existir certeza del número de movimientos de aeronaves para el año t, se considera para el cálculo de la meta como total de movimientos de aeronaves en el año t el total registrado en el año t-2."/>
    <e v="#VALUE!"/>
  </r>
  <r>
    <s v="MINISTERIO DE DEFENSA NACIONAL"/>
    <x v="9"/>
    <s v="Asuntos Económicos"/>
    <n v="4316"/>
    <s v="Porcentaje de objetos detectados del Plan Pasajero Incógnito en el año t"/>
    <s v="(Total de objetos detectados del Plan Pasajero Incógnito en el año t/Total de objetos del Plan Pasajero Incógnito en el año t)*100"/>
    <s v="2 - Mantener altos estándares de seguridad de aviación en el país, con la finalidad de salvaguardar la aviación civil contra actos de interferencia ilícita, teniendo presente la seguridad, la regularidad y la eficiencia de los vuelos, tanto nacionales como internacionales."/>
    <s v="Objetos detectados."/>
    <s v="%"/>
    <s v="Asc"/>
    <s v="Eficacia"/>
    <s v="Producto"/>
    <x v="0"/>
    <n v="86.36"/>
    <n v="76"/>
    <n v="88"/>
    <n v="0"/>
    <m/>
    <n v="88.64"/>
    <n v="78"/>
    <n v="88"/>
    <n v="0"/>
    <s v="1. El Programa Pasajero Incógnito, consiste en que un funcionario de la DGAC transporta elementos prohibidos de cargar con el fin de conocer la capacidad de los operarios AVSEC (Seguridad de Aviación), para detectar objetos que los pasajeros no deben portar. 2. El Departamento Auditoría Interna, a través de la Sección Vigilancia Continua AVSEC, debido a que es una información de carácter reservada y confidencial, mantendrá en su poder los informes con el resultado de cada una de las Pruebas de Seguridad realizadas, correspondiente a la actividad Plan/Programa Pasajero Incógnito, los que estarán disponibles para su visualización, en caso de ser requeridos por algún organismo externo."/>
    <n v="-2.5722021660649831E-2"/>
  </r>
  <r>
    <s v="MINISTERIO DE DEFENSA NACIONAL"/>
    <x v="9"/>
    <s v="Asuntos Económicos"/>
    <n v="9874"/>
    <s v="Número de incidentes de tránsito aéreo de responsabilidad ATS cada 100.000 movimientos de aeronaves en el año t."/>
    <s v="(Total de incidentes de tránsito aéreo de responsabilidad ATS en el año t/Total de movimientos de aeronaves del país en el año t)*100000"/>
    <s v="1 - Mantener altos estándares de seguridad operacional en actividades aéreas que se realicen en el territorio y espacio aéreo de responsabilidad de Chile y las que ejecutan usuarios nacionales en el extranjero, con la finalidad de disminuir la ocurrencia de incidentes y accidentes de aviación en las operaciones aéreas."/>
    <s v="Incidentes de tránsito aéreo."/>
    <s v="unidades"/>
    <s v="Des"/>
    <s v="Eficacia"/>
    <s v="Resultado Final"/>
    <x v="0"/>
    <n v="3.88"/>
    <n v="17"/>
    <n v="437814"/>
    <n v="100000"/>
    <m/>
    <n v="7.0000000000000007E-2"/>
    <n v="3"/>
    <n v="437637"/>
    <n v="10000"/>
    <s v="Se entiende por incidentes de tránsito aéreo, aquel suceso que ocurre producto de la interacción entre la aeronaves y los Servicios de Tránsito Aéreo (ATS), que no llegue a ser accidente, que afecte o pueda afectar la seguridad de las operaciones y que ocurra desde el momento que una aeronave inicia su desplazamiento en el área de movimientos para efectuar un vuelo u ocurra en el espacio aéreo nacional hasta que aterriza y detiene sus motores. Para el caso del indicador, al no existir certeza del número de movimientos de aeronaves para el año t, se considera para el cálculo de la meta como total de movimientos de aeronaves en el año t el total registrado en el año t-2."/>
    <n v="-54.428571428571423"/>
  </r>
  <r>
    <s v="MINISTERIO DE DEFENSA NACIONAL"/>
    <x v="9"/>
    <s v="Asuntos Económicos"/>
    <n v="12392"/>
    <s v="Porcentaje de cumplimiento de la norma de la Organización de Aviación Civil Internacional (OACI) en los ejercicios del Servicio de Seguridad, Salvamento y Extinción de Incendios de aeronaves (SSEI)."/>
    <s v="(Número total de ejercicios realizados en el año t que cumplen con la Norma/Número total de ejercicios realizados en el año t)*100"/>
    <s v="1 - Mantener altos estándares de seguridad operacional en actividades aéreas que se realicen en el territorio y espacio aéreo de responsabilidad de Chile y las que ejecutan usuarios nacionales en el extranjero, con la finalidad de disminuir la ocurrencia de incidentes y accidentes de aviación en las operaciones aéreas."/>
    <m/>
    <s v="%"/>
    <s v="Asc"/>
    <s v="Eficacia"/>
    <s v="Producto"/>
    <x v="1"/>
    <s v="NM"/>
    <s v="--"/>
    <s v="--"/>
    <s v="--"/>
    <m/>
    <n v="100"/>
    <n v="84"/>
    <n v="84"/>
    <n v="0"/>
    <s v="El objetivo operacional del servicio SSEI de acuerdo a DAR 14 CAP. 9.2.11 ?Tiempo de Respuesta? deberá consistir en lograr un tiempo de respuesta nunca superior a tres (3) minutos hasta el extremo de cada pista operacional (umbral de pista), en condiciones óptimas de visibilidad y estado de la superficie. Al aplicar el tiempo de respuesta, se debe considerar el período entre la llamada inicial (recepción y reacción a la alarma) al Servicio SEI y la aplicación de agente extintor, por el primer o primeros vehículos que intervengan."/>
    <s v="-"/>
  </r>
  <r>
    <s v="MINISTERIO DE DEFENSA NACIONAL"/>
    <x v="9"/>
    <s v="Asuntos Económicos"/>
    <n v="12397"/>
    <s v="Razón de fiscalizaciones a los CMA que ejecutan mantenimiento a todas aquellas aeronaves de un PMD superior a los 5.700 kgs. y más de 19 pasajeros, con respecto a la cantidad de CMA que estén vigentes durante el año."/>
    <s v="Número de fiscalizaciones efectuadas a los CMA en el año t/Número de CMA vigentes en el año t"/>
    <s v="1 - Mantener altos estándares de seguridad operacional en actividades aéreas que se realicen en el territorio y espacio aéreo de responsabilidad de Chile y las que ejecutan usuarios nacionales en el extranjero, con la finalidad de disminuir la ocurrencia de incidentes y accidentes de aviación en las operaciones aéreas."/>
    <m/>
    <s v="unidades"/>
    <s v="Asc"/>
    <s v="Eficacia"/>
    <s v="Producto"/>
    <x v="1"/>
    <s v="NM"/>
    <s v="--"/>
    <s v="--"/>
    <s v="--"/>
    <m/>
    <n v="7.67"/>
    <n v="108"/>
    <n v="14.08"/>
    <n v="0"/>
    <s v="Para los efectos del indicador se debe tener presente: i) CMA: Centro de Mantenimiento de Aeronaves. ii) PMD: Peso Máximo de Despegue. iii) Se entiende por CMA vigentes en el año t, al promedio de la cantidad de CMA de los 12 meses del año t, informados por el Departamento de Seguridad Operacional."/>
    <s v="-"/>
  </r>
  <r>
    <s v="MINISTERIO DE DEFENSA NACIONAL"/>
    <x v="9"/>
    <s v="Asuntos Económicos"/>
    <n v="12401"/>
    <s v="Razón de fiscalizaciones a las Aeronaves de Transporte Público en el año t, que realizan operaciones aéreas, tanto en Chile como en el extranjero, con respecto a la cantidad de aeronaves de Transporte Público vigentes en el año t"/>
    <s v="(Número de fiscalizaciones efectuadas a las aeronaves de Transporte Púbico en el año t) /(Número de aeronaves de Transporte Público vigentes en el año t)"/>
    <s v="1 - Mantener altos estándares de seguridad operacional en actividades aéreas que se realicen en el territorio y espacio aéreo de responsabilidad de Chile y las que ejecutan usuarios nacionales en el extranjero, con la finalidad de disminuir la ocurrencia de incidentes y accidentes de aviación en las operaciones aéreas."/>
    <m/>
    <s v="unidades"/>
    <s v="Asc"/>
    <s v="Eficacia"/>
    <s v="Producto"/>
    <x v="1"/>
    <s v="NM"/>
    <s v="--"/>
    <s v="--"/>
    <s v="--"/>
    <m/>
    <n v="0.74"/>
    <n v="139"/>
    <n v="188.83"/>
    <n v="0"/>
    <s v="Para el caso del indicador, se debe tener presente: i) Aeronaves de Transporte Público son aquellas Aeronaves de un PMD superior a los 5.700 kgs. y más de 19 pasajeros, con matrícula nacional. ii) Se entiende por Aeronaves de Transporte Público vigentes en el año t, al promedio de la cantidad de aeronaves mayores de 5700 kilos y más de 19 pasajeros, de los 12 meses del año t, informados por el Departamento de Seguridad Operacional."/>
    <s v="-"/>
  </r>
  <r>
    <s v="MINISTERIO DE DEFENSA NACIONAL"/>
    <x v="9"/>
    <s v="Asuntos Económicos"/>
    <n v="12498"/>
    <s v="Porcentaje de cumplimiento de oportunidad en pronósticos meteorológicos (TAF), en el año t."/>
    <s v="(Total de pronósticos meteorológicos (TAF) que cumplen con oportunidad en el año t./Total de pronósticos meteorológicos (TAF) realizados en el año t.)*100"/>
    <s v="5 - Mantener altos estándares de calidad en los servicios que son de su responsabilidad, con la finalidad de satisfacer los requerimientos de los usuarios del sistema aeronáutico nacional, con servicios de un nivel de excelencia y calidad."/>
    <s v="Pronósticos meteorológicos (TAF)."/>
    <s v="%"/>
    <s v="Asc"/>
    <s v="Eficacia"/>
    <s v="Producto"/>
    <x v="0"/>
    <n v="98.21"/>
    <n v="19183"/>
    <n v="19533"/>
    <n v="0"/>
    <m/>
    <n v="99.53"/>
    <n v="20020"/>
    <n v="20114"/>
    <n v="0"/>
    <s v="Para los efectos del indicador se debe tener presente lo siguiente: i) TAF (Terminal Aerodrome Forecast), pronóstico de tiempo meteorológico que se realiza en un aeropuerto/aeródromo. ii) Se entiende por oportunidad el cumplimiento de la fecha y hora de emisión del pronóstico de acuerdo a los estándares definidos, según la normativa en la materia. iii) Las mediciones anuales corresponden a los pronósticos TAF que se realizan en la Red Primaria, la que está compuesta por los 16 aeropuertos/aeródromos más importantes del país, los cuales se ubican principalmente en las Capitales Regionales o en las cercanías de ciudades que son relevantes por ciertos aspectos como por ejemplo el económico, permitiendo así su conectividad tanto nacional (para el caso de los 16) como internacional para el caso de los 7 aeropuertos."/>
    <n v="-1.3262332964935269E-2"/>
  </r>
  <r>
    <s v="MINISTERIO DE DEFENSA NACIONAL"/>
    <x v="9"/>
    <s v="Asuntos Económicos"/>
    <n v="12701"/>
    <s v="Porcentaje de disponibilidad de la red nacional de VOR en el año t"/>
    <s v="(Tiempo real en horas, de funcionamiento en el año t/Tiempo en horas, de funcionamiento especificado en el año t)*100"/>
    <s v="1 - Mantener altos estándares de seguridad operacional en actividades aéreas que se realicen en el territorio y espacio aéreo de responsabilidad de Chile y las que ejecutan usuarios nacionales en el extranjero, con la finalidad de disminuir la ocurrencia de incidentes y accidentes de aviación en las operaciones aéreas."/>
    <m/>
    <s v="%"/>
    <s v="Asc"/>
    <s v="Eficacia"/>
    <s v="Resultado Intermedio"/>
    <x v="1"/>
    <s v="NM"/>
    <s v="--"/>
    <s v="--"/>
    <s v="--"/>
    <m/>
    <n v="98.71"/>
    <n v="242110.02"/>
    <n v="245280"/>
    <n v="0"/>
    <s v="Para los efectos del indicador se debe tener presente lo siguiente: i) VOR (Very High Frequency Omnidirectional Range, en español: Radiofaro Omnidireccional de Muy Alta Frecuencia), se define como un sistema de radioayuda para la navegación aérea que utilizan los pilotos de las aeronaves para seguir en vuelo una ruta (o aerovía) preestablecida. Normalmente se encuentra una estación terrestre VOR en cada aeropuerto/aeródromo, además de otras en ruta, que constituyen los denominados &quot;fijos&quot;, o puntos sobre los que ha de pasar la ruta (o aerovía) seguida por el piloto, en su vuelo entre un aeropuerto y otro. La antena VOR de la estación emite una señal de radiofrecuencia VHF en todas direcciones, que es recibida por el equipo a bordo de cualquier aeronave que se encuentre dentro del rango de alcance (máx. unos 320 km y hasta 37.500 pies de altura, 11.430 m) sobre la estación. ii) Se entiende por Tiempo Real de Funcionamiento, al tiempo en que el VOR está efectivamente emitiendo su señal VHF en condiciones utilizables por los usuarios (pilotos), dentro del período de medición establecido. Se entiende por Tiempo de Funcionamiento Especificado, a la suma del tiempo real de funcionamiento y el tiempo en que la instalación no funciona (periodo de interrupción previsto, más periodo de falla). iii) La OACI (Organización de Aviación Civil Internacional) entrega recomendaciones a las autoridades aeronáuticas para que se establezca el nivel de disponibilidad de servicio de los sistemas VOR, adecuados para la correcta operación del sistema aeronáutico (Anexo 10, Volumen I, Telecomunicaciones Aeronáuticas) . iv) La red nacional de VOR está conformada por 28 sistemas dispuestos en Estaciones a lo largo del país."/>
    <s v="-"/>
  </r>
  <r>
    <s v="MINISTERIO DE DEFENSA NACIONAL"/>
    <x v="9"/>
    <s v="Asuntos Económicos"/>
    <n v="13605"/>
    <s v="Tiempo Promedio de Trámites Finalizados en el año t."/>
    <s v="Sumatoria de días transcurridos entre que se solicitan y finalizan los trámites en el año t/Número total de trámites solicitados por los usuarios y finalizados en el año t"/>
    <s v="3 - Mantener altos estándares de calidad en los servicios que son de su responsabilidad, con la finalidad de satisfacer los requerimientos de los usuarios del sistema aeronáutico nacional, con servicios de un nivel de excelencia y calidad."/>
    <s v="Trámites Finalizados."/>
    <s v="días"/>
    <s v="Des"/>
    <s v="Calidad"/>
    <s v="Producto"/>
    <x v="2"/>
    <n v="16.57"/>
    <n v="346508"/>
    <n v="20908"/>
    <n v="0"/>
    <m/>
    <n v="17.68"/>
    <n v="437177"/>
    <n v="24725"/>
    <n v="0"/>
    <s v="1. Se entiende por trámite aquellos referidos a Licencias y Habilitaciones Aeronáuticas. 2. Especificación: El trámite se inicia con la solicitud de licencia o habilitación aeronáutica, por parte del usuario, en el sistema institucional y finaliza con la descarga por parte del usuario, de la licencia electrónica, desde el mismo sistema institucional. Para el caso de un trámite rechazado, el Servicio informa sobre ese resultado mediante un correo institucional desde el mismo sistema. 3. El número de días contabilizados para los trámites finalizados, corresponden a días corridos."/>
    <n v="6.2782805429864225E-2"/>
  </r>
  <r>
    <s v="MINISTERIO DE DEFENSA NACIONAL"/>
    <x v="9"/>
    <s v="Asuntos Económicos"/>
    <n v="13652"/>
    <s v="Cobertura de la fiscalización que tienen relación con la Seguridad de Aviación en el año t"/>
    <s v="(Número de unidades/entidades fiscalizadas que tienen relación con la Seguridad de Aviación en el año t/Número total de unidades/entidades sujetas a fiscalización que tienen relación con la Seguridad de Aviación en el año t)*100"/>
    <s v="2 - Mantener altos estándares de seguridad de aviación en el país, con la finalidad de salvaguardar la aviación civil contra actos de interferencia ilícita, teniendo presente la seguridad, la regularidad y la eficiencia de los vuelos, tanto nacionales como internacionales."/>
    <s v="Unidades/entidades fiscalizadas."/>
    <s v="%"/>
    <s v="Asc"/>
    <s v="Eficacia"/>
    <s v="Producto"/>
    <x v="2"/>
    <n v="87.68"/>
    <n v="178"/>
    <n v="203"/>
    <n v="0"/>
    <m/>
    <n v="82.41"/>
    <n v="178"/>
    <n v="216"/>
    <n v="0"/>
    <s v="1. Se entenderá por fiscalización el procedimiento administrativo por el cual un organismo del Estado verifica el cumplimiento normativo en un determinado ámbito, de acuerdo a las funciones y atribuciones que la ley le encomienda. 2. Se entenderá por unidades/entidades sujetas a fiscalización a las instituciones, organismos, servicios públicos, obras, establecimientos, empresas, instalaciones, procesos, faenas, u otros, cualquiera sea su naturaleza, que le corresponde fiscalizar al Servicio, de acuerdo con su marco legal. Se deberá identificar ID/Rut de la unidad/entidad sujeta a fiscalización y N° y fecha de acto administrativo que define la unidad/entidad sujeta a fiscalización. 3. Una unidad/entidad se entenderá fiscalizada cuando ésta haya sido objeto de al menos una fiscalización en el año t, según el tipo de fiscalización definido por la institución. Se deberá identificar cada unidad/entidad fiscalizada, fecha de la(s) fiscalización(es) realizada(s) y N° y fecha Acta o documento que da cuenta del tipo de fiscalización, actividad de fiscalización realizada(s), u otro dato que individualice de manera inequívoca a cada unidad/ entidad fiscalizada(s). 4. Se entenderá por tipo de fiscalización a la modalidad de acción fiscalizadora realizada, según corresponda a presencial o in situ, documental, a través de sistemas informáticos u otra según defina el servicio."/>
    <n v="6.3948549933260657E-2"/>
  </r>
  <r>
    <s v="MINISTERIO DE DEFENSA NACIONAL"/>
    <x v="9"/>
    <s v="Asuntos Económicos"/>
    <n v="13656"/>
    <s v="Cobertura de la fiscalización que tienen relación con la Seguridad Operacional en el año t"/>
    <s v="(Número de unidades/entidades fiscalizadas que tienen relación con la Seguridad Operacional en el año t/Número total de unidades/entidades sujetas a fiscalización que tienen relación con la Seguridad Operacional en el año t)*100"/>
    <s v="1 - Mantener altos estándares de seguridad operacional en actividades aéreas que se realicen en el territorio y espacio aéreo de responsabilidad de Chile y las que ejecutan usuarios nacionales en el extranjero, con la finalidad de disminuir la ocurrencia de incidentes y accidentes de aviación en las operaciones aéreas."/>
    <s v="Unidades/entidades fiscalizadas."/>
    <s v="%"/>
    <s v="Asc"/>
    <s v="Eficacia"/>
    <s v="Producto"/>
    <x v="2"/>
    <n v="66.75"/>
    <n v="819"/>
    <n v="1227"/>
    <n v="0"/>
    <m/>
    <n v="63.18"/>
    <n v="942"/>
    <n v="1491"/>
    <n v="0"/>
    <s v="1. Se entenderá por fiscalización el procedimiento administrativo por el cual un organismo del Estado verifica el cumplimiento normativo en un determinado ámbito, de acuerdo a las funciones y atribuciones que la ley le encomienda. 2. Se entenderá por unidades/entidades sujetas a fiscalización a las instituciones, organismos, servicios públicos, obras, establecimientos, empresas, instalaciones, procesos, faenas, u otros, cualquiera sea su naturaleza, que le corresponde fiscalizar al Servicio, de acuerdo con su marco legal. Se deberá identificar ID/Rut de la unidad/entidad sujeta a fiscalización y N° y fecha de acto administrativo que define la unidad/entidad sujeta a fiscalización. 3. Una unidad/entidad se entenderá fiscalizada cuando ésta haya sido objeto de al menos una fiscalización en el año t, según el tipo de fiscalización definido por la institución. Se deberá identificar cada unidad/entidad fiscalizada, fecha de la(s) fiscalización(es) realizada(s) y N° y fecha Acta o documento que da cuenta del tipo de fiscalización, actividad de fiscalización realizada(s), u otro dato que individualice de manera inequívoca a cada unidad/ entidad fiscalizada(s). 4. Se entenderá por tipo de fiscalización a la modalidad de acción fiscalizadora realizada, según corresponda a presencial o in situ, documental, a través de sistemas informáticos u otra según defina el servicio."/>
    <n v="5.6505223171889843E-2"/>
  </r>
  <r>
    <s v="MINISTERIO DE DEFENSA NACIONAL"/>
    <x v="10"/>
    <s v="Defensa"/>
    <n v="11805"/>
    <s v="Porcentaje de fiscalizaciones realizadas a las autoridades fiscalizadoras, respecto a la programación anual de actividades."/>
    <s v="(Número de fiscalizaciones realizadas a las autoridades fiscalizadoras en el año t/Número de fiscalizaciones programadas a las autoridades fiscalizadoras en el año t)*100"/>
    <m/>
    <m/>
    <s v="%"/>
    <s v="Asc"/>
    <s v="Eficacia"/>
    <s v="Proceso"/>
    <x v="1"/>
    <s v="NM"/>
    <s v="--"/>
    <s v="--"/>
    <s v="--"/>
    <m/>
    <n v="0"/>
    <n v="0"/>
    <n v="0"/>
    <n v="0"/>
    <s v="Se entiende por fiscalizaciones a autoridades fiscalizadoras, a las inspecciones o auditorias que realiza la Dirección General de Movilización Nacional como autoridad central de coordinación de todas las autoridades ejecutoras y contraloras denominadas &quot;autoridades fiscalizadoras&quot;, que correspondan a las Comandancias de Guarnición de las Fuerzas Armadas y autoridades de Carabineros de Chile designadas específicamente para este fin."/>
    <s v="-"/>
  </r>
  <r>
    <s v="MINISTERIO DE DEFENSA NACIONAL"/>
    <x v="10"/>
    <s v="Defensa"/>
    <n v="11808"/>
    <s v="Porcentaje de reuniones técnicas realizadas a organismos públicos y privados sobre los lineamientos que establece la convención de armas biológicas, respecto a la programación anual de actividades."/>
    <s v="(Número dereuniones técnicas realizadas a organismos públicos y privados en el año t/Número de reuniones técnicas programadas a organismos públicos y privados en el año t)*100"/>
    <m/>
    <s v="Cantidad de reuniones técnicas que realiza la DGMNN, a organismos públicos y privados."/>
    <s v="%"/>
    <s v="Asc"/>
    <s v="Eficacia"/>
    <s v="Producto"/>
    <x v="1"/>
    <s v="NM"/>
    <s v="--"/>
    <s v="--"/>
    <s v="--"/>
    <m/>
    <n v="0"/>
    <n v="0"/>
    <n v="0"/>
    <n v="0"/>
    <s v="Los medios de verificación son resoluciones exentas que autorizan la realización de reuniones técnicas con organismos públicos o privados, cuyos documentos son emitidos por el Sistema documental de la Dirección, para ser recepcionadas por el Depto. de Convenciones. Este tipo de reuniones se materializan, mediante la aplicación de un Plan de reuniones técnicas, en periodos cuatrimestrales. Situaciones de contingencia Nacional e Internacional, pueden afectar el no cumplimiento de las reuniones (técnicas) previstas."/>
    <s v="-"/>
  </r>
  <r>
    <s v="MINISTERIO DE DEFENSA NACIONAL"/>
    <x v="10"/>
    <s v="Defensa"/>
    <n v="12219"/>
    <s v="Tiempo promedio de demora en la entrega de resoluciones de exportaciones de explosivos a las AAFF en el año t"/>
    <s v="Sumatoria de días hábiles de tramitación de resoluciones de exportaciones de explosivos entregadas a las AAFF en el año t/Nº total de resoluciones sobre exportación de explosivos entregadas a las AAFF en el año t"/>
    <m/>
    <m/>
    <s v="días"/>
    <s v="Des"/>
    <s v="Calidad"/>
    <s v="Producto"/>
    <x v="1"/>
    <s v="NM"/>
    <s v="--"/>
    <s v="--"/>
    <s v="--"/>
    <m/>
    <n v="0"/>
    <n v="0"/>
    <n v="0"/>
    <n v="0"/>
    <s v="La sigla AAFF, significa Autoridades Fiscalizadoras, organismos que ejercen el rol de fiscalización y control, en el marco de la aplicación de la ley de control de armas, dentro de los que se encuentran las Comandancias de Guarnición de las Fuerzas Armadas o Autoridades de Carabineros de Chile de mayor jerarquía en el área jurisdiccional, designadas por el Ministro de Defensa Nacional, a proposición del Director General (Según lo establecido en el Reglamento Complementario de la Ley Nº 17.798 sobre Control de armas y elementos similares)"/>
    <e v="#VALUE!"/>
  </r>
  <r>
    <s v="MINISTERIO DE DEFENSA NACIONAL"/>
    <x v="10"/>
    <s v="Defensa"/>
    <n v="12724"/>
    <s v="Porcentaje de fiscalizaciones realizadas sobre instalaciones industriales verificables por la OPAQ en el año t, respecto a la programación anual de actividades"/>
    <s v="(Número de fiscalizaciones realizadas sobre instalaciones industriales verificables por la OPAQ en el año t/Número total de fiscalizaciones programadas a instalaciones industriales verificables por la OPAQ en el año t)*100"/>
    <m/>
    <s v="Cantidad de fiscalizaciones efectuadas"/>
    <s v="%"/>
    <s v="Asc"/>
    <s v="Eficacia"/>
    <s v="Producto"/>
    <x v="1"/>
    <s v="NM"/>
    <s v="--"/>
    <s v="--"/>
    <s v="--"/>
    <m/>
    <n v="100"/>
    <n v="6"/>
    <n v="6"/>
    <n v="0"/>
    <s v="Los medios de verificación son resoluciones exentas que autorizan la realización de fiscalizaciones a instalaciones industriales, cuyos documentos son emitidos por el Sistema documental de la Dirección, para ser recepcionadas por el Depto. de Convenciones. Este tipo de fiscalizaciones se materializan, mediante la aplicación de un Plan anual de fiscalizaciones, en periodos cuatrimestrales. Situaciones de contingencia Nacional, pueden afectar el no cumplimiento de las fiscalizaciones previstas. Se debe entender por instalación industrial verificable por la OPAQ aquellas que, por estar dentro de los umbrales de declaración, han debido ser por tanto declaradas a la Organización para la Prohibición de las Armas Químicas (OPAQ) y en consecuencia pasan a ser instalaciones verificables por dicho Organismo (sujetas a inspección)."/>
    <s v="-"/>
  </r>
  <r>
    <s v="MINISTERIO DE DEFENSA NACIONAL"/>
    <x v="10"/>
    <s v="Defensa"/>
    <n v="13373"/>
    <s v="Actividades de difusión del Servicio Militar Obligatorio"/>
    <s v="(Actividades de difusión del Servicio Militar Obligatorio cumplidas/Actividades de difusión del Servicio Militar Obligatorio programadas)*100"/>
    <m/>
    <s v="Cantidad de actividades de difusión"/>
    <s v="%"/>
    <s v="Des"/>
    <s v="Eficacia"/>
    <s v="Proceso"/>
    <x v="1"/>
    <s v="NM"/>
    <s v="--"/>
    <s v="--"/>
    <s v="--"/>
    <m/>
    <s v="NM"/>
    <s v="--"/>
    <s v="--"/>
    <s v="--"/>
    <s v="Los medios de verificación, son resoluciones digitales emitidas por el sistema SIAPER, recepcionadas por el Depto. de Reclutamiento. La periodicidad de este de documento es acorde a la materialización mensual de las actividades previstas en el &quot;Plan anual de actividades de difusión para el Servicio Militar Obligatorio. Situaciones de contingencia y/o cambios de disposición de organismos públicos, espacios públicos, o establecimientos educacionales, pueden afectar el no cumplimiento de las actividades de difusión previstas. DECRETO LEY 2306 ?DICTA NORMAS SOBRE RECLUTAMIENTO Y MOVILIZACION DE LAS FUERZAS ARMADAS?, en su Título segundo establece: Artículo 7°- La Dirección General será la encargada de la aplicación de las normas del presente decreto ley y su reglamento.Le corresponde especialmente: a) La elaboración del Registro Militar y de la Base de Conscripción, la distribución y la convocatoria de las personas y la realización de los sorteos en conformidad con este decreto ley. b) La participación en la selección de las personas convocadas, en conjunto con las restantes autoridades que señala este decreto ley, en lo relativo al cumplimiento de las obligaciones del servicio militar. DECRETO 210, tiene por objeto complementar las disposiciones de la Ley de referencia, en su Título segundo, establece los siguientes artículos pertinentes al indicador: ART. 13º La Dirección General será la encargada de velar por la aplicación del Decreto Ley y del Reglamento Complementario, de acuerdo a sus facultades y funciones específicas. ART. 14º La Dirección General proporcionará el personal afecto al cumplimiento del deber militar que requiera el Ejército, la Armada, la Fuerza Aérea y los Campos de Acción. Las Instituciones y Organismos formularán oportunamente sus requerimientos. C. FUNCIONES ESPECÍFICAS ART. 16º A la Dirección General le corresponde especialmente. a) La elaboración del Registro Militar y de la Base de Conscripción, la distribución y la convocatoria de las personas y la realización de los sorteos con las personas que deben cumplir las obligaciones militares, de conformidad al Decreto Ley. b) La participación en la selección de las personas convocadas, en conjunto con las restantes autoridades que señala el Decreto Ley, en lo relativo al cumplimiento de las obligaciones del servicio militar obligatorio. Los Cantones de Reclutamiento estarán a cargo de un Oficial de Reclutamiento. Su jurisdicción comprenderá comunas o provincias completas de la División Política Administrativa del país. Las Oficinas Cantonales estarán ubicadas en las localidades que sirvan con mayor eficiencia las exigencias del Decreto Ley. La jurisdicción territorial de las zonas y Cantones de Reclutamiento, su denominación y localidades donde ejercerán sus funciones, se establecen en el Anexo N° 1. Sin perjuicio de lo anterior, el Director General podrá proponer el cambio, la modificación o adecuaciones a la jurisdicción de las zonas y Cantones de Reclutamiento, con el objeto de optimizar la prestación del servicio y la correcta aplicación del D.L 2.306 y de este Reglamento. ART. 21º Los Oficiales de Reclutamiento, en el cumplimiento de sus funciones específicas, dependerán de la Dirección General a través de la línea jerárquica. En el marco legal de la Ley 2306 y su Reglamento Complementario, es que el área de Reclutamiento (Departamento de Reclutamiento) de la Dirección General de Movilización Nacional, realiza actividades de Difusión de la Ley 2306, con el objeto de dar a conocer el deber militar. Las actividades de difusión comprenden charlas y presentaciones, donde se entrega información acerca del servicio militar, se difunden las obligaciones y el deber militar, en que consiste el proceso y lo que ofrece la carrera militar. Estas charlas se realizan con afluencia de personas, se utilizan herramientas como merchandising del servicio militar, con el objeto de educar acerca del servicio militar, otorgar transparencia al proceso de convocatoria y reclutamiento y como fin último lograr que personas se interesen en inscribirse como voluntarios a hacer el servicio militar. En este sentido, las actividades de difusión adjunto a las campañas publicitarias de difusión del servicio militar, son las principales herramientas utilizadas para la captación de personas voluntarias a realizar el servicio militar. La planificación y ejecución de actividades de difusión van en directa relación a la labor de reclutamiento y a la función que desarrolla el área de reclutamiento para dar cumplimiento a la misión de la Dirección General de Movilización Nacional y sus metas y objetivos."/>
    <e v="#VALUE!"/>
  </r>
  <r>
    <s v="MINISTERIO DE DEFENSA NACIONAL"/>
    <x v="10"/>
    <s v="Defensa"/>
    <n v="13601"/>
    <s v="Porcentaje de ciudadanos que realizan tramites del Servicio Militar online"/>
    <s v="(Número de ciudadanos que realizan trámites online en la página www.serviciomilitar.cl militar en el año t/Total de interacciones en la pág. www.serviciomilitar.cl en el año t.)*100"/>
    <s v="4 - Incrementar la difusión de las diferentes leyes de responsabilidad de la DGMN en el ámbito del Estado y la sociedad civil, mediante la entrega de información, a través de los mecanismos de comunicación, para internalizar el conocimiento de estas, en la sociedad."/>
    <s v="Cantidad de ciudadanos que realizan trámites del Servicio Militar a través de la plataforma online."/>
    <s v="%"/>
    <s v="Asc"/>
    <s v="Eficacia"/>
    <s v="Producto"/>
    <x v="2"/>
    <n v="7"/>
    <n v="246144"/>
    <n v="3503618"/>
    <n v="0"/>
    <m/>
    <n v="13"/>
    <n v="297296"/>
    <n v="2228840"/>
    <n v="0"/>
    <s v="1. Este indicador, permite visualizar la utilidad de la información del servicio militar plasmada en la página www.serviciomilitar.cl, en relación a los trámites que se generan en sintonía con la información expuesta. 2. El estimado del denominador del 2022, se obtiene en relación a la media de los tres años anteriores (2019, 2020 y 2021). A su vez, el estimado del denominador 2023 se considera ídem media del 2022, toda vez, que para obtenerla media del 2023, no se cuenta con el dato real (total a diciembre 2022)."/>
    <n v="-0.46153846153846156"/>
  </r>
  <r>
    <s v="MINISTERIO DE DEFENSA NACIONAL"/>
    <x v="10"/>
    <s v="Defensa"/>
    <n v="13609"/>
    <s v="Porcentaje de solicitudes resueltas de la administración de la Reserva."/>
    <s v="(Número de solicitudes de administración de la reserva resueltas en el año t/Total de solicitudes de la administración de la reserva presentadas en el año t)*100"/>
    <s v="1 - Optimizar los procesos referidos a la administración de la Reserva, mediante la actualización de la normativa, la difusión y la participación en las actividades dispuestas por el Ministerio de Defensa en estas materias, con el propósito de satisfacer las necesidades de defensa nacional."/>
    <s v="Cantidad de solicitudes resueltas (aprobadas)"/>
    <s v="%"/>
    <s v="Asc"/>
    <s v="Eficacia"/>
    <s v="Producto"/>
    <x v="2"/>
    <n v="18"/>
    <n v="450"/>
    <n v="2519"/>
    <n v="0"/>
    <m/>
    <n v="26"/>
    <n v="463"/>
    <n v="1794"/>
    <n v="0"/>
    <s v="El estimado del denominador del 2022, se obtiene en relación a la media de los tres años anteriores (2019, 2020 y 2021). A su vez, el estimado del denominador 2023 se considera ídem media del 2022, toda vez, que para obtenerla media del 2023, no se cuenta con el dato real (total a diciembre 2022). Se considera solicitudes &quot;Resueltas&quot;, cuando estas son aprobadas, es decir; autorizadas y firmadas por la autoridad competente."/>
    <n v="-0.30769230769230771"/>
  </r>
  <r>
    <s v="MINISTERIO DE DEFENSA NACIONAL"/>
    <x v="10"/>
    <s v="Defensa"/>
    <n v="13936"/>
    <s v="Porcentaje de organismos públicos y/o empresas en el ámbito de la CABT que han participado en asesorías técnicas con la DGMN"/>
    <s v="(Número de organismos públicos y/o empresas en el ámbito de la CABT que han participado en asesorías técnicas con la DGMN/Número de organismos públicos y/o empresas que han sido catastrados en el ámbito de la CABT)*100"/>
    <s v="3 - Incrementar la fiscalización, supervisión, asesorías técnicas y control sobre los agentes externos relacionados con la DGMN a través de las diferentes leyes de responsabilidad de esta organización, para dar cumplimiento a la normativa por parte de las organizaciones públicas, privadas y ciudadanía."/>
    <s v="Número de asesorías técnicas realizadas a organismos públicos y/o empresas en el ámbito de la CABT."/>
    <s v="%"/>
    <s v="Asc"/>
    <s v="Eficacia"/>
    <s v="Producto"/>
    <x v="2"/>
    <n v="25"/>
    <n v="10"/>
    <n v="40"/>
    <n v="0"/>
    <m/>
    <s v="NM"/>
    <s v="--"/>
    <s v="--"/>
    <s v="--"/>
    <s v="CABT: Convención de armas biológicas y toxínicas (Ley N° 21.250 de 2020). Las empresas u organismos públicos &quot;catastradas&quot; son aquellas instalaciones que tienen o declaran laboratorios en el ámbito de la CABT. Las instituciones (organismos públicos y/o privados) participan en actividades conforme el &quot;Plan de acción&quot; elaborado por la DGMN, instancia en la cual (asesorías técnicas), se realiza difusión de la Ley 21.250 y/o coordinación de actividades y/o talleres y/o fiscalización."/>
    <n v="1"/>
  </r>
  <r>
    <s v="MINISTERIO DE DEFENSA NACIONAL"/>
    <x v="10"/>
    <s v="Defensa"/>
    <n v="13987"/>
    <s v="Porcentaje de ciudadanos/as inscritos en modalidad voluntarios al servicio militar, a través de la plataforma digital."/>
    <s v="(Número de ciudadanos/as inscritos en forma voluntaria al Servicio Militar a través de la plataforma digital en el año t/Total de ciudadanos inscritos en forma voluntaria al Servicio Militar en el año t)*100"/>
    <s v="2 - Incrementar los procesos para el reclutamiento de ciudadanos en cumplimiento del Decreto de Ley 2.306, optimizando lo referido a la difusión, digitalización y trámites en línea para los usuarios de esta norma, a fin de satisfacer los requerimientos de contingente de las Fuerzas Armadas."/>
    <s v="Cantidad de ciudadanos/as inscritos en modalidad voluntarios al servicio militar, a través de la plataforma digital."/>
    <s v="%"/>
    <s v="Asc"/>
    <s v="Eficacia"/>
    <s v="Producto"/>
    <x v="2"/>
    <n v="25"/>
    <n v="2181"/>
    <n v="8730"/>
    <n v="0"/>
    <m/>
    <n v="60"/>
    <n v="4549"/>
    <n v="7577"/>
    <n v="0"/>
    <s v="1. Los ?ciudadanos/as inscritos/as? (producto), son jóvenes que se inscriben en forma presencial en los Cantones (oficinas) de Reclutamiento o, en forma virtual a través de la página www.servicio militar.cl. 2. La captación de ciudadanos (inscripción voluntaria), es resultado de las actividades de difusión, que desarrolla la DGMN, en cumplimiento a lo dispuesto en la Ley N° 2.306. 3. El numerador de la formula, corresponde a los datos que se obtienen en relación a lo descrito en el pto. 1, luego el denominador corresponde al resultado de la ?media? de los 3 últimos años, del requerimiento de ciudadanos para el servicio militar por parte de las Fuerzas Armadas. 4. Se utiliza el razonamiento de la ?media?, debido a que regularmente el requerimiento de las Fuerzas Armadas, llega posterior al periodo de reportar la proyección (estimación) del indicador. 5. El estimado del denominador del 2022, se obtiene en relación a la media de los tres años anteriores (2019, 2020 y 2021). A su vez, el estimado del denominador 2023 se considera ídem media del 2022, toda vez, que para obtenerla media del 2023, no se cuenta con el dato real (total a diciembre 2022)."/>
    <n v="-0.58333333333333337"/>
  </r>
  <r>
    <s v="MINISTERIO DE DEFENSA NACIONAL"/>
    <x v="11"/>
    <s v="Defensa"/>
    <n v="10281"/>
    <s v="Porcentaje de personal capacitado en Operaciones de Paz"/>
    <s v="(Número de personas efectivamente capacitadas en OPAZ en el año t /Total de personas planificadas a capacitar durante el año t)*100"/>
    <m/>
    <s v="Asociada a Objetivos Gestión Institucional eliminar"/>
    <s v="%"/>
    <s v="Asc"/>
    <s v="Eficacia"/>
    <s v="Producto"/>
    <x v="1"/>
    <s v="NM"/>
    <s v="--"/>
    <s v="--"/>
    <s v="--"/>
    <m/>
    <n v="170"/>
    <n v="844"/>
    <n v="496"/>
    <n v="0"/>
    <s v="Los cursos de Operaciones de paz se realizan en el Centro Conjunto Para Operaciones de Paz de Chile (CECOPAC), y cada Institución selecciona al respectivo personal para que efectué los respectivos cursos, las Instituciones que participan en estos cursos son: Ejército, Armada, Fuerza Aérea, Carabineros, PDI, Civiles."/>
    <s v="-"/>
  </r>
  <r>
    <s v="MINISTERIO DE DEFENSA NACIONAL"/>
    <x v="11"/>
    <s v="Defensa"/>
    <n v="10283"/>
    <s v="Porcentaje de reuniones bilaterales de Operaciones de Paz, desarrolladas, en relación a las programadas"/>
    <s v="(Numero de reuniones bilaterales efectuadas/Total de reuniones bilaterales programadas)*100"/>
    <m/>
    <s v="este indicador esta asociada a un Objetivo de Gestión Institucional se debe eliminar"/>
    <s v="%"/>
    <s v="Asc"/>
    <s v="Eficacia"/>
    <s v="Proceso"/>
    <x v="1"/>
    <s v="NM"/>
    <s v="--"/>
    <s v="--"/>
    <s v="--"/>
    <m/>
    <n v="43"/>
    <n v="6"/>
    <n v="14"/>
    <n v="0"/>
    <s v="este indicador esta asociada a un Objetivo de Gestión Institucional se debe eliminar"/>
    <s v="-"/>
  </r>
  <r>
    <s v="MINISTERIO DE DEFENSA NACIONAL"/>
    <x v="11"/>
    <s v="Defensa"/>
    <n v="12897"/>
    <s v="Porcentaje de Ejercicios Conjuntos Realizados en el año t"/>
    <s v="(Cantidad de Ejercicios Conjuntos Realizados/Cantidad de Ejercicios Conjuntos Programados)*100"/>
    <m/>
    <s v="este indicador esta asociada a un Objetivo de Gestión Institucional se debe eliminar"/>
    <s v="%"/>
    <s v="Asc"/>
    <s v="Eficacia"/>
    <s v="Proceso"/>
    <x v="1"/>
    <s v="NM"/>
    <s v="--"/>
    <s v="--"/>
    <s v="--"/>
    <m/>
    <n v="0"/>
    <n v="0"/>
    <n v="0"/>
    <n v="0"/>
    <s v="Ejercicios conjuntos: Maniobras Militares que se realizan en forma simultánea ( Ejército, Marina, Aviación). La Cantidad de Ejercicios Conjuntos realizados en el período t es en relación a los ejercicios programados en el año t"/>
    <s v="-"/>
  </r>
  <r>
    <s v="MINISTERIO DE DEFENSA NACIONAL"/>
    <x v="11"/>
    <s v="Defensa"/>
    <n v="12909"/>
    <s v="Porcentaje de Personas desplegadas en Operaciones de Paz"/>
    <s v="(Número de personas desplegadas en Operaciones de Paz/Número de personas Planificadas a desplegar en Operaciones de Paz)*100"/>
    <m/>
    <s v="este indicador esta asociada a un Objetivo de Gestión Institucional se debe eliminar"/>
    <s v="%"/>
    <s v="Asc"/>
    <s v="Eficacia"/>
    <s v="Producto"/>
    <x v="1"/>
    <s v="NM"/>
    <s v="--"/>
    <s v="--"/>
    <s v="--"/>
    <m/>
    <n v="96"/>
    <n v="24"/>
    <n v="25"/>
    <n v="0"/>
    <m/>
    <s v="-"/>
  </r>
  <r>
    <s v="MINISTERIO DE DEFENSA NACIONAL"/>
    <x v="11"/>
    <s v="Defensa"/>
    <n v="13548"/>
    <s v="% aprobación Cursos ciberdefensa"/>
    <s v="(sumatoria % de los alumnos aprobados por cursos /cursos realizados)*100"/>
    <s v="3 - Formar una masa crítica de personas especialistas e instructores en Ciberseguridad para apoyar al Estado de Chile (Defensa Nacional), capaz de neutralizar los ataques cibernéticos que enfrenta el País."/>
    <s v="% aprobación Cursos ciberdefensa (integra la masa critica)"/>
    <s v="%"/>
    <s v="Asc"/>
    <s v="Eficacia"/>
    <s v="Producto"/>
    <x v="2"/>
    <n v="80"/>
    <n v="2.4"/>
    <n v="3"/>
    <n v="0"/>
    <m/>
    <s v="NM"/>
    <s v="--"/>
    <s v="--"/>
    <s v="--"/>
    <s v="Se reformuló el Objetivo Estratégico y se señala cual es el resultado esperado, de esta manera se logra dar coherencia"/>
    <n v="1"/>
  </r>
  <r>
    <s v="MINISTERIO DE DEFENSA NACIONAL"/>
    <x v="11"/>
    <s v="Defensa"/>
    <n v="13554"/>
    <s v="Porcentaje de Áreas Despejadas en M2 versus Áreas programadas despejar en M2"/>
    <s v="(Áreas Despejadas en M2/Áreas programadas despejar en M2)*100"/>
    <s v="5 - Dar cumplimiento al compromiso Internacional del Gobierno de Chile, convención de Oslo, Decreto N° 59 Publicado 02-08-2011 ??Cada Estado parte de la Convención, se compromete a limpiar y destruir o asegurar la limpieza y destrucción de los restos de municiones de racimo, en las áreas que se encuentran bajo su jurisdicción o control de Estado, ...en un plazo de diez años.?"/>
    <s v="Áreas Despejadas en M2 (Cumplimiento de la Convención de Oslo, Munición en Racimo)"/>
    <s v="%"/>
    <s v="Asc"/>
    <s v="Eficacia"/>
    <s v="Producto"/>
    <x v="2"/>
    <n v="80"/>
    <n v="1148697.6000000001"/>
    <n v="1435872"/>
    <n v="0"/>
    <m/>
    <s v="NM"/>
    <s v="--"/>
    <s v="--"/>
    <s v="--"/>
    <s v="La Convención de Oslo prohíbe el uso integral, producción y transferencia de municiones en racimo y establece plazos estrictos para la destrucción de las existencias y limpieza de tierras contaminadas. Además, la Convención obliga a los Estados a brindar ayuda integra a los sobrevivientes y las comunidades afectadas."/>
    <n v="1"/>
  </r>
  <r>
    <s v="MINISTERIO DE DEFENSA NACIONAL"/>
    <x v="12"/>
    <s v="Asuntos Económicos"/>
    <n v="5909"/>
    <s v="Porcentaje de mediciones geodésicas anual pertenecientes a la red geodésica nacional de el año t, respecto del total de mediciones geodésica disponibles para medir de la red geodésica en el año t."/>
    <s v="(Mediciones geodésicas en el año t/Total de mediciones geodésicas disponibles a medir en el año t)*100"/>
    <s v="3 - Contar con un marco de referencia geodésico nacional único, moderno y homogéneo, a través de la densificación, mantención y medición de las redes geodésicas horizontal, de nivelación y de gravedad."/>
    <m/>
    <s v="%"/>
    <s v="Asc"/>
    <s v="Eficacia"/>
    <s v="Producto"/>
    <x v="1"/>
    <s v="NM"/>
    <s v="--"/>
    <s v="--"/>
    <s v="--"/>
    <m/>
    <n v="100"/>
    <n v="75"/>
    <n v="75"/>
    <n v="0"/>
    <s v="Las mediciones geodésicas están compuestas por (GNSS) vértices geodésicos, nivelaciones y procesamiento de datos para la incorporación de datos a la Red Geodésica Nacional, los cuales quedan representados por medios de puntos en el terreno, distribuidos a lo largo de todo el territorio nacional"/>
    <s v="-"/>
  </r>
  <r>
    <s v="MINISTERIO DE DEFENSA NACIONAL"/>
    <x v="12"/>
    <s v="Asuntos Económicos"/>
    <n v="5916"/>
    <s v="Porcentaje de generación de ingresos de productos y servicios que aportan al financiamiento del IGM durante el año t."/>
    <s v="(Ingresos de Operación por la venta de las diferentes líneas de productos y servicios que produce el IGM en el año t/Ingresos Totales que considera el presupuesto anual del IGM para el año t)*100"/>
    <s v="1 - Contar con la totalidad de la base cartografía nacional disponible, en sus diferentes escalas y formatos, para que los organismos públicos, privados y de la sociedad civil pueda mejorar su proceso de toma decisiones en sus respectivos ámbitos."/>
    <m/>
    <s v="%"/>
    <s v="Asc"/>
    <s v="Economía"/>
    <s v="Producto"/>
    <x v="1"/>
    <s v="NM"/>
    <s v="--"/>
    <s v="--"/>
    <s v="--"/>
    <m/>
    <n v="16.07"/>
    <n v="641647369"/>
    <n v="3991888000"/>
    <n v="0"/>
    <s v="Nivel de Ingresos propios que constribuyen al financiamiento del IGM Considera todas las líneas de productos del IGM"/>
    <s v="-"/>
  </r>
  <r>
    <s v="MINISTERIO DE DEFENSA NACIONAL"/>
    <x v="12"/>
    <s v="Asuntos Económicos"/>
    <n v="8627"/>
    <s v="Porcentaje de servicios de imprenta medidos en mts2 efectivamente realizados a las unidades del Ejército en el año t, respecto del total de servicios de imprenta solicitados por Ejército en el año t."/>
    <s v="(Total de mts2. de servicios de imprenta efectivamente realizados a las unidades del Ejército en el año t/Total de mts2. de servicios de imprenta producidos para el Ejército durante el año t)*100"/>
    <s v="5 - Satisfacer los requerimientos de impresión del instituto, de las FFAA y de otros clientes en materias geográficas y cartográficas, a través cumplimiento de las ordenes de trabajos solicitados."/>
    <m/>
    <s v="%"/>
    <s v="Asc"/>
    <s v="Eficacia"/>
    <s v="Producto"/>
    <x v="1"/>
    <s v="NM"/>
    <s v="--"/>
    <s v="--"/>
    <s v="--"/>
    <m/>
    <n v="61.65"/>
    <n v="960410"/>
    <n v="1557744"/>
    <n v="0"/>
    <s v="Este producto no es viable de medir en cantidad de servicios ya que la diversidad de formatos y tirajes es infinita, sólo es posible medirlo por la cantidad de mts2 de papel que ingresan a maquina durante el período de tiempo a medir en este caso un año. Cantidad de producción denominada en mts2. Cantidad estimada de producción para el período de un año."/>
    <s v="-"/>
  </r>
  <r>
    <s v="MINISTERIO DE DEFENSA NACIONAL"/>
    <x v="12"/>
    <s v="Asuntos Económicos"/>
    <n v="8628"/>
    <s v="Porcentaje de impresión de publicaciones de difusión geográfica y didácticas medidas en mts2 que son puestas a disposición de la comunidad nacional en el año t, respecto del total de impresiones de publicaciones producidas en el año t."/>
    <s v="(Total de mts2. de impresionees de publicaciones y difusión geográfica puesta a disposición de la comunidad nacional en el año t/Total de mts2. de impresiones de publicaciones y difusión geográfica producidas en el año t.)*100"/>
    <s v="2 - Apoyar en el conocimiento de la geociencia y en el ámbito educacional, con un catalogo de productos geocartográficos disponibles a la comunidad."/>
    <m/>
    <s v="%"/>
    <s v="Asc"/>
    <s v="Eficacia"/>
    <s v="Producto"/>
    <x v="1"/>
    <s v="NM"/>
    <s v="--"/>
    <s v="--"/>
    <s v="--"/>
    <m/>
    <n v="1.68"/>
    <n v="2128"/>
    <n v="126759"/>
    <n v="0"/>
    <s v="Cantidad de producción denominada en mts2."/>
    <s v="-"/>
  </r>
  <r>
    <s v="MINISTERIO DE DEFENSA NACIONAL"/>
    <x v="12"/>
    <s v="Asuntos Económicos"/>
    <n v="9575"/>
    <s v="Nivel de participación del Servicio en eventos internacionales en representación del Estado de Chile en el año t."/>
    <s v="(Número de participación del servicio en eventos internacionales en el año t./Número de eventos internacionales del ámbito de competencia del servicio en el año t)*100"/>
    <s v="4 - Representar al Estado de Chile en materias nacionales e internacionales del ámbito de la cartografía, geografía, sensores remotos y geodesia."/>
    <m/>
    <s v="%"/>
    <s v="Asc"/>
    <s v="Eficacia"/>
    <s v="Producto"/>
    <x v="1"/>
    <s v="NM"/>
    <s v="--"/>
    <s v="--"/>
    <s v="--"/>
    <m/>
    <n v="100"/>
    <n v="4"/>
    <n v="4"/>
    <n v="0"/>
    <s v="Participación en reuniones internacionales donde el IGM es representante oficial del estado y otras de relevancia profesional por su calidad de autoridad en las ciencias de la tierra"/>
    <s v="-"/>
  </r>
  <r>
    <s v="MINISTERIO DE DEFENSA NACIONAL"/>
    <x v="12"/>
    <s v="Asuntos Económicos"/>
    <n v="9672"/>
    <s v="Porcentaje de producción de cartografía a escala 1:25.000 en km2 en el año t respecto del total de cartografìa medida en km2 disponible para su producciòn en el año t"/>
    <s v="(Cantidad de superficie medida en km2 producidos en el año t/Cantidad de superficie medida en km2 planificada a producir en el año t)*100"/>
    <s v="1 - Contar con la totalidad de la base cartografía nacional disponible, en sus diferentes escalas y formatos, para que los organismos públicos, privados y de la sociedad civil pueda mejorar su proceso de toma decisiones en sus respectivos ámbitos."/>
    <m/>
    <s v="%"/>
    <s v="Asc"/>
    <s v="Eficacia"/>
    <s v="Producto"/>
    <x v="1"/>
    <s v="NM"/>
    <s v="--"/>
    <s v="--"/>
    <s v="--"/>
    <m/>
    <n v="59.99"/>
    <n v="8665"/>
    <n v="14443"/>
    <n v="0"/>
    <s v="Nuevo proyecto que permitirá generar la cartografía a escala 1:25.000 de todo el paìs en un plazo estimado de 6 años. Esta cartografía servirá de base para actualizar la cartografía 1:50.000 y otras escalas menores. El avance de esta cartografía se mide en km2"/>
    <s v="-"/>
  </r>
  <r>
    <s v="MINISTERIO DE DEFENSA NACIONAL"/>
    <x v="12"/>
    <s v="Asuntos Económicos"/>
    <n v="13627"/>
    <s v="Porcentaje de cartografía disponible en el año t respecto del total de cartografía de la grilla correspondiente a cada escala"/>
    <s v="(Sumatoria de número de cartografía disponible en el año t/Número total de cartografía según grilla de cada escala correspondiente en el año t)*100"/>
    <s v="1 - Contar con la totalidad de la base cartografía nacional disponible, en sus diferentes escalas y formatos, para que los organismos públicos, privados y de la sociedad civil pueda mejorar su proceso de toma decisiones en sus respectivos ámbitos."/>
    <s v="Cubierta cartográfica disponible"/>
    <s v="%"/>
    <s v="Asc"/>
    <s v="Eficacia"/>
    <s v="Producto"/>
    <x v="2"/>
    <n v="88.09"/>
    <n v="7676"/>
    <n v="8714"/>
    <n v="0"/>
    <m/>
    <s v="NM"/>
    <s v="--"/>
    <s v="--"/>
    <s v="--"/>
    <s v="Una Grilla, también definida como malla o rejilla, es una división que se realiza mediante líneas horizontales y verticales, las cuales son iguales en cuanto a separación. Tales divisiones permiten identificar ubicaciones en un plano, un mapa o cartografía; pendiendo de la escala la grilla varia en sus cantidad de divisiones y cada división representa una carta. escala 1:25.000 = 5756 cartas escala 1:50.000 = 1439 cartas escala 1:250.000 = 80 cartas por otra parte, se debe considerar que las cartas que se encuentran en la zona de campos de hielos no están disponibles. Estos son los denominadores"/>
    <n v="1"/>
  </r>
  <r>
    <s v="MINISTERIO DE DEFENSA NACIONAL"/>
    <x v="12"/>
    <s v="Asuntos Económicos"/>
    <n v="13633"/>
    <s v="Porcentaje de estaciones (CORS) disponibles para mediciones de la red geodésica en el año t respecto del total de estaciones (CORS) de la red geodésica nacional en el año t"/>
    <s v="(Cantidad de estaciones (CORS) disponibles para mediciones en el año t /Total de estaciones (CORS) de la red geodesica nacional en el año t)*100"/>
    <s v="3 - Contar con un marco de referencia geodésico nacional único, moderno y homogéneo, a través de la densificación, mantención y medición de las redes geodésicas horizontal, de nivelación y de gravedad."/>
    <s v="Marco de referencia geodésico (compuesta por tres ejes de medición horizontal, nivelación y gravedad)"/>
    <s v="%"/>
    <s v="Asc"/>
    <s v="Eficacia"/>
    <s v="Producto"/>
    <x v="2"/>
    <n v="100"/>
    <n v="111"/>
    <n v="111"/>
    <n v="0"/>
    <m/>
    <s v="NM"/>
    <s v="--"/>
    <s v="--"/>
    <s v="--"/>
    <s v="El indicador busca medir la disponibilidad para hacer mediciones de las estaciones (CORS) que forman parte de la red horizontal, este indicador nos permitirá ver el porcentaje de estaciones que están entregando mediciones para ser consultada por los usuarios. la disponibilidad de las estaciones esta sujeta a las mantenciones y conexiones de internet, cabe destacar que de las 111 estaciones que conforman la red o largo de todo chile solo 2 son de propiedad del IGM."/>
    <n v="1"/>
  </r>
  <r>
    <s v="MINISTERIO DE DEFENSA NACIONAL"/>
    <x v="12"/>
    <s v="Asuntos Económicos"/>
    <n v="13634"/>
    <s v="Porcentaje de pilares disponibles de la red de nivelación en el año t respecto del total de pilares de la red de nivelación en el año 2008"/>
    <s v="(Cantidad pilares disponibles para medir de la red de nivelación en el año t /Cantidad total de pilares de la red de nivelación en el año 2008)*100"/>
    <s v="3 - Contar con un marco de referencia geodésico nacional único, moderno y homogéneo, a través de la densificación, mantención y medición de las redes geodésicas horizontal, de nivelación y de gravedad."/>
    <s v="Marco de referencia geodésico (compuesta por tres ejes de medición horizontal, nivelación y gravedad)"/>
    <s v="%"/>
    <s v="Asc"/>
    <s v="Eficacia"/>
    <s v="Producto"/>
    <x v="2"/>
    <n v="28.3"/>
    <n v="2594"/>
    <n v="9167"/>
    <n v="0"/>
    <m/>
    <s v="NM"/>
    <s v="--"/>
    <s v="--"/>
    <s v="--"/>
    <s v="Las nivelaciones corresponden a la componente vertical de la red geodésica, en la que se mide la altura en pilares materializados a lo largo de las principales vías del país. El indicador nos permitirá ver el porcentaje de pilares existentes o disponibles para uso de la comunidad versus los pilares existentes del último reconocimiento en terreno del año 2008"/>
    <n v="1"/>
  </r>
  <r>
    <s v="MINISTERIO DE DEFENSA NACIONAL"/>
    <x v="12"/>
    <s v="Asuntos Económicos"/>
    <n v="13636"/>
    <s v="Porcentaje estaciones de gravedad absolutas y relativas disponibles para medir en el año t respecto del total de estaciones de gravedad absolutas y relativas de la red gravedad en el año t"/>
    <s v="(Cantidad de estaciones de gravedad absolutas y relativas disponibles para medir en el año t/Total de estaciones de gravedad absolutas y relativas de la red de gravedad en el año t)*100"/>
    <s v="3 - Contar con un marco de referencia geodésico nacional único, moderno y homogéneo, a través de la densificación, mantención y medición de las redes geodésicas horizontal, de nivelación y de gravedad."/>
    <s v="Marco de referencia geodésico (compuesta por tres ejes de medición horizontal, nivelación y gravedad)"/>
    <s v="%"/>
    <s v="Asc"/>
    <s v="Eficacia"/>
    <s v="Producto"/>
    <x v="2"/>
    <n v="100"/>
    <n v="72"/>
    <n v="72"/>
    <n v="0"/>
    <m/>
    <s v="NM"/>
    <s v="--"/>
    <s v="--"/>
    <s v="--"/>
    <s v="La red gravimétrica sirve como base para mediciones de altimetría y para realizar productos como modelos geoidales y cálculos de Wp. Esta red es importante implementarla, debido a que es base para mediciones de otros proyectos, esta red se puede actualizar cada 5 años."/>
    <n v="1"/>
  </r>
  <r>
    <s v="MINISTERIO DE DEFENSA NACIONAL"/>
    <x v="13"/>
    <s v="Asuntos Económicos"/>
    <n v="10416"/>
    <s v="Porcentaje de avance en la actualización de cartas aeronáuticas durante el año t"/>
    <s v="(cantidad de cartas aeronáuticas actualizadas en el año t/cantidad de cartas aeronáuticas actualizadas planificadas en el año t)*100"/>
    <s v="5 - Disponer de plataformas tecnológicas para asegurar la permanente distribución de información geoespacial, garantizando la interoperatividad de los organismos usuarios, a fin de responder en forma oportuna, ágil y eficiente, con el objeto de contribuir de forma directa a la toma de decisiones."/>
    <m/>
    <s v="%"/>
    <s v="Asc"/>
    <s v="Eficacia"/>
    <s v="Proceso"/>
    <x v="0"/>
    <n v="100"/>
    <n v="40"/>
    <n v="40"/>
    <n v="0"/>
    <m/>
    <n v="100"/>
    <n v="9"/>
    <n v="9"/>
    <n v="0"/>
    <s v="Este indicador considera la actualización, revisión y corrección cartográfica de las escalas 1:250.000; 1:500.000 y 1:1.000.000, incluyendo cartografía adicional de la cobertura del territorio nacional."/>
    <n v="0"/>
  </r>
  <r>
    <s v="MINISTERIO DE DEFENSA NACIONAL"/>
    <x v="13"/>
    <s v="Asuntos Económicos"/>
    <n v="12645"/>
    <s v="Actividades del Servicio relacionadas a la Información Geoespacial en representación del Estado de Chile durante el año t"/>
    <s v="(Actividades llevadas a cabo en eventos nacionales e internacionales del ámbito de competencia del Servicio en el año t/Actividades planificadas a realizar en eventos nacionales e internacionales del ámbito de competencia del Servicio en el año t)*100"/>
    <s v="11 - Contar con un proceso que permita generar alianzas estratégicas con Instituciones académicas reconocidas en el rubro de las ciencias de la tierra, que potencie la captación de nuevos talentos, de acuerdo a las necesidades que determine el Servicio. Adicionalmente, contar con una política interna de promoción de cargos o puestos, asociada a las nuevas competencias que el personal del SAF adquiera como parte de su proceso de capacitación y que satisfaga las necesidades del Servicio e incremente la motivación de las personas."/>
    <m/>
    <s v="%"/>
    <s v="Asc"/>
    <s v="Eficacia"/>
    <s v="Proceso"/>
    <x v="0"/>
    <n v="100"/>
    <n v="9"/>
    <n v="9"/>
    <n v="0"/>
    <m/>
    <n v="0"/>
    <n v="0"/>
    <n v="0"/>
    <n v="0"/>
    <s v="Este indicador condiciona su cumplimiento, a los siguientes objetivos: 1. Gestión de LARS (Latin American Remote Sensing Week) tendiente a posicionar el SAF como referente en la percepción remota y ciencias afines. (Nota: LARS se realiza cada 2 años, por lo tanto, los objetivos LARS solo se miden cada 2 años). Las actividades de gestión son: Conseguir auspicio por 70% del costo de la actividad. Comprometer participación de 02 oradores destacados de nivel mundial. Comprometer participación de 20 expositores científicos. Conformar comité técnico con 10 académicos destacados. 2. Generación de una publicación (digital y/o impresa), de las exposiciones y actividades hechas en LARS, inmediatamente posterior a esta. 3. Establecimiento de redes de contacto con organismos del sector público, privado y académico en temas afines al Servicio. Para esto se espera realizar anualmente reuniones colaborativas con 10 organizaciones nacionales y 3 internacionales. 4. Participar en actividades internacionales y/o nacionales con el fin de poder establecer y fortalecer la imagen y presencia del Servicio, ante entes ligados al ámbito de la percepción remota y técnicas afines. Además de conocer los avances tecnológicos de equipos y software. Esto se materializara a través de la participación en 02 eventos como expositor y 02 como asistente. 5. Proponer la generación de publicaciones de carácter técnico, anuales con el patrocinio del Servicio, a nivel institucional con 2 artículos y con 1 publicación extrainstitucional. La ponderación por igual del grado de cumplimiento de estos 5 objetivos, da como resultado el indicador final."/>
    <s v="-"/>
  </r>
  <r>
    <s v="MINISTERIO DE DEFENSA NACIONAL"/>
    <x v="13"/>
    <s v="Asuntos Económicos"/>
    <n v="13275"/>
    <s v="Porcentaje de Imágenes Satelitales entregadas en apoyo a la Comunidad"/>
    <s v="(Imágenes Satelitales entregadas para apoyo a la comunidad (convenios, emergencias) /Imágenes recepcionadas)*100"/>
    <s v="1 - Contar con una capacidad de reconocimiento diversificada, orientada a satisfacer las necesidades de la Institución y del País. Este objetivo debe orientar a impulsar las iniciativas de proyectos de inversión tecnológica y sensores de percepción remota, que permitan incrementar la capacidad de captura de datos geoespaciales, los que deben permitir satisfacer las necesidades de información institucional, así como aquellas de carácter nacional. Estos ingenios tecnológicos debieran cubrir el más amplio espectro de posibilidades, es decir; contemplar la captura con sensores pasivos y/o activos, con capacidad de obtener datos en el espectro visible, infrarrojo cercano, lejano, termal y/o cualquier otra alternativa que la tecnología permita en el futuro."/>
    <m/>
    <s v="%"/>
    <s v="Asc"/>
    <s v="Eficacia"/>
    <s v="Producto"/>
    <x v="0"/>
    <n v="30"/>
    <n v="1800"/>
    <n v="6000"/>
    <n v="0"/>
    <m/>
    <n v="0"/>
    <n v="0"/>
    <n v="0"/>
    <n v="0"/>
    <s v="Este indicador muestra las imágenes que se obtienen de los diferentes satelites que el Estado de Chile tiene convenios y el aporte que el Servicio realiza al entregar estas imágenes procesadas a instituciones con las que tiene firmado convenio y a organismos Estatales."/>
    <s v="-"/>
  </r>
  <r>
    <s v="MINISTERIO DE DEFENSA NACIONAL"/>
    <x v="13"/>
    <s v="Asuntos Económicos"/>
    <n v="14009"/>
    <s v="Porcentaje de órdenes de trabajo (O/T) de Estudios Aerofotogramétricos (E/A) a entidades públicas (E/P)"/>
    <s v="(O/T de E/A a E/P (Ministerios, Municipalidades, entre otros) año t./O/T de E/A totales año t.)*100"/>
    <s v="1 - Contar con una capacidad de reconocimiento diversificada, orientada a satisfacer las necesidades de la Institución y del País. Este objetivo debe orientar a impulsar las iniciativas de proyectos de inversión tecnológica y sensores de percepción remota, que permitan incrementar la capacidad de captura de datos geoespaciales, los que deben permitir satisfacer las necesidades de información institucional, así como aquellas de carácter nacional. Estos ingenios tecnológicos debieran cubrir el más amplio espectro de posibilidades, es decir; contemplar la captura con sensores pasivos y/o activos, con capacidad de obtener datos en el espectro visible, infrarrojo cercano, lejano, termal y/o cualquier otra alternativa que la tecnología permita en el futuro."/>
    <s v="Satisfacción de entidades públicas en materia de Estudios Aerofotogramétricos."/>
    <s v="%"/>
    <s v="Asc"/>
    <s v="Eficacia"/>
    <s v="Producto"/>
    <x v="2"/>
    <n v="57.69"/>
    <n v="15"/>
    <n v="26"/>
    <n v="0"/>
    <m/>
    <n v="61.11"/>
    <n v="11"/>
    <n v="18"/>
    <n v="0"/>
    <s v="Se refiere al aporte que este Servicio realiza a los organismos públicos, mediante la generación de Estudios Aerofotogramétricos*. (*Estudios Aerofotogramétricos levantamientos de información geoespacial que incluyen la planificación, captura, descarga, procesamiento y distribución de datos geoespaciales)"/>
    <n v="-5.5964653902798263E-2"/>
  </r>
  <r>
    <s v="MINISTERIO DE DEFENSA NACIONAL"/>
    <x v="13"/>
    <s v="Asuntos Económicos"/>
    <n v="14012"/>
    <s v="Porcentaje de órdenes de trabajo (O/T) de Cartografía Aeronáutica SAF (C/A) entidades públicas (E/P)"/>
    <s v="(O/T de C/A a E/P año t./O/T de C/A totales año t.)*100"/>
    <s v="7 - Contar con líneas de procesos para la generación de información geoespacial que permitan satisfacer las necesidades institucionales, en calidad y oportunidad, donde se requiera ser interoperable con los usuarios internos y externos. Ser capaz de proveer a la Fuerza Aérea de Chile de una cartografía aeronáutica normalizada, compatible con las plataformas que explota, en los formatos y las escalas que la Institución requiera, elaborada bajo estándares internacionales mediante una base de datos geográfica, con actualziaciones periódicas que permitan maximizar la representación de los elementos gravitnates para la navegación aérea."/>
    <s v="Proveer de una Cartografía Aeronáutica normalizada bajo estándares internacionales (OACI), suscritos por el Estado de Chile."/>
    <s v="%"/>
    <s v="Asc"/>
    <s v="Eficacia"/>
    <s v="Producto"/>
    <x v="2"/>
    <n v="21.74"/>
    <n v="20"/>
    <n v="92"/>
    <n v="0"/>
    <m/>
    <n v="0.89"/>
    <n v="2"/>
    <n v="224"/>
    <n v="0"/>
    <s v="Se refiere a la misión del Servicio Aerofotogramétrico (Ley 15.284, de 1963) en el sentido de elaborar las cartas aeronáuticas del territorio nacional, las cuales son distribuidas a los usuarios de la información."/>
    <n v="23.426966292134829"/>
  </r>
  <r>
    <s v="MINISTERIO DE DEFENSA NACIONAL"/>
    <x v="14"/>
    <s v="Asuntos Económicos"/>
    <n v="5561"/>
    <s v="Cobertura Cartográfica al año t"/>
    <s v="(Superficie para la cual existe Cartografía Náutica al año t/Superficie Total de la cubierta Cartográfica Náutica en el año t)*100"/>
    <s v="1 - Producir, mantener y facilitar el acceso a una base de datos Hidro-carto-oceanográfica de aguas nacionales, actualizadas y coherentes con los estándares internacionales, a los distintos usuarios, incluidas las Fuerzas Armadas Chilenas."/>
    <s v="Cobertura cartográfica realizada durante el año observado."/>
    <s v="%"/>
    <s v="Asc"/>
    <s v="Eficacia"/>
    <s v="Producto"/>
    <x v="0"/>
    <n v="75.03"/>
    <n v="625"/>
    <n v="833"/>
    <n v="0"/>
    <m/>
    <n v="75.12"/>
    <n v="628"/>
    <n v="836"/>
    <n v="0"/>
    <s v="Determina la superficie de cobertura cartográfica que posee un estrato de navegación específico y la escala adecuada para ese tipo de navegación. El indicador está basado en la matriz de producción establecida en el Comité Directivo Cartográfico Náutico Nacional. Esta matriz indica una cantidad aproximada de trece cartas por año; de estas, ocho son cartas nuevas o nuevas ediciones. La diferencia en la producción responde a dos factores: Las reducciones presupuestarias durante 2020 y la pandemia. Ambos afectaron la ejecución de levantamientos hidrográficos que permiten la confección de nuevas cartas las cuales son programadas para los años siguientes. Durante 2023 se confeccionarán cartas de tipo institucional debido a la falta de levantamientos producto de lo mencionado anteriormente. En cuanto a la producción cartográfica, hay dos formas de verificación: uno es a través del Comité mediante el Plan Trienal Cartográfico, y la otra es mediante la publicación mensual de boletines de ayuda a los navegantes. Los cambios en la producción deben ser informados en la segunda sesión del Comité. El medidor cuantificable es el valor numerador / denominador. Numerador: al momento de actualizar una Carta Náutica, inmediatamente se suma al total de Cartas editadas en Dátum-84 y como consecuencia de lo anterior, se resta del total de cartas en otros Dátum, así se obtiene ese resultado. Denominador: cantidad de cartas en WGS-84 se mantiene de acuerdo al mismo valor expresado en el numerador. Por otro lado las cartas que se publican en WGS-84 son restadas de la cantidad de Cartas propuestas en la Cubierta Cartográfica. El resultado se deberá multiplicar por 100, entregando el porcentaje de la cobertura cartográfica actualizada. Este valor es de importancia para los usuarios marítimos debido a que indica que tan actualizada se encuentra la Cartografía nacional."/>
    <n v="-1.198083067092697E-3"/>
  </r>
  <r>
    <s v="MINISTERIO DE DEFENSA NACIONAL"/>
    <x v="14"/>
    <s v="Asuntos Económicos"/>
    <n v="5565"/>
    <s v="Porcentaje de continuidad de servicios de la hora oficial durante el año t"/>
    <s v="(Total de horas que se encuentra operativo el sistema de la hora oficial en el año t/Total de horas que compone el año t)*100"/>
    <s v="3 - Difundir la Hora Oficial de Chile a todo el país por medio de Internet, telefonía y por estaciones de radio, con exactitud, a todo tiempo y con alto grado de confiabilidad."/>
    <s v="Continuidad del servicio medido en horas."/>
    <s v="%"/>
    <s v="Asc"/>
    <s v="Eficacia"/>
    <s v="Producto"/>
    <x v="0"/>
    <n v="100"/>
    <n v="8760"/>
    <n v="8760"/>
    <n v="0"/>
    <m/>
    <n v="100"/>
    <n v="8760"/>
    <n v="8760"/>
    <n v="0"/>
    <s v="Obtener el total de horas en que el servicio de la hora oficial se encuentran disponible para el uso de la comunidad. 1.- La Hora Oficial se determina por un reloj de cesio, con corrección satelital y su señal se transmite a través se internet. 2.- La información de la Hora Oficial se encuentra disponible para la población a través de internet, sitio oficial, telefonía y radio. 3.- El MV tiene relación al funcionamiento del sistema, y la disponibilidad de transmisión. 4.- El sistema siempre a estado operativo, no viéndose afectado por eventos externos. 6.- Al hipotéticamente existir ausencias por menos de 59 minutos, se deberá fracciona la hora, lo cual pasa a ser un porcentaje. 7.- En el caso de caer el sistema emite una alerta y queda registrado en los indicadores de gestión. La variable especifica es la cantidad de tiempo en que el sistema se encuentra operativo, eso quiere decir que al producirse cortes por cualquier motivo, el tiempo en suspensión se descuenta del conteo general, siendo este valor el que se compara con la cantidad que debería cubrir en un año calendario, y que finalmente al multiplicar por 100, entrega el valor en forma porcentual. Es de importancia para el público en general saber el porcentaje de confianza del sistema, considerando que se utiliza en variados procesos que trabajan con hora minuto y segundo exacto"/>
    <n v="0"/>
  </r>
  <r>
    <s v="MINISTERIO DE DEFENSA NACIONAL"/>
    <x v="14"/>
    <s v="Asuntos Económicos"/>
    <n v="5566"/>
    <s v="Tiempo promedio de demora en la reacción de noticias a la navegación durante el año t"/>
    <s v="Suma del tiempo transcurridos entre que se recibe información que debe ser comunicada y que esta queda disponible para los usuarios en el año t/Total de alertas generadas en el año t"/>
    <s v="2 - Difundir Noticias relevantes para la seguridad de la navegación y de la población, que se obtengan a través de los instrumentos y medios de captura de información disponibles en el SHOA."/>
    <s v="Tiempo promedio que el Servicio demora en difundir una noticia relevante para la seguridad de la navegación y población."/>
    <s v="horas"/>
    <s v="Des"/>
    <s v="Calidad"/>
    <s v="Producto"/>
    <x v="0"/>
    <n v="2.1"/>
    <n v="800"/>
    <n v="380.95"/>
    <n v="0"/>
    <m/>
    <n v="2.1"/>
    <n v="818.43"/>
    <n v="383"/>
    <n v="0"/>
    <s v="Este indicador determina el tiempo promedio en que el Servicio demora en difundir las noticias relevantes para la seguridad de la navegación y población, que se obtendrá a través de los instrumentos y medios de captura de información de que dispone el SHOA. Asimismo, los que permiten producir la emisión de avisos en español e inglés de la ocurrencia de eventos convenientes de conocer por los navegantes, como un faro apagado, un barco encallado, y que son difundidos mediante los dispositivos de comunicación disponibles en la Dirección General del Territorio Marítimo. 1.- La relevancia de las noticias a los navegantes se determina por su importancia en la navegación o el riesgo de la vida humana en el mar. 2.- El método consiste en medir el tiempo de reacción entre el aviso recibido, en el Servicio, su análisis y la publicación por los medios definidos para este fin, radioavisos y publicaciones. 3.-Todas las noticas que afecten la navegación son relevantes. 4.- Los canales oficiales son la emisión a través de radiofonía, mensajes e internet. 5.- El tiempo estimado de reacción publicado, tiene directa relación con la importancia que implica un análisis adecuado de la información recibida, considerando comprobación y relación cruzada de información. 6.- El indicador siempre se ha podido llevar a cabo. La variable específica tiene relación con las horas y minutos que toma la difusión de una noticia importante para la navegación, desde su recepción en el Servicio hasta su publicación, para lo cual se suman los tiempos que transcurren por cada aviso difundido, y al mismo tiempo se contabiliza la cantidad mensajes. Para la obtención de la variable se divide la sumatoria de los tiempos por la cantidad de mensajes en un período determinado. Es de importancia el saber que tan rápido es la reacción del Servicio, ante la eventualidad de producirse alguna noticia de importancia que debe ser difundida a la comunidad."/>
    <n v="0"/>
  </r>
  <r>
    <s v="MINISTERIO DE DEFENSA NACIONAL"/>
    <x v="14"/>
    <s v="Asuntos Económicos"/>
    <n v="5573"/>
    <s v="Porcentaje de recuperación de Costo de Fiscalización relacionados con la certificación de trabajos y peritajes durante el año t"/>
    <s v="(Suma de cobros que realiza el SHOA por fiscalización de Certificación de Trabajos y peritajes en el año t/Costo Total en que incurre el Servicio para generar los Trabajos y peritajes en el año t)*100"/>
    <s v="4 - Salvaguardar la calidad técnica de las actividades que realizan extranjeros, connacionales y empresas privadas, y de los productos que ellas generan, en ámbitos de competencia del SHOA; así como contribuir con su capacidad técnica a la resolución de conflictos judiciales en los que se solicite su participación."/>
    <s v="La variable de medición obedece a los trabajos efectuados por empresas públicas o privadas, que son inspeccionados y revisados por especialistas del SHOA en áreas de Hidrografía y Oceanografía (trabajos oceanográficos, batimetrías de precisión, planos del borde costero, entre otros)."/>
    <s v="%"/>
    <s v="Asc"/>
    <s v="Economía"/>
    <s v="Producto"/>
    <x v="1"/>
    <s v="NM"/>
    <s v="--"/>
    <s v="--"/>
    <s v="--"/>
    <m/>
    <n v="50.93"/>
    <n v="108155"/>
    <n v="212379"/>
    <n v="0"/>
    <s v="Mide la fracción del costo de un trabajo que representa la fiscalización que realiza el SHOA para salvaguardar la calidad técnica de las actividades que realiza extranjeros, connacionales y empresas privadas, y de los productos que ellas generan, en ámbitos de competencia del SHOA, así como contribuir con su capacidad técnica a la resolución de conflictos judiciales en los que solicite su participación. El indicador se refiere a la gestión de cobro, no a la ejecución efectiva. El numerador y el denominador son del año 2022 Los trabajos que se cobren y no se hacen efectivo el mismo año, pasan al año siguiente como deudas de clientes y generalmente se hacen efectivo el primer trimestre del año siguiente. La unidad de medida es miles de pesos"/>
    <s v="-"/>
  </r>
  <r>
    <s v="MINISTERIO DE DEFENSA NACIONAL"/>
    <x v="15"/>
    <s v="Defensa"/>
    <n v="10225"/>
    <s v="Porcentaje de Informes de Análisis comparativo de resultados trimestrales de las EED emitidos en el año t, respecto al total de Informes de Análisis comparativo de resultados trimestrales de las EED requeridos para el año t."/>
    <s v="(Número de Informes de Análisis comparativo de resultados trimestrales de las EED emitidos durante el año t/Total de Informes de Análisis comparativo de resultados trimestrales de las EED requeridos para el año t)*100"/>
    <s v="3 - Proponer las Políticas Sectoriales que entreguen el marco regulatorio para el desarrollo y fomento de la Industria de Defensa Nacional, incluyendo la gobernanza, supervisión y evaluación de las Empresas Estratégicas de Defensa (EED); la Ciberdefensa y la Investigación, Innovación y el Desarrollo Tecnológico de Defensa; además de, contribuir al Programa Nacional Espacial."/>
    <s v="Informes de Análisis comparativo de resultados trimestrales de las EED"/>
    <s v="%"/>
    <s v="Asc"/>
    <s v="Eficacia"/>
    <s v="Producto"/>
    <x v="0"/>
    <n v="100"/>
    <n v="12"/>
    <n v="12"/>
    <n v="0"/>
    <m/>
    <n v="100"/>
    <n v="12"/>
    <n v="12"/>
    <n v="0"/>
    <s v="(1) Las tres Empresas Estratégicas de Defensa (EED) son ASMAR, ENAER y FAMAE. (2) Informe que contiene análisis financiero de los resultados trimestrales de las empresas de defensa, comparando los resultados reales v/s los comprometidos y autorizados por DIPRES, proyecciones y acontecimientos de interés para uso y conocimiento de la autoridad. (3) La información contenida en los reportes trimestrales es de carácter confidencial, por contener información de Directorios y aspectos estratégicos de las empresas."/>
    <n v="0"/>
  </r>
  <r>
    <s v="MINISTERIO DE DEFENSA NACIONAL"/>
    <x v="15"/>
    <s v="Defensa"/>
    <n v="11878"/>
    <s v="Porcentaje de reuniones bilaterales y multilaterales realizadas en el período t, respecto al total de reuniones contenidas en el programa de reuniones bilaterales y multilaterales del período t"/>
    <s v="(Número de reuniones bilaterales y multilaterales realizadas en el período t/Total de reuniones contenidas en el programa de reuniones bilaterales y multilaterales del período t)*100"/>
    <s v="2 - Ejecutar las iniciativas y acciones de relacionamiento y cooperación internacional de Defensa, tanto en el ámbito bilateral como multilateral, siempre en concordancia y en respaldo de la Política Exterior de Chile."/>
    <s v="Las Reuniones/actividades internacionales bilaterales y multilaterales."/>
    <s v="%"/>
    <s v="Asc"/>
    <s v="Eficacia"/>
    <s v="Producto"/>
    <x v="0"/>
    <n v="80"/>
    <n v="12"/>
    <n v="15"/>
    <n v="0"/>
    <m/>
    <n v="80"/>
    <n v="12"/>
    <n v="15"/>
    <n v="0"/>
    <s v="(1) El cumplimiento del indicador puede verse afectado por suspensión de las reuniones/actividades por la contraparte de agenda, decisión política, restricciones presupuestarias, conflictos internos y de seguridad, desastres naturales y situaciones de emergencia o alarma sanitaria en nuestro país, y/o en el país donde se coordina la reunión. (2) Se contempla para efectos de cumplimiento de este indicador la realización de reuniones/actividades nacionales e internacionales relativas a las relaciones internacionales en materias de defensa, en modalidad presencial, virtual o a distancia. (3) El Programa de reuniones/actividades bilaterales y multilaterales de la División Relaciones Internacionales puede sufrir modificaciones debido a las situaciones mencionadas en la nota (1)"/>
    <n v="0"/>
  </r>
  <r>
    <s v="MINISTERIO DE DEFENSA NACIONAL"/>
    <x v="15"/>
    <s v="Defensa"/>
    <n v="12518"/>
    <s v="Tiempo promedio de evaluación de proyectos de inversión y de gasto asociados al sector defensa, evaluados en el año t, respecto al total de proyectos de inversión y gasto asociados al sector defensa, evaluados en el año t."/>
    <s v="(Tiempo de evaluación de proyectos de inversión y gasto asociados al sector defensa, evaluados en el año t/Total de proyectos de inversión y gasto asociados al sector defensa, evaluados en el año t )"/>
    <s v="4 - Evaluar los proyectos de adquisición e inversión presentados por los organismos del sector defensa y realizar su seguimiento, para contribuir el eficiente uso de los recursos en concordancia con la política de defensa."/>
    <s v="Tiempo promedio de evaluación de proyectos de inversión y adquisición del sector defensa."/>
    <s v="días"/>
    <s v="Des"/>
    <s v="Calidad"/>
    <s v="Producto"/>
    <x v="0"/>
    <n v="42"/>
    <n v="420"/>
    <n v="10"/>
    <n v="0"/>
    <m/>
    <n v="37.200000000000003"/>
    <n v="930"/>
    <n v="25"/>
    <n v="0"/>
    <s v="Notas: (1) Se entenderá por proyectos de inversión y gasto asociados al sector Defensa, a aquellas iniciativas relacionadas con el desarrollo y mantenimiento de las capacidades estratégicas de la Defensa Nacional, que reciben financiamiento de la Ley Nº 21.174, de fecha 26 de septiembre de 2019. Estos proyectos son presentados por: Ejército, Armada, Fuerza Aérea y Estado Mayor Conjunto. (2) El tiempo de evaluación será medido desde la fecha en que la División de Evaluación de Proyectos asigna el código al proyecto hasta la fecha en que la División de Evaluación de Proyectos remite a la institución presentadora los requerimientos de información, mediante oficio o acta de reunión, cuantificándose en días corridos. Cabe hacer presente, que el hito escogido para definir los tiempos promedios tiene en cuenta la naturaleza fragmentada del proceso de evaluación de proyectos. (3) Existe una situación especial, con una baja probabilidad de ocurrencia, que se origina cuando el proyecto no requiere preguntas para aclarar observaciones. Para esta situación especial, la División de Evaluación de Proyectos remitirá un oficio a la institución presentadora, informando que no existen requerimientos de información. En este caso, el tiempo de evaluación será medido desde la fecha en que la División de Evaluación de Proyectos asigna el código al proyecto hasta la fecha en que la División de Evaluación de Proyectos remite el oficio informando que no existen requerimientos de información a la institución presentadora. (4) Por último, cuando el proyecto sea devuelto a la institución presentadora, sea retirado por dicha institución, o se determine su cierre, ese proyecto no se contabilizará para el indicador. (5) La División de Evaluación de Proyectos informará al Depto. Planificación y Control de Gestión de la Subsecretaria de Defensa, el avance de este indicador cada tres (3) meses, los primeros cinco (5) días hábiles del mes siguiente de medición."/>
    <n v="-0.12903225806451604"/>
  </r>
  <r>
    <s v="MINISTERIO DE DEFENSA NACIONAL"/>
    <x v="15"/>
    <s v="Defensa"/>
    <n v="13582"/>
    <s v="Porcentaje tareas realizadas de la elaboración del &quot;Ejercicio de comprobación de correspondencia entre la planificación Primaria y Secundaria de la Defensa&quot;,respecto del total de tareas planificadas para la elaboración del ejercicio de comprobacion."/>
    <s v="(numero de tareas realizadas para la elaboración del &quot;Ejercicio de comprobación de correspondencia entre la Planificación Primaria y Secundaria de la Defensa&quot;/numero de tareas planificadas para la elaboración del &quot;Ejercicio de comprobación de correspondencia entre la Planificación Primaria y Secundaria de la Defensa)*100"/>
    <s v="1 - Formular y actualizar la Política de Defensa Nacional y la Política Militar, de acuerdo a las instrucciones de la autoridad y mantener actualizada la planificación primaria de la Defensa, asegurando la correspondencia de la planificación secundaria con esta, de acuerdo a los cuerpos legales y normativas que la rigen, con la finalidad de asegurar un sistema de defensa acorde a lo definido en la Política de Defensa y otras orientaciones políticas."/>
    <s v="Tareas realizadas del ejercicio de comprobacion de correspondencia entre la Planificacion Primaria y Secundaria de la Defensa."/>
    <s v="%"/>
    <s v="Asc"/>
    <s v="Eficacia"/>
    <s v="Proceso"/>
    <x v="2"/>
    <n v="80"/>
    <n v="8"/>
    <n v="10"/>
    <n v="0"/>
    <m/>
    <s v="NM"/>
    <s v="--"/>
    <s v="--"/>
    <s v="--"/>
    <s v="(1) Ejercicio que permite comprobar la coherencia entre la Planificacion Primaria (Politica) y la Planificacion Secundaria (Estrategica) de responsabilidad del EMCO y FF.AA. para enfrentar diversos escenarios para el empleo de la Defensa."/>
    <n v="1"/>
  </r>
  <r>
    <s v="MINISTERIO DE DEFENSA NACIONAL"/>
    <x v="16"/>
    <s v="Defensa"/>
    <n v="9062"/>
    <s v="Porcentaje de Expedientes de Otorgamiento de Concesiones de Acuicultura finalizadas en un plazo de 90 días durante el año t"/>
    <s v="(Número de Expedientes de Otorgamiento de Concesiones Acuícolas terminadas en el plazo de 90 días en el año t/Número total de Expedientes de Otorgamiento de Concesiones Acuícolas recibidos durante el año t)*100"/>
    <s v="3 - Administrar el borde costero litoral y lacustre de la República a través del otorgamiento de concesiones marítimas y acuícolas, la zonificación y formulación de políticas en los espacios de competencia del Ministerio de Defensa Nacional, promoviendo el adecuado uso del territorio en coherencia con el nivel de desarrollo actual del país."/>
    <m/>
    <s v="%"/>
    <s v="Asc"/>
    <s v="Calidad"/>
    <s v="Producto"/>
    <x v="1"/>
    <s v="NM"/>
    <s v="--"/>
    <s v="--"/>
    <s v="--"/>
    <m/>
    <n v="79"/>
    <n v="34"/>
    <n v="43"/>
    <n v="0"/>
    <s v="1. Expedientes de Concesiones de Acuicultura son un conjunto de antecedentes legales para otorgar un derecho de uso y goce en sectores de playa, terreno de playa, porción de agua y fondo de mar, rocas dentro y fuera de las bahías y en los ríos que sean navegables por buques de más de 100 toneladas de registro de grueso, por un plazo de 25 años renovables, en áreas fijadas como apropiadas para el ejercicio de la acuicultura, para que se realicen en ellos la actividad de acuicultura. 2. El plazo de 90 días hábiles es el que dispone el Ministerio de Defensa Nacional, para resolver si se acoge o rechaza la solicitud de otorgamiento, contado desde que ingresa los antecedentes remitidos por la Subsecretaría de Pesca y Acuicultura de acuerdo al artículo 80 de la Ley N° 18.892, general de Pesca y Acuicultura, hasta que el acto administrativo sea visado por la Jefatura de la División Jurídica. El conteo del plazo comenzará el día siguiente al que se reciban los antecedentes. 3. También se entenderán terminados aquellos expedientes que sean devueltos por oficio despachado a la Subsecretaría de Pesca y Acuicultura. 4.-Se considerarán para el cálculo del indicador todas aquellas solicitudes de otorgamiento de Concesiones de Acuicultura que cumplan el plazo reglamentario de los 90 días durante el año t."/>
    <s v="-"/>
  </r>
  <r>
    <s v="MINISTERIO DE DEFENSA NACIONAL"/>
    <x v="16"/>
    <s v="Defensa"/>
    <n v="12528"/>
    <s v="Porcentaje de resoluciones de pensión de retiro de los funcionarios de las Fuerzas Armadas, afectos al DFL Nº 1 de 1997, elaboradas en el plazo de treinta días hábiles en el año t"/>
    <s v="(Número total de resoluciones de pensión de retiro de los funcionarios de las FFAA, afectos al DFL Nº 1 de 1997 elaboradas en el plazo de treinta días hábiles en el año t /Número total de resoluciones de pensión de retiro de los funcionarios de las FFAA, afectos al DFL Nº 1 de 1997 elaboradas en el año t)*100"/>
    <s v="1 - Optimizar los procesos administrativos relacionados con los beneficios previsionales para su correcto y oportuno otorgamiento."/>
    <s v="Resoluciones de pensión de retiro del personal afectos al DFL Nº 1 de 1997"/>
    <s v="%"/>
    <s v="Asc"/>
    <s v="Eficacia"/>
    <s v="Producto"/>
    <x v="0"/>
    <n v="98"/>
    <n v="864"/>
    <n v="883"/>
    <n v="0"/>
    <m/>
    <n v="100"/>
    <n v="939"/>
    <n v="939"/>
    <n v="0"/>
    <s v="1. Se consideran como resoluciones de pensión de retiro de los funcionarios y funcionarias de las Fuerzas Armadas, afectos al DFL Nº 1 1997: Todas las resoluciones de pensión elaboradas previa solicitud de pensión de retiro emanada de los funcionarios de las Fuerzas Armadas (Ejército, Armada y Fuerza Aérea) incluidos en la cuota anual de retiro dispuestas en las Instituciones Castrenses, que ingresan a la sección de &quot;Retiros y Devoluciones de Imposiciones&quot; traspasadas a través del Sistema Documental Institucional desde el Jefe del Departamento Previsión social al Jefe o Encargado de Sección Retiro y Devolución de Imposiciones. 2. Los 30 días hábiles serán contabilizados desde el día de ingreso a la Sección de &quot;Retiros y Devolución de Imposiciones&quot; vía traspaso a través del Sistema Documental Institucional desde el Jefe del Departamento Previsión Social al Jefe o Encargado de Sección Retiro y Devolución de imposiciones, hasta el día que es despachado desde el Jefe o Encargado de Sección Retiro y Devolución de Imposiciones al Jefe de Departamento Previsión Social. 3. Los traspasos e ingresos a través del sistema documental de la Subsecretaria para las Fuerzas Armadas podrán ser ejecutados por los titulares, suplentes o subrogantes de los cargo descritos en los párrafos precedentes."/>
    <n v="-0.02"/>
  </r>
  <r>
    <s v="MINISTERIO DE DEFENSA NACIONAL"/>
    <x v="16"/>
    <s v="Defensa"/>
    <n v="13148"/>
    <s v="Porcentaje de expedientes de concesiones marítimas, con plazo reglamentario, finalizados en el plazo de 6 meses durante el año t"/>
    <s v="(Número de expedientes de solicitudes de concesiones marítimas finalizadas en el plazo de 6 meses durante el año t/Número total de expedientes completos de solicitudes de concesiones marítimas que cumplen plazo reglamentario en el año t)*100"/>
    <m/>
    <m/>
    <s v="%"/>
    <s v="Asc"/>
    <s v="Eficacia"/>
    <s v="Producto"/>
    <x v="1"/>
    <s v="NM"/>
    <s v="--"/>
    <s v="--"/>
    <s v="--"/>
    <m/>
    <n v="40"/>
    <n v="162"/>
    <n v="409"/>
    <n v="0"/>
    <s v="1. Expedientes de concesiones marítimas son un conjunto de antecedentes legales y reglamentarios que permiten resolver solicitudes de concesiones marítimas para otorgar un derecho de uso y goce por tiempo determinado, sobre sectores bajo la administración del Ministerio de Defensa Nacional. Otorgar, se entiende como afectar un sector bajo la administración del Ministerio, por lo que se consideran los siguientes trámites: otorgamiento, transferencia, sucesión, renovación y modificación sustancial con ampliación de superficie. 2. El plazo de 6 meses es el que dispone el Ministerio de Defensa Nacional para resolver si se acoge o rechaza la solicitud. Dicho plazo, en el caso de los trámites digitales se contará desde que el expediente sea declarado admisible y cuente con conglomerado informe técnico de la autoridad marítima, mientras que en el caso de los expedientes físicos, este se contará desde que el expediente sea declarado admisible y cuente con el conglomerado informe técnico de la autoridad marítima y sea ingresado a la Subsecretaría mediante memorándum. En ambos casos, se computara hasta que el acto administrativo que acoge o rechaza la solicitud sea visado por la Jefatura de la División Jurídica. 3. El plazo se paralizará cuando se suspenda el procedimiento, de conformidad al artículo 26 del D.S. N° 9 de 2018, Reglamento sobre Concesiones Marítimas. - En el caso de las solicitudes que se suspendan por la causal señalada en la letra a) del citado artículo, es decir, por existir sobre el lugar una solicitud de espacio costero marino para pueblos originarios (ECMPO), estas serán excluidas del universo a medir, debido a la imposibilidad legal y práctica de finalizarlas dentro del plazo. - En el caso de las solicitudes que se suspendan por la causal señalada en la letra e) del citado artículo, en particular por las medidas adoptadas por la Administración con motivo de la situación sanitaria (COVID-19) estas serán excluidas del universo a medir mientras se mantenga vigente la resolución y su efecto suspensivo debido a la imposibilidad práctica de finalizarlas dentro del plazo. 4. Se considerarán para el cálculo del indicador todas aquellas solicitudes que declaradas admisibles, cuenten con conglomerado informe técnico ( para los trámites digitales) y memorándum (para los trámites físicos) y cuyo plazo de 6 meses se cumpla durante el año t. 5. El conteo de 6 meses comenzará el día siguiente a la emisión del conglomerado informe técnico para los expedientes digitales (Informe emitido por la dirección de intereses marítimos, según articulo N°56 del Decreto Supremo N° 9 del año 2018) y para el caso de los expedientes físicos, comenzará al día siguiente de la fecha de recepción consignada en el memorándum."/>
    <s v="-"/>
  </r>
  <r>
    <s v="MINISTERIO DE DEFENSA NACIONAL"/>
    <x v="16"/>
    <s v="Defensa"/>
    <n v="13517"/>
    <s v="Porcentaje de expedientes de otorgamiento de concesiones marítimas ingresados entre los años (t-1) y (t-2)"/>
    <s v="(Total de Expedientes de otorgamiento ingresados entre los años (t-1) y (t-2), pendientes de tramitación al 1 de enero del año t , tramitados en el año t /Total de Expedientes de otorgamiento ingresados entre los años (t-1) y (t-2) pendientes de tramitación al 1 de enero del año t )*100"/>
    <s v="3 - Administrar el borde costero litoral y lacustre de la República a través del otorgamiento de concesiones marítimas y acuícolas, la zonificación y formulación de políticas en los espacios de competencia del Ministerio de Defensa Nacional, promoviendo el adecuado uso del territorio en coherencia con el nivel de desarrollo actual del país."/>
    <s v="Expediente de otorgamiento de concesiones marítimas"/>
    <s v="%"/>
    <s v="Asc"/>
    <s v="Eficacia"/>
    <s v="Producto"/>
    <x v="2"/>
    <n v="50"/>
    <n v="266"/>
    <n v="532"/>
    <n v="0"/>
    <m/>
    <s v="NM"/>
    <s v="--"/>
    <s v="--"/>
    <s v="--"/>
    <s v="1. Expedientes de otorgamiento de concesiones marítimas son un conjunto de antecedentes legales y reglamentarios que permiten resolver solicitudes para otorgar un derecho de uso y goce por tiempo determinado, sobre sectores bajo la administración del Ministerio de Defensa Nacional. Otorgar, se entiende como afectar un sector bajo la administración del Ministerio. 2. Se entenderá por expediente tramitado, el acto administrativo que acoge o rechaza la solicitud de concesión marítima y sea visada por la Jefatura de la División Jurídica. 3. Se considerará para el cálculo del indicador los expedientes ingresados entre los años 2021 y 2022, pendientes de tramitación al 1 de enero 2023 y cuya fecha de ingreso del conglomerado informe técnico (para expedientes digitales) y timbre de recepción de oficina de partes en el memorándum (para expedientes físicos) se encuentre dentro de dichos años. 4. No se considerará para el cálculo del indicador los expedientes ingresados entre los años 2021 y 2022, devueltos a tramitación por recurso administrativo acogido durante el año 2023. 5. El plazo se paralizará cuando se suspenda el procedimiento, de conformidad al artículo 26 del D.S. N° 9 de 2018, Reglamento sobre Concesiones Marítimas. - En el caso de las solicitudes que se suspendan por la causal señalada en la letra a) del citado artículo, es decir, por existir sobre el lugar una solicitud de espacio costero marino para pueblos originarios (ECMPO), estas serán excluidas del universo a medir, debido a la imposibilidad legal y práctica de finalizarlas dentro del plazo 6. Serán considerados los expedientes en tramitación al 1 de enero del año t."/>
    <n v="1"/>
  </r>
  <r>
    <s v="MINISTERIO DE DEFENSA NACIONAL"/>
    <x v="16"/>
    <s v="Defensa"/>
    <n v="13518"/>
    <s v="Porcentaje de expedientes de caducidad de concesiones de acuicultura ingresados hasta el año (t-3), terminados durante el año t"/>
    <s v="(Número de expedientes de caducidad de concesiones de acuicultura ingresados hasta el año (t-3) , terminados durante el año t/Número total de expedientes de caducidad de concesiones de acuicultura ingresados hasta el año (t-3) )*100"/>
    <s v="3 - Administrar el borde costero litoral y lacustre de la República a través del otorgamiento de concesiones marítimas y acuícolas, la zonificación y formulación de políticas en los espacios de competencia del Ministerio de Defensa Nacional, promoviendo el adecuado uso del territorio en coherencia con el nivel de desarrollo actual del país."/>
    <s v="Expedientes de caducidad de concesiones de acuicultura"/>
    <s v="%"/>
    <s v="Asc"/>
    <s v="Eficacia"/>
    <s v="Producto"/>
    <x v="2"/>
    <n v="40"/>
    <n v="43"/>
    <n v="107"/>
    <n v="0"/>
    <m/>
    <s v="NM"/>
    <s v="--"/>
    <s v="--"/>
    <s v="--"/>
    <s v="1. Expedientes de caducidad de concesiones de acuicultura son un conjunto de antecedentes que permiten determinar el incumplimiento de las obligaciones establecidas por ley respecto a las concesiones de acuicultura, pudiendo resultar en la adopción de la medida sancionatoria administrativa más gravosa, esto es, la caducidad de la concesión, o bien, en el término del procedimiento si no se verifican los presupuestos fácticos para la procedencia de la sanción. Las principales causales de caducidad se listan en el artículo 142 de la LGPA. 2. Se entenderá que el expediente de caducidad de concesión de acuicultura se encuentra terminado cuando el acto administrativo respectivo sea visado por la Jefatura de la División Jurídica. 3. El universo será fijado el 01 de enero del año t."/>
    <n v="1"/>
  </r>
  <r>
    <s v="MINISTERIO DE DEFENSA NACIONAL"/>
    <x v="16"/>
    <s v="Defensa"/>
    <n v="13522"/>
    <s v="Porcentaje de Decretos de retiros de oficiales superiores, jefes y subalternos de las FF.AA., elaborados en el plazo de veinticinco días hábiles en el año t"/>
    <s v="(Número total de Decretos de retiros de oficiales superiores, jefes y subalternos de las FF.AA., elaborados en el plazo de veinticinco días hábiles en el año t/Número total de Decretos de retiros de oficiales superiores, jefes y subalternos de las FF.AA., elaborados en el año t)*100"/>
    <s v="2 - Controlar el desarrollo y desempeño de la carrera de las funcionarias y funcionarios de las fuerzas armadas para contar con una fuerza preparada y eficaz."/>
    <s v="Decretos de retiros de oficiales superiores, jefes y subalternos de las FF.AA"/>
    <s v="%"/>
    <s v="Asc"/>
    <s v="Calidad"/>
    <s v="Producto"/>
    <x v="2"/>
    <n v="80"/>
    <n v="290"/>
    <n v="363"/>
    <n v="0"/>
    <m/>
    <s v="NM"/>
    <s v="--"/>
    <s v="--"/>
    <s v="--"/>
    <s v="1.- Los veinticinco días hábiles se contabilizan desde el primer día de ingreso al Departamento de Gestión Institucional, conforme al timbre de recepción departamental, de la propuesta de decreto de retiro proveniente de las instituciones de las FF.AA, hasta el día que es despachado el borrador del decreto elaborado en la plataforma SIAPER, según reporte de casos enviados a visación a través de correo electrónico por la Jefatura departamental, o quien haga de subrogante, al Jefe de División de Asuntos Institucionales, o quien haga de subrogante. 2.- Se considerarán como decretos de retiro de oficiales superiores, jefes y subalternos, de los(as) funcionarios(as) de las Fuerzas Armadas de los grados contemplados en el artículo 36 de la Ley N° 18.948 de 1990, elaborados en la plataforma SIAPER, de la Contraloría General de la República."/>
    <n v="1"/>
  </r>
  <r>
    <s v="MINISTERIO DE DEFENSA NACIONAL"/>
    <x v="16"/>
    <s v="Defensa"/>
    <n v="13526"/>
    <s v="Número de medidas de educación para la actualización de la política militar"/>
    <s v="(número de medidas de educación para la actualización de la política militar realizadas en el año t/número de medidas de educación para la actualización de la política militar programadas para el año t)*100"/>
    <s v="5 - Apoyar la actualización y elaboración de la política militar en todas aquellas políticas sectoriales de competencia de la SSFFAA."/>
    <s v="Medidas de educación"/>
    <s v="%"/>
    <s v="Asc"/>
    <s v="Eficacia"/>
    <s v="Proceso"/>
    <x v="2"/>
    <n v="100"/>
    <n v="2"/>
    <n v="2"/>
    <n v="0"/>
    <m/>
    <s v="NM"/>
    <s v="--"/>
    <s v="--"/>
    <s v="--"/>
    <s v="1.Las medidas comprometidas para el año t son: -informe diagnostico de la educación en las Fuerzas Armadas -Estudio comparado de educación en las Fuerzas Armadas 2. los informes de avance serán entregados cuatrimestralmente en el año t, ingresados a Gabinete del Sr. Subsecretario, emitidos por el Jefe del Departamento de Asuntos Institucionales."/>
    <n v="1"/>
  </r>
  <r>
    <s v="MINISTERIO DE DEFENSA NACIONAL"/>
    <x v="16"/>
    <s v="Defensa"/>
    <n v="13530"/>
    <s v="Porcentaje de iniciativas cumplidas para la elaboración del Plan para la modernización de la Justicia Militar"/>
    <s v="(numero de iniciativas para la elaboración del plan para la modernización de la Justicia Militar realizadas en el año t/Total de iniciativas para la elaboración del plan para la modernización de la Justicia Militar comprometidas en el año t)*100"/>
    <s v="4 - Fortalecer los mecanismos de protección al personal de las FF.AA. que denuncien irregularidades para aumentar los niveles de transparencia y probidad."/>
    <s v="Plan para la modernización de la Justicia Militar"/>
    <s v="%"/>
    <s v="Asc"/>
    <s v="Eficacia"/>
    <s v="Proceso"/>
    <x v="2"/>
    <n v="100"/>
    <n v="2"/>
    <n v="2"/>
    <n v="0"/>
    <m/>
    <s v="NM"/>
    <s v="--"/>
    <s v="--"/>
    <s v="--"/>
    <s v="Los avances de iniciativas del Plan para la modernización de la Justicia Militar se medirán a través de informes cuatrimestrales y deberán ser entregados al Gabinete del Sr. Subsecretario, emitidos por el Jefe del Departamento de Estudio y Análisis. Las iniciativas son: -Informe del estado de las iniciativas legislativas presentadas del año 2010 al 2022 -Documento Plan de Medidas para la modernización de la justicia militar"/>
    <n v="1"/>
  </r>
  <r>
    <s v="MINISTERIO DE DESARROLLO SOCIAL Y FAMILIA"/>
    <x v="17"/>
    <s v="Protección Social"/>
    <n v="9150"/>
    <s v="Porcentaje de familias indígenas beneficiadas con obras de riego y/o drenaje al año t, respecto del total de familias indígenas que demandan obras de riego y/o drenaje según catastro de tierras, riego y aguas del año 2006."/>
    <s v="(Número de familias beneficiadas con obras de riego y/o drenaje al año t/Número de familias con demanda de riego y/o drenaje según el catastro de tierras, riego y aguas del año 2006)*100"/>
    <s v="3 - Desarrollar y ejecutar una política pública indígena y una oferta programática, rural y urbana, que contribuyan integradamente al buen vivir, en sus aspectos económico, social y cultural, de las personas, familias, comunidades, asociaciones y organizaciones indígenas."/>
    <s v="Familias con obras de riego y/o drenaje recepcionadas"/>
    <s v="%"/>
    <s v="Asc"/>
    <s v="Eficacia"/>
    <s v="Resultado Intermedio"/>
    <x v="1"/>
    <s v="NM"/>
    <s v="--"/>
    <s v="--"/>
    <s v="--"/>
    <m/>
    <n v="0"/>
    <n v="23139"/>
    <n v="25748"/>
    <n v="0"/>
    <s v="En el Catastro de Tierras, Agua y Riego para Indígenas año 2006, se estableció demanda de riego para 25.748 familias indígenas de las regiones de Arica-Parinacota, Tarapacá, Antofagasta, Valparaíso (Isla de Pascua), Biobío, La Araucanía, Los Ríos, Los Lagos y Magallanes. El acta de recepción de obras debe ser firmada por el beneficiario en caso de postulaciones individuales; por el presidente de la comunidad en el caso de proyectos comunitarios; por el representante y los socios en proyectos de parte de comunidad."/>
    <s v="-"/>
  </r>
  <r>
    <s v="MINISTERIO DE DESARROLLO SOCIAL Y FAMILIA"/>
    <x v="17"/>
    <s v="Protección Social"/>
    <n v="9529"/>
    <s v="Porcentaje de proyectos de negocio financiados a emprendedores y microempresarios indígenas urbanos que concretan una iniciativa económica en el año t."/>
    <s v="(Nº de proyectos de negocio financiados a emprendedores y microempresarios indígenas urbanos que concretan una iniciativa económica en el año t/Nº total de proyectos de negocios financiados a emprendedores y microempresarios indígenas urbanos en el año t)*100"/>
    <s v="3 - Desarrollar y ejecutar una política pública indígena y una oferta programática, rural y urbana, que contribuyan integradamente al buen vivir, en sus aspectos económico, social y cultural, de las personas, familias, comunidades, asociaciones y organizaciones indígenas."/>
    <s v="Personas con proyectos de negocio concretados"/>
    <s v="%"/>
    <s v="Asc"/>
    <s v="Eficacia"/>
    <s v="Producto"/>
    <x v="0"/>
    <n v="99.6"/>
    <n v="495"/>
    <n v="497"/>
    <n v="0"/>
    <m/>
    <n v="95.52"/>
    <n v="426"/>
    <n v="446"/>
    <n v="0"/>
    <s v="Se financiarán emprendimientos y microempresas, entendiéndose (1) emprendedor, como aquella persona indígena que aún no cuenta con una empresa; y (2) microempresario, como una persona natural o jurídica, que tiene actualmente una empresa con ventas anuales no superiores a 2.400 UF. En el primero de los casos se financiará la implementación e inicio de una microempresa, y en el segundo, se financiará la expansión de capacidades productivas, tales como mejoramiento de infraestructura, gestión de negocios o innovación (productos y/o procesos). El subsidio contará con asistencia técnica, con la finalidad de transferir herramientas y capacidades para la implementación y fortalecimiento de los emprendimientos. El proyecto se entiende como concretado si la infraestructura se encuentra instalada (construida / implementada / acondicionada); mano de obra o asesoría ejecutada; maquinaria, equipos y herramientas, adquiridas al 100%, según corresponda."/>
    <n v="4.2713567839195964E-2"/>
  </r>
  <r>
    <s v="MINISTERIO DE DESARROLLO SOCIAL Y FAMILIA"/>
    <x v="17"/>
    <s v="Protección Social"/>
    <n v="12149"/>
    <s v="Porcentaje de familias con derechos de propiedad constituidos, que concretan proyectos de equipamiento básico de predios en el año t."/>
    <s v="(Numero de familias subsidiadas por la aplicación del artículo 20 letras a) y b), con derechos de propiedad constituidos, que concretan proyectos de equipamiento básico de predios en el año t/Numero total de familias indígenas subsidiadas por la aplicación del artículo 20 letras a) y b) y derechos de propiedad constituidos que son financiados con un proyecto de equipamiento básico de predios en el año t.)*100"/>
    <s v="3 - Desarrollar y ejecutar una política pública indígena y una oferta programática, rural y urbana, que contribuyan integradamente al buen vivir, en sus aspectos económico, social y cultural, de las personas, familias, comunidades, asociaciones y organizaciones indígenas."/>
    <s v="Familias con equipamiento básico de predios concretado"/>
    <s v="%"/>
    <s v="Asc"/>
    <s v="Eficacia"/>
    <s v="Producto"/>
    <x v="0"/>
    <n v="100"/>
    <n v="570"/>
    <n v="570"/>
    <n v="0"/>
    <m/>
    <n v="82"/>
    <n v="376"/>
    <n v="456"/>
    <n v="0"/>
    <s v="El proyecto se entiende como concretado si la infraestructura está instalada (construida/implementada/acondicionada); mano de obra o asesoría ejecutada; maquinaria agrícola, equipos y herramientas adquiridas, al 100%, según corresponda. Los beneficiarios de la aplicación del artículo 20 letras a), b) y/o predios transferidos se distribuyen en las regiones de Biobío, La Araucanía, Los Ríos, Los Lagos y Magallanes."/>
    <n v="0.21951219512195122"/>
  </r>
  <r>
    <s v="MINISTERIO DE DESARROLLO SOCIAL Y FAMILIA"/>
    <x v="17"/>
    <s v="Protección Social"/>
    <n v="12911"/>
    <s v="Porcentaje de establecimientos con educación inicial implementados para la enseñanza de las lenguas indígenas en el año t, respecto al total comprometido para el año t."/>
    <s v="(N° de establecimientos con educación inicial implementados para la enseñanza de las lenguas indígenas en el año t/N° de establecimientos con educación inicial planificados para la enseñanza de las lenguas indígenas en el año t)*100"/>
    <s v="2 - Coordinar y asesorar el trabajo intersectorial para mejorar la pertinencia cultural de la política pública y complementar recursos sectoriales y regionales, para financiar y ejecutar programas y proyectos que satisfagan las demandas de los pueblos indígenas y sus territorios."/>
    <s v="Establecimientos Educacionales implementados para enseñanza de lenguas indígenas."/>
    <s v="%"/>
    <s v="Asc"/>
    <s v="Eficacia"/>
    <s v="Producto"/>
    <x v="0"/>
    <n v="100"/>
    <n v="360"/>
    <n v="360"/>
    <n v="0"/>
    <m/>
    <n v="155.69999999999999"/>
    <n v="260"/>
    <n v="167"/>
    <n v="0"/>
    <s v="Cada establecimiento con educación inicial, implementado para la enseñanza de lenguas indígenas contemplará la contratación de un/a educador/a de lengua y cultura indígena (ELCI) o Educador Tradicional para el año t. Los informes regionales de CONADI y nacionales de JUNJI e INTEGRA sobre establecimientos con educación inicial implementados en el año t, debe contener información de matrícula indígena y no indígena (N°H/N°M). Se entenderá por establecimiento con educación inicial, a aquellos establecimientos que imparten Educación Parvularia en cualquiera de sus tres niveles educativos (sala cuna, medio, transición), sean estos jardines infantiles o escuelas, siendo éstos últimos los que imparten el 3° nivel de educación parvularia (NT1 y NT2)."/>
    <n v="-0.35773924213230568"/>
  </r>
  <r>
    <s v="MINISTERIO DE DESARROLLO SOCIAL Y FAMILIA"/>
    <x v="17"/>
    <s v="Protección Social"/>
    <n v="12919"/>
    <s v="Porcentaje de familias beneficiadas con la compra de predios vía art. 20 letra a) con derechos de propiedad constituidos al año t, respecto del total de familias catastradas en las regiones VIII, IX, X, XII y XIV."/>
    <s v="(Número de familias beneficiarias con la compra de predios vía artículo 20 letra a) con tierras inscritas en el Conservador de Bienes Raíces al año t/Número de familias según el catastro de tierras, riego y aguas en las regiones VIII, IX, X, XII y XIV del año 2006.)*100"/>
    <s v="3 - Desarrollar y ejecutar una política pública indígena y una oferta programática, rural y urbana, que contribuyan integradamente al buen vivir, en sus aspectos económico, social y cultural, de las personas, familias, comunidades, asociaciones y organizaciones indígenas."/>
    <s v="Familias con derechos de propiedad constituidos."/>
    <s v="%"/>
    <s v="Asc"/>
    <s v="Eficacia"/>
    <s v="Resultado Intermedio"/>
    <x v="1"/>
    <s v="NM"/>
    <s v="--"/>
    <s v="--"/>
    <s v="--"/>
    <m/>
    <n v="73.66"/>
    <n v="5605"/>
    <n v="7609"/>
    <n v="0"/>
    <s v="En el Catastro de Tierras, Agua y Riego, del año 2006, se establece como demanda social insatisfecha 229.133 hectáreas de clase de suelo III sin riego, equivalente a 18.042 familias a nivel nacional. El Director Nacional del Servicio, en uso de su facultad establecida artículo 2° letra e) del D.S N° 395, determina la distribución del presupuesto en las regiones VIII, IX, X, XII y XIV, puesto que en estas se concentra la mayor población indígena rural, llegando a un total de 7.609 familias demandantes de tierra mediante la aplicación del art. 20 a) en las regiones indicadas."/>
    <s v="-"/>
  </r>
  <r>
    <s v="MINISTERIO DE DESARROLLO SOCIAL Y FAMILIA"/>
    <x v="17"/>
    <s v="Protección Social"/>
    <n v="13611"/>
    <s v="Porcentaje de familias con obras de riego y/o drenaje recepcionadas en el año t, respecto del total de familias con proyectos de arrastre a recepcionar en el año t."/>
    <s v="(N° de familias con obras de riego y/o drenaje de arrastre recepcionadas en el año t/N° Total de familias con proyectos de arrastre a recepcionar en el año t)*100"/>
    <s v="3 - Desarrollar y ejecutar una política pública indígena y una oferta programática, rural y urbana, que contribuyan integradamente al buen vivir, en sus aspectos económico, social y cultural, de las personas, familias, comunidades, asociaciones y organizaciones indígenas."/>
    <s v="Familias con obras de riego y/o drenaje recepcionadas"/>
    <s v="%"/>
    <s v="Asc"/>
    <s v="Eficacia"/>
    <s v="Resultado Intermedio"/>
    <x v="2"/>
    <n v="93.8"/>
    <n v="931"/>
    <n v="993"/>
    <n v="0"/>
    <m/>
    <n v="91.7"/>
    <n v="986"/>
    <n v="1075"/>
    <n v="0"/>
    <s v="Se entiende por familias con proyectos de riego y/o drenajes recepcionadas aquellos proyectos que cuentan con acta de recepción firmada por el beneficiario en caso de postulaciones individuales; por el presidente de la comunidad en el caso de proyectos comunitarios; por el representante y los socios en proyectos de parte de comunidad. Para efectos de la medición se considerarán los proyectos ejecutados en las oficinas: DR Arica, SDN Iquique (Tarapacá), OAI San Pedro de Atacama, OAI Isla de Pascua, DR Cañete (Ñuble-Biobío), SDN Temuco, DR Valdivia, DR Osorno y OAI Punta Arenas. El denominador corresponde a la sumatoria de las familias con proyectos de arrastre (t-1) reconocidos en Resolución Exenta. Esta cifra se podrá ajustar en caso de renuncia o término anticipado aprobado por resolución exenta."/>
    <n v="2.2900763358778563E-2"/>
  </r>
  <r>
    <s v="MINISTERIO DE DESARROLLO SOCIAL Y FAMILIA"/>
    <x v="17"/>
    <s v="Protección Social"/>
    <n v="13686"/>
    <s v="Porcentaje de familias con compra de sitios de significación cultural en el año t, respecto total de familias con compra de sitios de significación cultural comprometidas en el año t-1."/>
    <s v="(Número de Familias con compra de Sitios de Significación cultural inscritos en Conservador de Bienes Raíces en el año t/Número de Familias con compra de sitios de significación cultural comprometidas en el año t-1)*100"/>
    <s v="1 - Promover y proteger los derechos y el patrimonio de los pueblos indígenas, impulsando modificaciones a la normativa vigente, para el cumplimiento pleno del Convenio 169, garantizando, mediante la información, el diálogo y mecanismos de consulta, su participación en las decisiones sobre las medidas legislativas y/o administrativas susceptibles de afectarles directamente."/>
    <s v="Familias con derechos de propiedad constituidos en Conservador de Bienes Raices."/>
    <s v="%"/>
    <s v="Asc"/>
    <s v="Eficacia"/>
    <s v="Producto"/>
    <x v="2"/>
    <n v="78.7"/>
    <n v="500"/>
    <n v="635"/>
    <n v="0"/>
    <m/>
    <n v="148.30000000000001"/>
    <n v="1483"/>
    <n v="1000"/>
    <n v="0"/>
    <s v="Un Sitio de Significación Cultural es un espacio de uso masivo de alto valor espiritual que otorga a las comunidades un sentido de pertinencia cultural, que lleva procesos de identidad que inciden en el rescate y preservación en el tiempo del patrimonio indígena. Se entiende como el Número de familias con compra de Sitio de Sitio de Significación a la suma de socios/as de las comunidades beneficiadas con la compra del Sitio e inscrito en el Conservador de Bienes Raíces. El denominador corresponde al número de familias comprometidas en el año t-1."/>
    <n v="-0.46931894807821983"/>
  </r>
  <r>
    <s v="MINISTERIO DE DESARROLLO SOCIAL Y FAMILIA"/>
    <x v="18"/>
    <s v="Protección Social"/>
    <n v="7285"/>
    <s v="Porcentaje de operaciones de créditos cursadas, respecto del total de operaciones de crédito planificadas para el año t."/>
    <s v="(Nº de operaciones de créditos cursados año t/N° total de operaciones de créditos planificados año t)*100"/>
    <m/>
    <m/>
    <s v="%"/>
    <s v="Asc"/>
    <s v="Eficacia"/>
    <s v="Proceso"/>
    <x v="1"/>
    <s v="NM"/>
    <s v="--"/>
    <s v="--"/>
    <s v="--"/>
    <m/>
    <n v="0"/>
    <n v="79733"/>
    <n v="77702"/>
    <n v="0"/>
    <s v="La cobertura es calculada en base a una estimación del Costo de la Transacción por operación de crédito y el presupuesto disponible. Se entiende por Operación de Crédito al subsidio entregado a cada usuario para cubrir el valor de los costos operacionales relativos al otorgamiento de un crédito productivo, con objeto de incluir en el sistema financiero a microempresas con poco historial comercial, bajas ventas o informalidad y que además se encuentran en situación o condición de vulnerabilidad, las cuales para el mercado constituyen inversiones de riesgo."/>
    <s v="-"/>
  </r>
  <r>
    <s v="MINISTERIO DE DESARROLLO SOCIAL Y FAMILIA"/>
    <x v="18"/>
    <s v="Protección Social"/>
    <n v="10280"/>
    <s v="Porcentaje de usuarios del Programa Yo Emprendo que terminan su intervención en el año t e incrementan sus ingresos iniciales en a lo menos un 5%, respecto del total de usuarios del programa que terminan su intervención en el año t.   "/>
    <s v="(N° de Usuarios del Programa Yo Emprendo que terminan su intervención en el año t e incrementan sus ingresos iniciales en a lo menos un 5%./N° de Usuarios del Programa Yo Emprendo que terminan su intervención en el año t. )*100"/>
    <m/>
    <m/>
    <s v="%"/>
    <s v="Asc"/>
    <s v="Eficacia"/>
    <s v="Resultado Intermedio"/>
    <x v="1"/>
    <s v="NM"/>
    <s v="--"/>
    <s v="--"/>
    <s v="--"/>
    <m/>
    <n v="90.3"/>
    <n v="4452"/>
    <n v="4932"/>
    <n v="0"/>
    <s v="El Universo de cálculo considera Usuarios (Personas) atendidos en proyectos del programa Yo Emprendo que terminan la intervención del programa en el año t; es decir usuarios/as de proyectos con Termino Normal, independiente del año de ingreso a la intervención Se excluyen del universo de cálculo usuarios en estado de abandono y/o aquellos proyectos y/o usuarios determinados por la Sub Dirección de Programas e informados al Departamento encargado del seguimiento de los indicadores por medio de memorándum o correo electrónico. Se entenderá por: Usuarios/as que cumplen condición: aquellos que una vez finalizada la intervención del programa registran una diferencia positiva superior o igual al 5% entre los valores registrados en las variables de Ingreso autónomo como Independiente (líneas de salidas-líneas de base). Usuarios en estado de abandono a aquellos que registran Abandono en la variable Estado SNU"/>
    <s v="-"/>
  </r>
  <r>
    <s v="MINISTERIO DE DESARROLLO SOCIAL Y FAMILIA"/>
    <x v="18"/>
    <s v="Protección Social"/>
    <n v="12094"/>
    <s v="Porcentaje de usuarios del programa Yo Emprendo que terminan su intervención en el año t con un emprendimiento e incrementan a lo menos un 10% sus ventas mensuales."/>
    <s v="(N° de usuarios/as del programa Yo Emprendo que terminan su intervención en el año t con un emprendimiento y aumentan sus ventas mensuales a lo menos en 10%/N° total de usuarios/as del programa Yo Emprendo que terminan su intervención en el año t )*100"/>
    <m/>
    <m/>
    <s v="%"/>
    <s v="Asc"/>
    <s v="Eficacia"/>
    <s v="Resultado Intermedio"/>
    <x v="1"/>
    <s v="NM"/>
    <s v="--"/>
    <s v="--"/>
    <s v="--"/>
    <m/>
    <n v="82.3"/>
    <n v="4060"/>
    <n v="4932"/>
    <n v="0"/>
    <s v="El Universo de cálculo considera Usuarios (Personas) atendidos en proyectos del programa Yo Emprendo que terminan la intervención del programa en el año t; es decir usuarios/as de proyectos con Termino Normal, independiente del año de ingreso a la intervención Se excluyen del universo de cálculo usuarios en estado de abandono y/o aquellos proyectos y/o usuarios determinados por la Sub Dirección de Programas e informados al Departamento encargado del seguimiento de los indicadores por medio de memorándum o correo electrónico. Se entenderá por: Usuarios/as que cumplen condición aquellos que una vez finalizada la intervención del programa registran una diferencia positiva superior o igual al 10% entre los valores registrados de variables de Ventas mensuales (líneas de salidas-líneas de base), además de registrar un emprendimiento en la línea de salida de la variable Código subsector o rama Usuarios en estado de abandono a aquellos que registran Abandono en la variable Estado SNU"/>
    <s v="-"/>
  </r>
  <r>
    <s v="MINISTERIO DE DESARROLLO SOCIAL Y FAMILIA"/>
    <x v="18"/>
    <s v="Protección Social"/>
    <n v="13262"/>
    <s v="Porcentaje de usuarios del programa Yo Emprendo Semilla que terminan su intervención en el año t e incrementan sus ingresos iniciales en a lo menos un 5% respecto del total de usuarios del programa que terminan su intervención en el año t"/>
    <s v="(N° de Usuarios del Programa Yo Emprendo Semilla que terminan su intervención en el año t e incrementan sus ingresos iniciales en a lo menos un 5%/N° de Usuarios del Programa Yo Emprendo Semilla que terminan su intervención en el año t.)*100"/>
    <m/>
    <m/>
    <s v="%"/>
    <s v="Asc"/>
    <s v="Eficacia"/>
    <s v="Resultado Intermedio"/>
    <x v="1"/>
    <s v="NM"/>
    <s v="--"/>
    <s v="--"/>
    <s v="--"/>
    <m/>
    <n v="88.8"/>
    <n v="10238"/>
    <n v="11530"/>
    <n v="0"/>
    <s v="Universo de Cálculo: Usuarios/as que terminan la intervención del programa Yo Emprendo Semilla y Yo Emprendo Semilla SSyO en el año t; es decir, usuarios/as de proyectos con Término Normal en SGI, independiente del año de ingreso a la intervención. Se considerará para el cálculo a los usuarios que registren información en la variable &quot;Ingreso autónomo como independiente&quot; en LB y LS, considerando todos los valores mayores o iguales a 0. Se excluyen del universo de cálculo usuarios en estado de abandono y los usuarios y/o proyectos determinados por la Subdirección de Programas, informados al departamento encargado del seguimiento de los indicadores por medio de memorándum o correo electrónico. Se entenderá por: Usuarios/as que incrementan sus ingresos: aquellos que una vez finalizada la intervención del programa registran una diferencia positiva entre los valores registrados de las variables de ?Ingreso autónomo como independiente-(LB)línea base e ?Ingreso autónomo como independiente-(LS)línea de salida; independiente de la situación ocupacional de LB y LS. El usuario cumple la condición de incremento si en Linea de Salida el incremento al menos es un 5% mayor a lo registrado en la Línea Base."/>
    <s v="-"/>
  </r>
  <r>
    <s v="MINISTERIO DE DESARROLLO SOCIAL Y FAMILIA"/>
    <x v="18"/>
    <s v="Protección Social"/>
    <n v="13580"/>
    <s v="Porcentaje de iniciativas de intervención inclusivas implementadas en el año t, respecto al total de iniciativas de intervención inclusivas planificadas para el año t"/>
    <s v="( número de iniciativas de intervención inclusivas implementadas en el año t/total de iniciativas de intervención inclusivas planificadas para el año t)*100"/>
    <s v="1 - Desarrollar estrategias de intervención inclusivas que generen oportunidades para el bienestar económico, social y territorial de personas, familias y comunidades."/>
    <s v="Iniciativas de Intervención Inclusiva implementadas"/>
    <s v="%"/>
    <s v="Asc"/>
    <s v="Eficacia"/>
    <s v="Proceso"/>
    <x v="2"/>
    <n v="62.5"/>
    <n v="10"/>
    <n v="16"/>
    <n v="0"/>
    <m/>
    <s v="NM"/>
    <s v="--"/>
    <s v="--"/>
    <s v="--"/>
    <s v="Las iniciativas inclusivas a implementar se enmarcan en los ámbitos económico, social y territorial, las que se desarrollan en el documento institucional &quot;Plan Nacional de Inclusión FOSIS&quot; aprobado por el Director Ejecutivo, vigente para el año t."/>
    <n v="1"/>
  </r>
  <r>
    <s v="MINISTERIO DE DESARROLLO SOCIAL Y FAMILIA"/>
    <x v="18"/>
    <s v="Protección Social"/>
    <n v="13583"/>
    <s v="Porcentaje de proyectos pilotos con metodología especializada de escalamiento implementados en el año t con respecto al total de proyectos pilotos planificados con metodología especializada de escalamiento para el el año t"/>
    <s v="(Número de proyectos piloto que cuentan con metodología de escalamiento en el año t /Total proyectos pilotos planificados con metodología de escalamiento, para el año t)*100"/>
    <s v="2 - Instalar una instancia de pilotaje y co-diseño de programas orientados a personas y grupos de alta vulnerabilidad social, mediante un proceso de escalamiento de proyectos de innovación social, que entregue soluciones ajustadas a las necesidades programáticas del Estado.."/>
    <s v="Proyectos Piloto con metodología especializada de escalamiento en el sector público"/>
    <s v="%"/>
    <s v="Asc"/>
    <s v="Eficacia"/>
    <s v="Proceso"/>
    <x v="2"/>
    <n v="100"/>
    <n v="2"/>
    <n v="2"/>
    <n v="0"/>
    <m/>
    <n v="0"/>
    <n v="0"/>
    <n v="0"/>
    <n v="0"/>
    <s v="Se planifica que, anualmente, se aplique una metodología especializada que prepare a proyectos piloto para que sean escalados en oferta pública permanente de servicios públicos que participaron de alguno de los desafíos del programa Innova Fosis u otros. El numerador corresponderá a los proyectos que cuenten con informe final de escalamiento, mientras que el denominador corresponderá a los proyectos a los que se planifica escalar en cada año."/>
    <n v="1"/>
  </r>
  <r>
    <s v="MINISTERIO DE DESARROLLO SOCIAL Y FAMILIA"/>
    <x v="18"/>
    <s v="Protección Social"/>
    <n v="13624"/>
    <s v="Porcentaje de convenios de colaboración y/o de transferencia formalizados en el año t, en el contexto del Modelo de Alianzas FOSIS, respecto del total de convenios planificados para el año t"/>
    <s v="(número de convenios de colaboración y/o de transferencia resolucionados en el año t/número de convenios de colaboración y/o transferencia planificados en el año t)*100"/>
    <s v="4 - Instalar un modelo de alianzas colaborativas, que permita la movilización de capacidades y recursos, para robustecer la respuesta a la vulnerabilidad de usuarios y usuarias."/>
    <s v="Convenios de colaboración y/o de transferencia formalizados"/>
    <s v="%"/>
    <s v="Asc"/>
    <s v="Eficacia"/>
    <s v="Proceso"/>
    <x v="2"/>
    <n v="66.67"/>
    <n v="32"/>
    <n v="48"/>
    <n v="0"/>
    <m/>
    <s v="NM"/>
    <s v="--"/>
    <s v="--"/>
    <s v="--"/>
    <s v="El Modelo de Alianzas FOSIS es un instrumento técnico donde se compilan las directrices institucionales respecto de las alianzas interinstitucionales expresadas en convenios de colaboración y/o transferencia, para el cumplimiento de su misión institucional. En este instrumentos se disponen los principios, enfoques y mecanismos de trabajo conjunto del FOSIS con otros organismos del Estado, actores del sector privado y de la academia, en miras a fortalecer la respuesta del Servicio hacia sus poblaciones objetivos, ejecutores intermediarios y equipos internos. Se entiende como formalizados los convenios que cuentan con el acto administrativos finalizado, esto es Resolución que aprueba convenio."/>
    <n v="1"/>
  </r>
  <r>
    <s v="MINISTERIO DE DESARROLLO SOCIAL Y FAMILIA"/>
    <x v="18"/>
    <s v="Protección Social"/>
    <n v="13996"/>
    <s v="Porcentaje de usuarias y usuarios que terminan la intervención en programas pilotos de emprendimiento en el año t, integrando nuevas técnicas de negocio"/>
    <s v="(número de usuarios/as de proyectos piloto de emprendimiento que terminan la intervención en el año t aplicando nuevas técnicas de negocio /Total de usuarios/as del proyectos piloto de emprendimiento que terminan su intervención en el año t)*100"/>
    <s v="3 - Mejorar en forma continua nuestra oferta programática con pertinencia territorial y con foco en la cohesión social, habilidades y capacidades de las poblaciones objetivo."/>
    <s v="Usuarias y usuarios de pilotos de emprendimiento que terminan su intervención integrando nuevas técnicas de negocio."/>
    <s v="%"/>
    <s v="Asc"/>
    <s v="Eficacia"/>
    <s v="Producto"/>
    <x v="2"/>
    <n v="50"/>
    <n v="567"/>
    <n v="1135"/>
    <n v="0"/>
    <m/>
    <s v="NM"/>
    <s v="--"/>
    <s v="--"/>
    <s v="--"/>
    <s v="Aplica a usuarios y usuarias de pilotos Yo Emprendo Semilla y Yo Emprendo en los que se aplica rediseño de contenidos, que terminan su intervención en el año t. Las nuevas técnicas de negocio corresponden a un rediseño de los programas de emprendimiento que se está aplicando en proyectos pilotos. Integran nuevas técnicas de negocio los usuarios/as que declaran lo siguiente: &quot;He aplicado a mi negocio los nuevos contenidos y técnicas aprendidas durante los talleres, He aplicado prácticas de iniciativa personal en mi día a día y he generado vínculos y redes con otros emprendedores&quot;."/>
    <n v="1"/>
  </r>
  <r>
    <s v="MINISTERIO DE DESARROLLO SOCIAL Y FAMILIA"/>
    <x v="18"/>
    <s v="Protección Social"/>
    <n v="13997"/>
    <s v="Porcentaje de hogares que desarrollan Habilidades para la vida y que terminan su intervención en el programa acción en el año t"/>
    <s v="(N° de hogares programa Acción que terminan intervención en el año t, que obtienen 70 o más puntos en el test de Habilidades para la Vida /N° total de hogares programa Acción que terminan intervención en el año t y que rinde el test de Habilidades para la Vida )*100"/>
    <s v="3 - Mejorar en forma continua nuestra oferta programática con pertinencia territorial y con foco en la cohesión social, habilidades y capacidades de las poblaciones objetivo."/>
    <s v="Hogares que desarrollan Habilidades para la vida"/>
    <s v="%"/>
    <s v="Asc"/>
    <s v="Eficacia"/>
    <s v="Resultado Intermedio"/>
    <x v="2"/>
    <n v="60"/>
    <n v="2049"/>
    <n v="3414"/>
    <n v="0"/>
    <m/>
    <s v="NM"/>
    <s v="--"/>
    <s v="--"/>
    <s v="--"/>
    <s v="Universo de cálculo: hogares que terminan su intervención en el año t, en Programa Acción, Componentes Fortalecimiento de Planes de Trabajo Familiar (tipo beneficiario Familia) y Fortalecimiento de Plan de Trabajo Comunitario (tipo Beneficiario INTORG), correspondientes proyectos con término normal. Habilidades para la vida: son comportamientos aprendidos que las personas usan para enfrentar situaciones problemáticas de la vida diaria. Estas habilidades se adquieren a través del entrenamiento intencional o de la experiencia directa por medio del modelado o la imitación. Contribuyen a enfrentar exitosamente los desafíos de la vida diaria en los diferentes ámbitos o áreas en las que se desempeña la persona, familia, escuela, amigos, trabajo, u otros espacios de interacción. Se entiende por hogares: Hogares presentes en el Registro Social de Hogares que se encuentran en los tramos de hasta 60% de vulnerabilidad, con presencia de niños, niñas y adolescentes hasta 18 años. Test de habilidades para la vida: se determinan según definiciones en Documento Metodológico Variables de Intervención Programa Acción Fortalecimiento de Planes de Trabajo Familiar 2022 y Documento Metodológico Variables de Intervención Programa Acción Fortalecimiento de Plan de Trabajo Comunitario 2022"/>
    <n v="1"/>
  </r>
  <r>
    <s v="MINISTERIO DE DESARROLLO SOCIAL Y FAMILIA"/>
    <x v="19"/>
    <s v="Protección Social"/>
    <n v="9242"/>
    <s v="Porcentaje de revistas Observatorio de Juventud efectivamente entregadas durante el año t, respecto del total de revistas Observatorio de Juventud emitidas durante el año t."/>
    <s v="(Número de revistas Observatorio de juventud entregadas efectivamente durante el año t/Número total de Revistas Observatorio de Juventud publicadas durante el año t)*100"/>
    <s v="1 - Desarrollar estudios y generar información sistematizada y actualizada en materia de juventudes, dando cuenta de las necesidades y expectativas de las y los jóvenes del país, con el fin de contribuir a establecer un diagnóstico acabado y fidedigno de la realidad juvenil, mediante la elaboración de investigaciones cualitativas, cuantitativas, mixtas, evaluativas y análisis de información secundaria relacionados con la población joven."/>
    <m/>
    <s v="%"/>
    <s v="Asc"/>
    <s v="Eficacia"/>
    <s v="Producto"/>
    <x v="1"/>
    <s v="NM"/>
    <s v="--"/>
    <s v="--"/>
    <s v="--"/>
    <m/>
    <n v="106"/>
    <n v="7445"/>
    <n v="7000"/>
    <n v="0"/>
    <s v="El indicador busca controlar la entrega efectiva de la revista &quot;Observatorio de Juventud&quot; a los beneficiarios/as del INJUV a través del proceso de distribución, el cuál es el siguiente: a) Vía correo desde el Nivel Central y/o desde las Direcciones Regionales; b) En terreno, de manera directa en universidades, institutos profesionales, centros de formación técnica y/o colegios; y/o en las actividades asociadas a la oferta programática vigente de INJUV, entre otras; c) Digital. El numerador se establece, en base a la contabilización de los ejemplares efectivamente entregados, a través de la distribución efectiva de la revista &quot;Observatorio de Juventud&quot;, ya sea por correo y/o en terreno y/o digital. El denominador se establece, en base a la cobertura total de revistas &quot;Observatorio de Juventud&quot; para el año t, establecida por la Jefatura del Departamento, a través de memorándum interno, dirigido al jefe del Servicio. El nombre de fantasía que se utiliza para referirse a la revista &quot;Observatorio de Juventud&quot; es &quot;Revista RT&quot;."/>
    <s v="-"/>
  </r>
  <r>
    <s v="MINISTERIO DE DESARROLLO SOCIAL Y FAMILIA"/>
    <x v="19"/>
    <s v="Protección Social"/>
    <n v="13042"/>
    <s v="Porcentaje de publicaciones en la web institucional realizadas en el año t, de estudios e información sobre juventud respecto del total de publicaciones comprometidas para el año t en la Programación del Servicio."/>
    <s v="(Nro. de publicaciones en la web institucional realizadas en el año t, de estudios e información sobre juventud/Nro. total de publicaciones comprometidas para el año t en la Programación del Servicio)*100"/>
    <s v="1 - Desarrollar estudios y generar información sistematizada y actualizada en materia de juventudes, dando cuenta de las necesidades y expectativas de las y los jóvenes del país, con el fin de contribuir a establecer un diagnóstico acabado y fidedigno de la realidad juvenil, mediante la elaboración de investigaciones cualitativas, cuantitativas, mixtas, evaluativas y análisis de información secundaria relacionados con la población joven."/>
    <s v="Número total de estudios e información sobre juventud publicados en la web institucional."/>
    <s v="%"/>
    <s v="Asc"/>
    <s v="Eficacia"/>
    <s v="Producto"/>
    <x v="0"/>
    <n v="100"/>
    <n v="6"/>
    <n v="6"/>
    <n v="0"/>
    <m/>
    <n v="100"/>
    <n v="9"/>
    <n v="9"/>
    <n v="0"/>
    <s v="El numerador del indicador se establece en base a la contabilización del total de publicaciones realizadas en la web institucional, de estudios e información sobre juventud que sean de propiedad del INJUV y que hayan sido elaborados en el año t. Los estudios e información sobre juventud del INJUV serán publicados en formato digital en la web institucional, de acuerdo a los plazos y formatos establecidos en la Programación del Servicio. El denominador se establece en base al número total de publicaciones comprometidas por el Servicio para el año t, contenidas en la Programación del Servicio, en la cual se indicará la metodología, el formato y plazos para dar cuenta del estudio y/o información en materia de juventud a elaborar. Con respecto al denominador, se considerará el concepto de ?publicación? como sinónimo de ?emisión y/o edición? del material investigativo, no así de su publicación en la web institucional, ya que esta última se refiere a poner a disposición de la ciudadanía los estudios e información realizados. La programación será definida por la autoridad de la institución y aprobada por resolución exenta hasta el mes de mayo del año t. Se consideran estudios e información sobre juventud del INJUV, a todos aquellos tópicos que guardan relación directa o indirecta con las juventudes, ya sea para conocer sus propias percepciones o para describir de manera científica la presencia de un determinado fenómeno. Se establece como estudios e información sobre juventud del INJUV, a todo material técnico que dé cuenta de las percepciones de la población juvenil sobre diversas materias que los involucran y/o que están presentes en la opinión pública y/o que afectan a las y los jóvenes, es decir, material de carácter cualitativo y/o cuantitativo de estudios de interés en juventudes. Se excluye a todo material que no sea de propiedad del INJUV."/>
    <n v="0"/>
  </r>
  <r>
    <s v="MINISTERIO DE DESARROLLO SOCIAL Y FAMILIA"/>
    <x v="19"/>
    <s v="Protección Social"/>
    <n v="13268"/>
    <s v="Porcentaje de proyectos monitoreados por INJUV que cumplen con los objetivos propuestos en el año t, respecto del total de proyectos financiados por INJUV durante el año t"/>
    <s v="(Nº de proyectos monitoreados por INJUV que cumplen con los objetivos propuestos en el año t /Nº total de proyectos financiados por INJUV durante el año t)*100"/>
    <s v="4 - Mejorar de manera continua una oferta programática que contribuya al fortalecimiento de la acción social, la participación y el ejercicio de la ciudadanía por parte de jóvenes para aumentar su representación en espacios colectivos, sociales y políticos mediante el diseño, rediseño y fortalecimiento de componentes de programas e iniciativas sociales, con base en el seguimiento y evaluación de resultados y gestión de los mismos."/>
    <m/>
    <s v="%"/>
    <s v="Asc"/>
    <s v="Eficacia"/>
    <s v="Producto"/>
    <x v="1"/>
    <s v="NM"/>
    <s v="--"/>
    <s v="--"/>
    <s v="--"/>
    <m/>
    <n v="98"/>
    <n v="167"/>
    <n v="170"/>
    <n v="0"/>
    <s v="Una organización cumple con sus objetivos, al lograr el 100% en el cumplimiento de los objetivos propuestos en el diseño de su proyecto durante el año t; condición que es informada al Nivel Central por la Dirección Regional respectiva, a través de la planilla de seguimiento. Este indicador, considera a los proyectos de las organizaciones que INJUV financia, a través del Programa Fondos Concursables y que son monitoreados durante el año t. El monitoreo a los proyectos, es realizado por las Direcciones Regionales y se comprueba a través de la ficha de monitoreo, la que es complementada por la planilla de seguimiento que se elabora para cada organización. El numerador se establece en base a la contabilización de los proyectos monitoreados, que cumplen con los objetivos propuestos en su diseño, pertenecientes a organizaciones financiadas por el Programa Fondos Concursables INJUV en el año t. El denominador se establece en base al número total de proyectos efectivamente financiados por el Programa Fondos Concursables INJUV, informado por la Jefatura del Departamento, a través de memorándum interno, dirigido al Jefe del Servicio."/>
    <s v="-"/>
  </r>
  <r>
    <s v="MINISTERIO DE DESARROLLO SOCIAL Y FAMILIA"/>
    <x v="19"/>
    <s v="Protección Social"/>
    <n v="13550"/>
    <s v="Porcentaje de atenciones efectivas en el chat de asistencia y contención psicosocial del programa Hablemos de Todo realizadas en el año t."/>
    <s v="(Nro. total de atenciones efectivas en el chat de asistencia y contención psicosocial del programa Hablemos de Todo realizadas en el año t /Nro total de contactos en el chat de asistencia y contención psicosocial del programa Hablemos de Todo recibidos en el año t)*100"/>
    <s v="2 - Mejorar de manera continua una oferta programática que contribuya al fortalecimiento de conductas de autocuidado y bienestar físico, mental y social de las juventudes, mediante el diseño, rediseño y fortalecimiento de componentes de programas e iniciativas sociales, con base en el seguimiento y evaluación de resultados y gestión de los mismos."/>
    <s v="Atenciones efectivas en el chat de asistencia y contención psicosocial"/>
    <s v="%"/>
    <s v="Asc"/>
    <s v="Eficacia"/>
    <s v="Resultado Intermedio"/>
    <x v="2"/>
    <n v="52"/>
    <n v="3439"/>
    <n v="6613"/>
    <n v="0"/>
    <m/>
    <n v="43"/>
    <n v="3803"/>
    <n v="8933"/>
    <n v="0"/>
    <s v="El numerador se establece en base a la contabilización de las atenciones efectivas realizadas en el chat de apoyo psicosocial Hablemos de Todo en el año t. El denominador se establece en base al número de contactos totales recibidos en el chat de apoyo psicosocial Hablemos de Todo en el año t. Atenciones efectivas en el chat de apoyo psicosocial Hablemos de Todo corresponde al número de personas de entre 15 y 29 años de edad, que ingresan al chat Hablemos de Todo, y se clasifica su motivo de consulta en estado: atención efectiva. Contactos totales corresponde al número total de interacciones que registra la plataforma en el año t."/>
    <n v="0.20930232558139536"/>
  </r>
  <r>
    <s v="MINISTERIO DE DESARROLLO SOCIAL Y FAMILIA"/>
    <x v="19"/>
    <s v="Protección Social"/>
    <n v="13747"/>
    <s v="Porcentaje de jóvenes que finalizan el ciclo de la actividad de acompañamiento para el emprendimiento en el año t, respecto del total de jóvenes que asisten a la actividad de acompañamiento para el emprendimiento en el año t."/>
    <s v="(Nro. de Jóvenes que finalizan el ciclo de la actividad de acompañamiento para el emprendimiento en el año t/Nro. total de jóvenes que asisten a la actividad de acompañamiento para el emprendimiento en el año t *100)*100"/>
    <s v="3 - Mejorar de manera continua una oferta programática que contribuya al fortalecimiento de la orientación vocacional y laboral para la toma de decisiones sobre las trayectorias de empleo y educativas de jóvenes mediante el diseño, rediseño y fortalecimiento de componentes de programas e iniciativas sociales, con base en el seguimiento y evaluación de resultados y gestión de los mismos."/>
    <s v="Jóvenes que finalizan el ciclo de actividad de acompañamiento para el emprendimiento en el año t"/>
    <s v="%"/>
    <s v="Asc"/>
    <s v="Eficacia"/>
    <s v="Producto"/>
    <x v="2"/>
    <n v="60"/>
    <n v="360"/>
    <n v="600"/>
    <n v="0"/>
    <m/>
    <s v="NM"/>
    <s v="--"/>
    <s v="--"/>
    <s v="--"/>
    <s v="El numerador se establece mediante la contabilización de los jóvenes que finalizan efectivamente el ciclo de la actividad de acompañamiento para el emprendimiento en el año t, asociada al programa Vocacional. El criterio considerado para determinar la finalización de un ciclo en la actividad de acompañamiento para el emprendimiento por parte del beneficiario, será determinada por la jefatura del Departamento de Coordinación Programática a través de memorándum interno, dirigido al Director/a del Servicio. El denominador se establece de acuerdo al número total de jóvenes que participan efectivamente de la actividad de acompañamiento para el emprendimiento en el año t. El criterio para establecer la variable de asistencia del denominador, será determinada por la jefatura del Departamento de Coordinación Programática a través de memorándum interno, dirigido al Director/a del Servicio."/>
    <n v="1"/>
  </r>
  <r>
    <s v="MINISTERIO DE DESARROLLO SOCIAL Y FAMILIA"/>
    <x v="19"/>
    <s v="Protección Social"/>
    <n v="13995"/>
    <s v="Porcentaje de municipios que implementan al menos una acción adscrita al Plan de Acción Municipal en Juventud en el año t, respecto del total de municipios que comprometen acciones en su Plan de Acción Municipal de Juventud para el año t."/>
    <s v="(Número de municipios que implementan al menos una acción adscrita al Plan de Acción Municipal en Juventud en el año t /Número total de municipios que comprometen acciones en su Plan de Acción Municipal en Juventud para el año t)*100"/>
    <s v="4 - Mejorar de manera continua una oferta programática que contribuya al fortalecimiento de la acción social, la participación y el ejercicio de la ciudadanía por parte de jóvenes para aumentar su representación en espacios colectivos, sociales y políticos mediante el diseño, rediseño y fortalecimiento de componentes de programas e iniciativas sociales, con base en el seguimiento y evaluación de resultados y gestión de los mismos."/>
    <s v="Número de municipios que implementan al menos una acción adscrita al Plan de Acción Municipal en Juventud en el año t"/>
    <s v="%"/>
    <s v="Asc"/>
    <s v="Eficacia"/>
    <s v="Producto"/>
    <x v="2"/>
    <n v="60"/>
    <n v="24"/>
    <n v="40"/>
    <n v="0"/>
    <m/>
    <s v="NM"/>
    <s v="--"/>
    <s v="--"/>
    <s v="--"/>
    <s v="Un Plan de Acción Municipal en Juventud se refiere a una programación anual que contiene las acciones a implementar en el año t por la Oficina Municipal de Juventud. El numerador del Indicador se obtiene a partir de la contabilización de municipios que implementan efectivamente al menos una acción comprometida en su Plan de Acción Municipal de Juventud en el año t. Las actividades efectivamente implementadas, son monitoreadas y validadas por la Dirección Regional de INJUV, mediante formato preestablecido. El denominador del Indicador se establece del total de municipios que formulan un Plan de Acción Municipal en Juventud para el año t. El número total de Planes de Acción Municipal de Juventud del año t, será informado por la Jefatura del Departamento de Coordinación Programática a través de memorándum interno, dirigido al Director/a del Servicio."/>
    <n v="1"/>
  </r>
  <r>
    <s v="MINISTERIO DE DESARROLLO SOCIAL Y FAMILIA"/>
    <x v="20"/>
    <s v="Protección Social"/>
    <n v="5226"/>
    <s v="Porcentaje de personas con discapacidad beneficiadas con ayudas técnicas y/o tecnologías de apoyo en el año t, que declaran haber mejorado su calidad de vida, respecto del total de personas con discapacidad beneficiadas encuestadas en el año t."/>
    <s v="(N° de personas con discapacidad beneficiadas con ayudas técnicas y/o tecnologías de apoyo durante el año t, que declaran haber mejorado su calidad de vida/N° total de personas con discapacidad beneficiadas con ayudas técnicas y/o tecnologías de apoyo, encuestadas durante el año t)*100"/>
    <m/>
    <m/>
    <s v="%"/>
    <s v="Asc"/>
    <s v="Eficacia"/>
    <s v="Resultado Intermedio"/>
    <x v="1"/>
    <s v="NM"/>
    <s v="--"/>
    <s v="--"/>
    <s v="--"/>
    <m/>
    <n v="0"/>
    <n v="272"/>
    <n v="498"/>
    <n v="0"/>
    <s v="El indicador apunta a la medición de la variable discapacidad en el modelo de inclusión social validado por la Ley 20.422. La metodología de medición es una encuesta aplicada a las personas con discapacidad (muestra aleatoria simple) beneficiadas por el financiamiento de ayudas técnicas. Se aplicará con cobertura nacional con un tamaño muestral tal que la información tenga un nivel de confianza del 90%, error del 5% y bajo supuesto de varianza máxima. Se entenderá por calidad de vida el estado de satisfacción y bienestar que presenta una persona con discapacidad y que le otorga cierta capacidad de participación (social, laboral y educativa, cuando corresponda), funcionamiento (autonomía en la ejecución de las actividades de la vida diaria) o sensación positiva de su vida (uso tiempo libre, recreación y ocio), medida posterior a la recepción conforme de una ayuda técnica entregada por el Servicio Nacional de la Discapacidad."/>
    <s v="-"/>
  </r>
  <r>
    <s v="MINISTERIO DE DESARROLLO SOCIAL Y FAMILIA"/>
    <x v="20"/>
    <s v="Protección Social"/>
    <n v="12866"/>
    <s v="Porcentaje de municipios con Oficina/Departamento/Programa de la Discapacidad que firman Convenios de Colaboración para la implementación de la Estrategia de Desarrollo Local Inclusivo, al año t."/>
    <s v="(N° de municipios que cuentan con Oficina/Departamento/Programa de la Discapacidad que firman Convenios de Colaboración para la implementación de la Estrategia de Desarrollo Local Inclusivo al año t/N° total de municipios)*100"/>
    <m/>
    <m/>
    <s v="%"/>
    <s v="Asc"/>
    <s v="Eficacia"/>
    <s v="Producto"/>
    <x v="1"/>
    <s v="NM"/>
    <s v="--"/>
    <s v="--"/>
    <s v="--"/>
    <m/>
    <n v="52"/>
    <n v="180"/>
    <n v="345"/>
    <n v="0"/>
    <s v="Son los Convenios firmados entre Senadis y los Municipios adjudicados desde el año 2015, a través de la convocatoria realizada de forma anual de la Estrategia de Desarrollo Local Inclusiva (EDLI), cuyo objetivo es fomentar el desarrollo local inclusivo a nivel comunal, a través del otorgamiento de financiamiento y apoyo técnico, para que el municipio pueda reorientar y/o profundizar políticas inclusivas de desarrollo local. De esta forma, la implementación de la Estrategia de Desarrollo Local Inclusivo considera el compromiso municipal de implementar durante un periodo entre 12 o 18 meses productos específicos en sus comunas, que promoverán una cultura inclusiva, impactando en las personas con discapacidad, sus familias y entornos, así como también en la gestión municipal. El denominador se establece según la cantidad de Municipios existentes al año t-1."/>
    <s v="-"/>
  </r>
  <r>
    <s v="MINISTERIO DE DESARROLLO SOCIAL Y FAMILIA"/>
    <x v="20"/>
    <s v="Protección Social"/>
    <n v="13269"/>
    <s v="Porcentaje de estudiantes con discapacidad en la educación superior beneficiarios con recursos de apoyos educativos, que incrementan su participación en actividades curriculares y extracurriculares, en el año t."/>
    <s v="(N° de estudiantes con discapacidad de educación superior beneficiarios con recursos de apoyo educativos que respondan el instrumento y que incrementan su participación en actividades curriculares y extracurriculares, en el año t /N° total de estudiantes con discapacidad de educación superior beneficiarios con recursos de apoyo educativos que respondan el instrumento, en el año t)*100"/>
    <m/>
    <m/>
    <s v="%"/>
    <s v="Asc"/>
    <s v="Eficacia"/>
    <s v="Resultado Intermedio"/>
    <x v="1"/>
    <s v="NM"/>
    <s v="--"/>
    <s v="--"/>
    <s v="--"/>
    <m/>
    <n v="91"/>
    <n v="535"/>
    <n v="591"/>
    <n v="0"/>
    <s v="El indicador medirá el incremento de la participación en el contexto educativo, tanto en actividades académicas (en clases) y como en actividades extracurriculares o complementarias (actividades deportivas, recreativas, impartidas por la universidad y/o estudiantes),de los estudiantes con discapacidad en la educación superior beneficiarios con recursos de apoyo educativos, consistente en ayudas técnicas, tecnologías asistivas y/o servicios de apoyo. A través de los resultados de la convocatoria anual del Programa Recursos de Apoyo al estudiante con discapacidad para la educación superior, se determinará el universo a aplicar el instrumento. Para determinar el resultado del indicador se enviará, finalizando el segundo semestre, un instrumento autoaplicativo al estudiante beneficiario de los recursos de apoyo educativo, que consta de preguntas en las dimensiones de Actividades académicas, actividades extracurriculares e inclusión en el contexto educativo. De los estudiantes que respondan el instrumento, se entenderá que se incrementa la participación en actividades académicas y extracurriculares si la moda de la totalidad de las respuestas entregas por el estudiante, está en la categoría ?acuerdo? o ?muy de acuerdo?, presentando un mayor atributo de participación"/>
    <s v="-"/>
  </r>
  <r>
    <s v="MINISTERIO DE DESARROLLO SOCIAL Y FAMILIA"/>
    <x v="20"/>
    <s v="Protección Social"/>
    <n v="13752"/>
    <s v="Porcentaje de estrategias de comunicación, educación y concientización para la promoción de igualdad de oportunidades y no discriminación de las personas con discapacidad realizadas en el año t, respecto del total de acciones programadas en el año t."/>
    <s v="(N° de estrategias de comunicación, educación y concientización para la promoción de igualdad de oportunidades y no discriminación de las personas con discapacidad realizadas en año t/N° total de estrategias de comunicación, educación y concientización para la promoción de igualdad de oportunidades y no discriminación de las personas con discapacidad programadas en el año t)*100"/>
    <s v="1 - Promover la igualdad de oportunidades y no discriminación de las personas con discapacidad, desde un enfoque de inclusión social y derecho, mediante el diseño de estrategias de comunicación, educación y concientización."/>
    <s v="Estrategias de comunicación, educación y concientización realizadas"/>
    <s v="%"/>
    <s v="Des"/>
    <s v="Eficacia"/>
    <s v="Proceso"/>
    <x v="2"/>
    <n v="100"/>
    <n v="10"/>
    <n v="10"/>
    <n v="0"/>
    <m/>
    <n v="90"/>
    <n v="9"/>
    <n v="10"/>
    <n v="0"/>
    <s v="El indicador mide la realización de estrategias de comunicación, educación y concientización promoción de igualdad de oportunidades y no discriminación de las personas con discapacidad en los ámbitos de educación, accesibilidad, salud, participación, inclusión laboral, promoción de derechos y otras esferas de la inclusión, que se ejecuten con el objetivo de generar el cambio cultural requerido para la inclusión social de las personas con discapacidad. Se entenderá por estrategias de comunicación, educación y concientización aquellas que den a conocer los derechos, beneficios de las personas con discapacidad y/o propicien cambios culturales, ya sea a través de campañas o actividades comunicacionales que busquen incorporar en la conciencia colectiva la variable discapacidad, promover la igualdad de oportunidades, el efectivo ejercicio de sus derechos y beneficios a los que pueden acceder. Se entenderá por estrategia realizada la ejecución de todas las acciones estipuladas en las campañas o actividades comunicacionales, dentro del año de gestión."/>
    <n v="-0.1111111111111111"/>
  </r>
  <r>
    <s v="MINISTERIO DE DESARROLLO SOCIAL Y FAMILIA"/>
    <x v="20"/>
    <s v="Protección Social"/>
    <n v="13754"/>
    <s v="Porcentaje de medidas comprometidas por Senadis en el Plan Nacional de Accesibilidad Universal implementadas en el año t, respecto del total de medidas comprometidas por Senadis en el Plan Nacional de Accesibilidad Universal"/>
    <s v="(N° de medidas comprometidas por Senadis en el Plan Nacional de Accesibilidad implementadas en el año t /N° de medidas comprometidas por Senadis en el Plan Nacional de Accesibilidad Universal)*100"/>
    <s v="2 - Promover un enfoque transversal de inclusión de las personas con discapacidad en las políticas públicas, planes, programas, iniciativas, proyectos y estrategias de desarrollo inclusivo, a través del trabajo intersectorial y territorial para mejorar la oferta pública y privada."/>
    <s v="Medidas del Plan Nacional de Accesibilidad Universal implementadas"/>
    <s v="%"/>
    <s v="Asc"/>
    <s v="Eficacia"/>
    <s v="Producto"/>
    <x v="2"/>
    <n v="7"/>
    <n v="1"/>
    <n v="15"/>
    <n v="0"/>
    <m/>
    <s v="NM"/>
    <s v="--"/>
    <s v="--"/>
    <s v="--"/>
    <s v="El Plan Nacional de Accesibilidad Universal (PNAU) 2022 ? 2032 es una medida de Gobierno, liderada por el Ministerio de Desarrollo Social y Familia, a través de SENADIS, con los esfuerzos de ministerios y servicios del Estado de Chile, invitando a las municipalidades, la academia y la ciudadanía a participar y enriquecer este esfuerzo para, en conjunto, lograr ciudades, barrios y entornos inclusivos. Las medidas comprometidas por SENADIS corresponden a aquellas de directa responsabilidad de esta institución, atendido que el PNAU compromete acciones de varias instituciones. El avance en el cumplimiento de las medidas es incremental en el periodo estipulado del Plan y se entenderán cómo implementadas cuando se realicen todas las acciones estipuladas dentro del año de gestión."/>
    <n v="1"/>
  </r>
  <r>
    <s v="MINISTERIO DE DESARROLLO SOCIAL Y FAMILIA"/>
    <x v="20"/>
    <s v="Protección Social"/>
    <n v="13759"/>
    <s v="Tasa de variación en la atención de personas con discapacidad que acceden al Programa Acceso a la Justicia, para asesoría y/o patrocinio jurídico, realizadas en el año t, respecto al año t-1"/>
    <s v="((N° de atenciones de PcD que acceden al Programa Acceso a la Justicia para asesoría y/o patrocinio jurídico en el año t/N° de atenciones de PcD que acceden al Programa Acceso a la Justicia para asesoría y/o patrocinio jurídico en el año t-1)-1)*100"/>
    <s v="3 - Promover y proteger el ejercicio de los derechos de las personas con discapacidad, contribuyendo a su plena participación en la sociedad, el disfrute de sus derechos y la eliminación de cualquier forma de discriminación."/>
    <s v="Atenciones realizadas"/>
    <s v="%"/>
    <s v="Asc"/>
    <s v="Eficacia"/>
    <s v="Producto"/>
    <x v="2"/>
    <n v="3"/>
    <n v="1950"/>
    <n v="1900"/>
    <n v="0"/>
    <m/>
    <n v="-5"/>
    <n v="1869"/>
    <n v="1971"/>
    <n v="0"/>
    <s v="El indicador mide el número de atenciones realizadas por los/as abogados/as ejecutores/as del Programa Acceso a la Justicia ? desarrollado por SENADIS en conjunto con las 4 Corporaciones de Asistencia Judicial del país ? a personas con discapacidad que requieren de asesoría y/o patrocinio en diversos tipos de conflictos jurídicos, ya sea que éstos versen sobre casos de vulneración de derechos y/o discriminación, en razón de la discapacidad, o bien, sobre otras situaciones de relevancia jurídica que requieran de un abordaje especializado en razón de la discapacidad del usuario/a, aún cuando la causa no diga relación directa con vulneración y/o discriminación en razón de la discapacidad. La atención realizada puede ser orientación jurídica, acompañamiento en casos de mediación y/o judilización de casos."/>
    <n v="-1.6"/>
  </r>
  <r>
    <s v="MINISTERIO DE DESARROLLO SOCIAL Y FAMILIA"/>
    <x v="20"/>
    <s v="Protección Social"/>
    <n v="13762"/>
    <s v="Porcentaje de proyectos que cierran su ejecución en el año t y que cumplen con los objetivos de inclusión social comprometidos"/>
    <s v="(N° de proyectos que cierran su ejecución en el año t y que cumplen con los objetivos de inclusión social comprometidos /N° proyectos que cierran su ejecución en el año t)*100"/>
    <s v="4 - Contribuir a la inclusión social de las personas con discapacidad, favoreciendo el desarrollo de su vida autónoma, a través del diseño, ejecución, seguimiento y evaluación de planes, programas, iniciativas y proyectos que promuevan los principios de vida independiente, accesibilidad y diseño universal, participación y diálogo social."/>
    <s v="Proyectos ejecutados que contribuyen a la inclusión social"/>
    <s v="%"/>
    <s v="Asc"/>
    <s v="Eficacia"/>
    <s v="Producto"/>
    <x v="2"/>
    <n v="78"/>
    <n v="310"/>
    <n v="400"/>
    <n v="0"/>
    <m/>
    <n v="76"/>
    <n v="301"/>
    <n v="398"/>
    <n v="0"/>
    <s v="La evaluación considerará a los proyectos de los programas de Senadis que financien acciones que contribuyan a la inclusión social de las personas con discapacidad. Los proyectos pueden ser ejecutados por personas naturales y/o jurídicas. Cuando se adjudica un proyecto se firma un convenio, en el que se establecen las condiciones de ejecución y objetivos de gestión en inclusión social a cumplir. Al cierre de la ejecución de cada proyecto, a través de diversos instrumentos metodológicos correspondiente a cada uno de los distintos programas, se realiza la medición del cumplimiento de los objetivos."/>
    <n v="2.6315789473684209E-2"/>
  </r>
  <r>
    <s v="MINISTERIO DE DESARROLLO SOCIAL Y FAMILIA"/>
    <x v="20"/>
    <s v="Protección Social"/>
    <n v="13765"/>
    <s v="Porcentaje de Estudios en Discapacidad elaborados y difundidos en el año t, respecto del total de Estudios definidos en el año t"/>
    <s v="(N° de Estudios en Discapacidad elaborados y difundidos en el año t/N° de Estudios en Discapacidad definidas en el año t)*100"/>
    <s v="5 - Generar y actualizar información cuantitativa y cualitativa sobre discapacidad para caracterizar y analizar la realidad social de las personas con discapacidad e identificar sus necesidades sociales."/>
    <s v="Estudios en discapacidad elaborados y difundidos"/>
    <s v="%"/>
    <s v="Asc"/>
    <s v="Eficacia"/>
    <s v="Proceso"/>
    <x v="2"/>
    <n v="100"/>
    <n v="4"/>
    <n v="4"/>
    <n v="0"/>
    <m/>
    <n v="100"/>
    <n v="2"/>
    <n v="2"/>
    <n v="0"/>
    <s v="Los estudios generados sobre discapacidad permiten desarrollar políticas públicas pertinentes y oportunas sobre inclusión social para personas con discapacidad (PcD). Estos estudios se elaboran con el enfoque de derechos humanos de acuerdo a lo establecido en la Convención sobre los Derechos de las Personas con Discapacidad, ratificada por Chile en el año 2008. Los estudios que se desarrollarán serán respecto a Prevalencia de las PcD, Caracterización de las PcD y/o publicaciones temáticas. Asimismo, cada vez que se elabora un Estudio se realizan acciones correspondientes a la difusión de los mismo, a través de la publicación en la página web del Servicio."/>
    <n v="0"/>
  </r>
  <r>
    <s v="MINISTERIO DE DESARROLLO SOCIAL Y FAMILIA"/>
    <x v="21"/>
    <s v="Protección Social"/>
    <n v="13237"/>
    <s v="Porcentaje de plazas ocupadas en establecimientos de larga estadía en el año t, en relación al total de plazas adjudicadas por el programa Fondo Subsidio para Establecimientos de larga estadía para el año t."/>
    <s v="(N°de plazas ocupadas en establecimientos de larga estadía en el año t/Total de plazas adjudicadas al año t)*100"/>
    <s v="1 - Optimizar oportunidades de bienestar físico, social y mental con enfoque gerontológico y comunitario, a través de acciones tanto preventivas como para la provisión de servicios que aborden demandas de la población mayor que viven en condiciones de dependencia y vulnerabilidad, .considerando las características del territorio ."/>
    <s v="Ocupación de plazas residenciales en ELEAM"/>
    <s v="%"/>
    <s v="Asc"/>
    <s v="Eficacia"/>
    <s v="Producto"/>
    <x v="0"/>
    <n v="92.09"/>
    <n v="5192"/>
    <n v="5638"/>
    <n v="0"/>
    <m/>
    <n v="86.45"/>
    <n v="4926"/>
    <n v="5698"/>
    <n v="0"/>
    <s v="1) Para el numerador se considerará el número efectivo de plazas ocupadas en el año t por el programa Fondo Subsidio ELEAM a nivel nacional. Este dato corresponde al promedio mensual de plazas ocupadas, que se obtiene de la sumatoria de las plazas ocupadas de manera mensual dividido por los meses considerados en la medición (definido en nota técnica N°5). 2) El denominador se obtiene de las plazas adjudicadas al año t, las cuales son formalizadas a través de Resolución, en ésta se identifican la cantidad de plazas máximas a subsidiar por SENAMA a través del programa Fondo Subsidio ELEAM. Podrán ser excluidas de esta categoría aquellas plazas que dejan de utilizarse por causas tales como: cierres anticipados de convenio, cierres de ELEAM y/o solicitudes de disminución de plazas en instituciones en convenio con Fondo Subsidio. Además, se podrán incluir nuevas plazas por causa de: adjudicación de nuevos concursos o solicitudes de aumento de plazas de instituciones en convenio con Fondo Subsidio ELEAM u otra que determine el Servicio. 3) Las plazas ocupadas corresponden a la Unidad de Atención en un ELEAM o cupos de la residencia en uso por una persona mayor. Se utiliza el término Unidad de Atención en un ELEAM, ya que es la definición de plazas señalada en el reglamento y bases del programa. La ocupación de plazas adjudicadas y disponibles en un ELEAM, puede verse afectada por: razones o restricciones de tipo sanitarias, emanadas de SEREMI de Salud, organismo encargado de fiscalizar el funcionamiento de las residencias, entre otras situaciones que afecten el normal funcionamiento del ELEAM. 4) Este indicador aplica exclusivamente a las plazas ocupadas de los Establecimientos de Larga Estadía que reciben subvención de SENAMA, a través del Programa Fondo Subsidio ELEAM. 5) Las plazas ocupadas y adjudicadas se obtendrán de los informes mensuales regionales, del programa Fondo Subsidio ELEAM, con el detalle de las plazas adjudicadas y ocupadas. Que incluya a lo menos los siguientes campos: Región, RUT Institución, cantidad de plazas adjudicadas y cantidad de plazas ocupadas. Además, se emitirá un informe consolidado a nivel nacional que dé cuenta del total de plazas adjudicadas y ocupadas del programa Fondo Subsidio ELEAM. Identificando a lo menos: Región, período y Resolución de adjudicación de plazas. 6) Se define como fecha de corte para informar las plazas adjudicadas y ocupadas, el 31 de octubre de cada año."/>
    <n v="6.5240023134759975E-2"/>
  </r>
  <r>
    <s v="MINISTERIO DE DESARROLLO SOCIAL Y FAMILIA"/>
    <x v="21"/>
    <s v="Protección Social"/>
    <n v="13252"/>
    <s v="Porcentaje de Adultos Mayores que han recibido asesoría legal y/o jurídica del Defensor Mayor, respecto del total de solicitudes de casos judicializados que requieren respuesta de SENAMA al año t"/>
    <s v="(N° de Adultos Mayores que han recibido asesoría legal y/o jurídica del Defensor Mayor en el año t /N° total de solicitudes de casos judicializados recibidos al año t)*100"/>
    <s v="3 - Contribuir a un cambio cultural en torno a las visiones de la vejez y el envejecimiento desde el curso de vida, reconociendo a las personas mayores en perspectiva de derechos e interseccionalidad."/>
    <s v="Asesorías Legales"/>
    <s v="%"/>
    <s v="Asc"/>
    <s v="Eficacia"/>
    <s v="Producto"/>
    <x v="1"/>
    <s v="NM"/>
    <s v="--"/>
    <s v="--"/>
    <s v="--"/>
    <m/>
    <n v="38.19"/>
    <n v="469"/>
    <n v="1228"/>
    <n v="0"/>
    <s v="1) Para el numerador se considerará el número total de casos que recibieron asesoría de Defensor Mayor durante el año t. Este dato corresponde al estado de tramitación en que se encuentra cada uno de los casos, considerando el estado ?Cerrado? como la atención realizada por el Defensor Mayor. Se excluirán de esta medida los casos que se encuentren en estado de ?Análisis?, ya que corresponden a situaciones que están siendo tramitadas y su resolución depende de otras acciones judiciales. 2) El denominador es obtenido mediante el número total de requerimientos en ?Asesoría Legal por Defensor Mayor? en el año t. Este dato corresponde al total de casos que requirieron de la atención y que fueron derivados para la atención legal de Defensor Mayor. 3) Los casos que requieren de Asesoría Legal por Defensor Mayor corresponden a los registros clasificados en la Plataforma Buen Trato SIAC como ?Atención Legal por Defensor Mayor? que han sido derivados desde los distintos canales de atención que tiene actualmente SENAMA y pone a disposición de la ciudadanía a nivel nacional. 4) Los requerimientos en Asesoría Legal por Defensor Mayor se obtendrán de los reportes emanados de la Plataforma Buen Trato SIAC o el sistema que lo reemplace."/>
    <s v="-"/>
  </r>
  <r>
    <s v="MINISTERIO DE DESARROLLO SOCIAL Y FAMILIA"/>
    <x v="21"/>
    <s v="Protección Social"/>
    <n v="13255"/>
    <s v="Porcentaje de beneficiarios ingresados a un ELEAM en el año t, en relación al total de postulantes al año t"/>
    <s v="(N° de Adultos Mayores ingresados al ELEAM en el año t/N° total de postulantes al año t)*100"/>
    <s v="1 - Optimizar oportunidades de bienestar físico, social y mental con enfoque gerontológico y comunitario, a través de acciones tanto preventivas como para la provisión de servicios que aborden demandas de la población mayor que viven en condiciones de dependencia y vulnerabilidad, .considerando las características del territorio ."/>
    <s v="Ingreso de beneficiarios a ELEAM SENAMA"/>
    <s v="%"/>
    <s v="Asc"/>
    <s v="Eficacia"/>
    <s v="Producto"/>
    <x v="0"/>
    <n v="47.33"/>
    <n v="133"/>
    <n v="281"/>
    <n v="0"/>
    <m/>
    <n v="57.85"/>
    <n v="140"/>
    <n v="242"/>
    <n v="0"/>
    <s v="1) Este indicador aplica exclusivamente para los Establecimientos de Larga Estadía (ELEAM) de SENAMA. 2) Las solicitudes de ingreso pueden provenir de postulaciones regulares o ingresos directos, estos últimos provienen de sentencias judiciales o situación de maltratos definidas por SENAMA. Para efectos de este indicador se considerarán solo las postulaciones regulares. 3) El numerador excluirá a aquellas personas mayores que encontrándose autorizadas mediante resolución exenta para ingresar al ELEAM fallecieran o desistieran de ingresar al establecimiento en este proceso. 4) El denominador contemplará el número de postulaciones en lista de espera que cuenta con la ficha de postulación aplicada y con puntaje de prelación. Y excluirá aquellas solicitudes donde la persona mayor en el proceso fallezca o desista o cuya postulación sea rechazada por no cumplir los requisitos establecidos por el programa. Se entenderá como postulante en lista de espera, a la persona mayor que haya presentado ante el Servicio toda la documentación requerida por el programa, ésta se mantenga vigente y cuente con ficha de postulación aplicada y con puntaje de prelación."/>
    <n v="-0.18184961106309425"/>
  </r>
  <r>
    <s v="MINISTERIO DE DESARROLLO SOCIAL Y FAMILIA"/>
    <x v="21"/>
    <s v="Protección Social"/>
    <n v="13306"/>
    <s v="Porcentaje de comunas con Centros Diurnos operando, respecto del total de comunas del país"/>
    <s v="(N° de comunas con Centros Diurnos operando con financiamiento de SENAMA al año /N° total de comunas del país)*100"/>
    <s v="2 - Fomentar la autonomía y participación de las personas mayores a través de la promoción de espacios de encuentro, opinión y toma de decisiones, impulsando el derecho a la ciudad, al territorio y al deber cívico, así como a la promoción y fortalecimiento de sus organizaciones."/>
    <s v="Centros Diurnos Operando"/>
    <s v="%"/>
    <s v="Asc"/>
    <s v="Eficacia"/>
    <s v="Producto"/>
    <x v="0"/>
    <n v="43.35"/>
    <n v="150"/>
    <n v="346"/>
    <n v="0"/>
    <m/>
    <n v="26.3"/>
    <n v="91"/>
    <n v="346"/>
    <n v="0"/>
    <s v="1) Se entenderá por &quot;Centro Diurno operando con financiamiento de SENAMA&quot; a aquellos cuyas instituciones responsables cuenten con convenios suscritos vigentes al año t del programa Centros Diurnos del Adulto Mayor en cualquiera de sus dos componentes (Centros Diurnos Comunitarios y Centros Diurnos Referenciales); y que cuenten con adultos mayores beneficiarios informados a SENAMA. 2) Se entenderá por informados a SENAMA cuando la persona mayor firma consentimiento informado señalado en la Guía de Operaciones del Programa Centro Diurno. 3) El número de total de comunas del país corresponde a las indicadas por el Instituto Nacional de Estadísticas al año 2017: 346 comunas."/>
    <n v="0.64828897338403046"/>
  </r>
  <r>
    <s v="MINISTERIO DE DESARROLLO SOCIAL Y FAMILIA"/>
    <x v="21"/>
    <s v="Protección Social"/>
    <n v="13731"/>
    <s v="Porcentaje de casos que han recibido Asesoría Legal por Defensor Mayor en el año t, respecto del total de casos ingresados que requieren Asesoría Legal por Defensor Mayor en el año t"/>
    <s v="(N° de casos que han recibido asesoría legal por Defensor Mayor en el año t/N° total de casos ingresados que requieren asesoría legal por Defensor Mayor en el año t)*100"/>
    <s v="3 - Contribuir a un cambio cultural en torno a las visiones de la vejez y el envejecimiento desde el curso de vida, reconociendo a las personas mayores en perspectiva de derechos e interseccionalidad."/>
    <s v="Asesorías Legales"/>
    <s v="%"/>
    <s v="Asc"/>
    <s v="Eficacia"/>
    <s v="Producto"/>
    <x v="2"/>
    <n v="89.03"/>
    <n v="1607"/>
    <n v="1805"/>
    <n v="0"/>
    <m/>
    <n v="89.52"/>
    <n v="1742"/>
    <n v="1946"/>
    <n v="0"/>
    <s v="1) Para el numerador se considerará el número total de casos que recibieron asesoría de Defensor Mayor durante el año t. Este dato corresponde al estado de tramitación en que se encuentra cada uno de los casos, considerando el estado ?Cerrado? como la atención realizada por el Defensor Mayor. Se excluirán de esta medida los casos que se encuentren en estado de ?Análisis?, ya que corresponden a situaciones que están siendo tramitadas y su resolución depende de otras acciones judiciales. 2) El denominador es obtenido mediante el número total de requerimientos en ?Asesoría Legal por Defensor Mayor? en el año t. Este dato corresponde al total de casos que requirieron de la atención y que fueron derivados para la atención legal de Defensor Mayor. 3) Los casos que requieren de Asesoría Legal por Defensor Mayor corresponden a los registros clasificados en la Plataforma Buen Trato SIAC como ?Atención Legal por Defensor Mayor? que han sido derivados desde los distintos canales de atención que tiene actualmente SENAMA y pone a disposición de la ciudadanía a nivel nacional. 4) Los requerimientos en Asesoría Legal por Defensor Mayor se obtendrán de los reportes emanados de la Plataforma Buen Trato SIAC o el sistema que lo reemplace."/>
    <n v="-5.4736371760499879E-3"/>
  </r>
  <r>
    <s v="MINISTERIO DE DESARROLLO SOCIAL Y FAMILIA"/>
    <x v="22"/>
    <s v="Protección Social"/>
    <n v="13088"/>
    <s v="Porcentaje de documentos de Encuestas Temáticas publicados en la página web del Observatorio Social, en los plazos establecidos en la programación de la División."/>
    <s v="(N° de documentos de Encuestas Temáticas publicados en la página web del Observatorio Social, en los plazos establecidos en la programación de la División de Observatorio Social /N° total de documentos de Encuestas Temáticas, programados para el año t)*100"/>
    <m/>
    <m/>
    <s v="%"/>
    <s v="Asc"/>
    <s v="Calidad"/>
    <s v="Producto"/>
    <x v="1"/>
    <s v="NM"/>
    <s v="--"/>
    <s v="--"/>
    <s v="--"/>
    <m/>
    <n v="100"/>
    <n v="10"/>
    <n v="10"/>
    <n v="0"/>
    <s v="a) Los documentos de Encuestas Temáticas a publicar durante el año t, podrán ser de dos tipos: i) Documentos de resultados longitudinales y/o transversales. ii) Documentos metodológicos que acopian los antecedentes acerca de los aspectos y consideraciones técnicas, involucradas en la toma de decisiones en los procesos de producción de información, como por ejemplo en los diseños de instrumentos, diseños muestrales y construcción de indicadores, entre otros. b) Los documentos de Encuestas Temáticas a publicar refieren a conjuntos de indicadores temáticos, e incluyen entre otros: (i) indicadores de medición de la pobreza y distribución del ingreso; (ii) indicadores sectoriales (salud, educación, trabajo, vivienda u otro); (iii) indicadores referidos a grupos de población prioritarios en las políticas sociales (mujeres; niños, niñas y adolescentes; adultos mayores, entre otros); u, (iv) otros temas específicos (tecnología de la información y las comunicaciones, desarrollo inclusivo, entre otros). c) Los documentos a publicar se establecen en una programación anual, y serán propuestos a la autoridad a más tardar el 30 de abril del año t. Esta programación podrá ser modificada."/>
    <s v="-"/>
  </r>
  <r>
    <s v="MINISTERIO DE DESARROLLO SOCIAL Y FAMILIA"/>
    <x v="22"/>
    <s v="Protección Social"/>
    <n v="13147"/>
    <s v="Porcentaje de Informes de Seguimiento de Programas e Iniciativas Sociales publicados en el BIPS en los plazos establecidos en la programación, respecto del total de Programas e Iniciativas Sociales que cumplan los criterios para ingresar al proceso"/>
    <s v="(N° de Informes de Seguimiento de Programas e Iniciativas Sociales publicados en el BIPS, en los plazos establecidos en la programación de la División de Políticas Sociales /N° total de Programas e Iniciativas Sociales que cumplan con los criterios para ingresar al proceso de seguimiento en el año t)*100"/>
    <s v="7 - Consolidar el Sistema de Análisis Integrado de la Oferta Programática social del Estado con el propósito de promover instancias de articulación, colaboración y coordinación de la política pública, que contribuyan a mejorar el diseño y aplicación de políticas, planes y programas con un enfoque de derechos y desarrollo social."/>
    <s v="Informes de Seguimiento de la Oferta Pública publicados."/>
    <s v="%"/>
    <s v="Asc"/>
    <s v="Calidad"/>
    <s v="Producto"/>
    <x v="0"/>
    <n v="100"/>
    <n v="499"/>
    <n v="499"/>
    <n v="0"/>
    <m/>
    <n v="100"/>
    <n v="482"/>
    <n v="482"/>
    <n v="0"/>
    <s v="a) Entre enero y abril del año t se levanta el número total de Programas e Iniciativas Sociales que cumplan con los criterios para ingresar al proceso de seguimiento en el año t. Los programas e iniciativas sociales a los que se le hará seguimiento en el año t son aquellos informados por los Ministerios o Servicios que tuvieron ejecución en t-1 y el seguimiento es respecto de la información del programa o iniciativa social al cierre de su ejecución en diciembre de t-1. El número total de Programas e Iniciativas Sociales que cumplan con los criterios para ingresar al proceso de seguimiento en el año t, será informado al Director de Presupuestos mediante oficio a más tardar el 30 de abril del año t. b) La planificación anual de las publicaciones de Informes de Seguimiento, a realizar por la División de Políticas Sociales, será propuesta a la autoridad a más tardar el 30 de abril del año t, no obstante, se puedan incluir modificaciones a la programación con posterioridad."/>
    <n v="0"/>
  </r>
  <r>
    <s v="MINISTERIO DE DESARROLLO SOCIAL Y FAMILIA"/>
    <x v="22"/>
    <s v="Protección Social"/>
    <n v="13347"/>
    <s v="Porcentaje de indicadores predefinidos incorporados al Data Social en el año t, respecto del total de indicadores predefinidos, definidos por la autoridad en el año t."/>
    <s v="(N° de indicadores predefinidos incorporados al Data Social, en el año t/N° total de indicadores predefinidos, definidos por la autoridad en el año t)*100"/>
    <m/>
    <m/>
    <s v="%"/>
    <s v="Asc"/>
    <s v="Eficacia"/>
    <s v="Producto"/>
    <x v="1"/>
    <s v="NM"/>
    <s v="--"/>
    <s v="--"/>
    <s v="--"/>
    <m/>
    <n v="0"/>
    <n v="0"/>
    <n v="0"/>
    <n v="0"/>
    <s v="a) Este indicador está asociado al Data Social o al sistema que lo reemplace para el mismo propósito, lo que podría involucrar una nueva dirección (URL). b) El Data Social (o el sistema que lo reemplace) es una plataforma de almacenamiento, gestión, procesamiento y entrega de información social desagregada a nivel territorial. c) Entre otras funcionalidades, el sistema permite visualizar indicadores predefinidos que entregan información social relevante sobre distintas temáticas, tales como educación, trabajo u ocupación; pobreza y vulnerabilidad, entre otras. Estos indicadores están desplegados en la plataforma en el denominado Catálogo de indicadores, que contiene un listado que se actualiza periódicamente. La fecha de publicación corresponde a la fecha en que un indicador ha sido incorporado en el Sistema y puede ser visualizado por los usuarios. La incorporación de un indicador corresponde a la fecha en que un indicador es publicado por primera vez o sus datos son actualizados en el Sistema. d) Los niveles de desagregación territorial pueden coincidir con las divisiones político administrativas del territorio nacional. e) Los nuevos indicadores predefinidos a ser incorporados en el Data Social (o el sistema que lo reemplace) serán definidos por la autoridad durante el primer trimestre del año t; y pueden referirse a cualquiera de las temáticas sociales que el Sistema permite visualizar."/>
    <s v="-"/>
  </r>
  <r>
    <s v="MINISTERIO DE DESARROLLO SOCIAL Y FAMILIA"/>
    <x v="22"/>
    <s v="Protección Social"/>
    <n v="13365"/>
    <s v="Porcentaje de estudiantes de Diplomado que mejoran sus conocimientos en los Diplomados finalizados al año t."/>
    <s v="(Número de estudiantes de Diplomado que mejoran sus conocimientos /Número total de estudiantes de Diplomados finalizados al año t)*100"/>
    <s v="8 - Fortalecer el Sistema Nacional de Inversiones (SNI), incorporando en el análisis los impactos en adaptación o mitigación de la crisis climática, actualizando las metodologías de evaluación, ampliando la capacitación en materia de formulación y evaluación social de proyectos, mejorando el Banco Integrado de Proyectos (BIP) y fortaleciendo la evaluación de ex post para el mejoramiento continuo del proceso de inversión pública."/>
    <s v="Formuladores y evaluadores de iniciativas de inversión pública que mejoran sus conocimientos."/>
    <s v="%"/>
    <s v="Asc"/>
    <s v="Eficacia"/>
    <s v="Resultado Intermedio"/>
    <x v="0"/>
    <n v="75"/>
    <n v="21"/>
    <n v="28"/>
    <n v="0"/>
    <m/>
    <n v="0"/>
    <n v="0"/>
    <n v="0"/>
    <n v="0"/>
    <s v="La Subsecretaría de Evaluación Social, a través de la División de Evaluación Social de Inversiones, ejecuta anualmente en conjunto con las Seremis de Desarrollo Social, un plan de capacitación orientado a los formuladores y evaluadores de iniciativas de inversión pública, con el objeto entregar las herramientas necesarias para generar proyectos viables, financiables y sustentables en el marco del Sistema Nacional de Inversiones. a) La medición se realizará sobre los Diplomados de preparación y evaluación de proyectos, realizados tanto en modalidad presencial como en línea, a cuyos estudiantes se aplicará una prueba de conocimientos al inicio (test de entrada) y al término (test de salida). El objetivo es medir el aumento (diferencia) de conocimientos entre el inicio y el término del Diplomado. b) El universo incluye los Diplomados finalizados al año t, independiente de su año de inicio. c) La Unidad de Capacitación de la División de Evaluación Social de Inversiones, será la responsable de definir y estandarizar los contenidos y el nivel de dificultad de las pruebas. No obstante, las preguntas a incluir pueden variar entre las distintas versiones del Diplomado. d) Se consideran en el denominador del indicador los Diplomados efectivamente concluidos, y sólo aquellos estudiantes que hayan rendido ambos test, Entrada y Salida. e) Se consideran en el numerador del indicador, los estudiantes cuya mejora relativa sea igual o superior a 25%. f) La mejora relativa de cada alumno se calcula en base a la diferencia entre su nota de la prueba de Salida y su nota de la prueba de Entrada, dividido por la diferencia entre la nota máxima posible de la prueba y su nota de la prueba de Entrada. La fórmula de cálculo de la mejora relativa es: Mejora Relativa = [(nota salida ? nota entrada) / (nota máxima posible? nota entrada)]*100"/>
    <s v="-"/>
  </r>
  <r>
    <s v="MINISTERIO DE DESARROLLO SOCIAL Y FAMILIA"/>
    <x v="22"/>
    <s v="Protección Social"/>
    <n v="13366"/>
    <s v="Porcentaje de proyectos financiados en Fondo Concursable con supervisión técnica, respecto del total de proyectos adjudicados en el año t-1 y que estén vigentes en el año t."/>
    <s v="(Número de proyectos financiados en Fondo Concursable con supervisión técnica en el año t /Número total de proyectos adjudicados en el año t-1 y vigentes en el año t )*100"/>
    <s v="10 - Diseñar e implementar mecanismos de cooperación público-privada que contribuyan a la reducción de la pobreza, las vulnerabilidades y desigualdades en los territorios, especialmente fortaleciendo la sociedad civil en sus diversas manifestaciones, el desempeño social de actores privados y la participación ciudadana"/>
    <s v="Proyectos de Fondo Concursable, supervisados."/>
    <s v="%"/>
    <s v="Asc"/>
    <s v="Eficacia"/>
    <s v="Producto"/>
    <x v="0"/>
    <n v="76"/>
    <n v="42"/>
    <n v="55"/>
    <n v="0"/>
    <m/>
    <n v="88"/>
    <n v="59"/>
    <n v="67"/>
    <n v="0"/>
    <s v="a) El Universo de la medición considera los proyectos financiados en el Fondo que financia iniciativas para la Superación de la Pobreza, cuya adjudicación se efectúa en el año t-1, y que se encuentren vigentes en el año t. b) La supervisión técnica consiste en la verificación, revisión y observación de la ejecución del proyecto, a fin de establecer el cumplimiento de objetivos y actividades del proyecto, conforme al estándar definido en éste. c) La supervisión técnica la realizan los profesionales de la División de Cooperación Público-Privada, quienes consignarán la información en la respectiva Ficha de Supervisión desarrollada para estos efectos. d) Existen dos fichas de supervisión, una para proyectos de las líneas de Acción Social, y otra para la línea Evaluación de Experiencias. e) Los campos de la ficha de supervisión para el evaluador no son todos obligatorios. f) La metodología de evaluación será flexible, ya que se debe adaptar a cada circunstancia y realidad de evaluación del proyecto. Las supervisiones se podrán realizar de forma remota o presencial. g) La planificación deberá estar formalizada a más tardar el 30 de abril del año t, no obstante, se puedan incluir modificaciones al Plan con posterioridad."/>
    <n v="-0.13636363636363635"/>
  </r>
  <r>
    <s v="MINISTERIO DE DESARROLLO SOCIAL Y FAMILIA"/>
    <x v="22"/>
    <s v="Protección Social"/>
    <n v="13529"/>
    <s v="Porcentaje de instituciones con convenio de colaboración y conectividad al Registro de Información Social, con las que se implementa un nuevo mecanismo de interoperabilidad en el año t."/>
    <s v="(N° de instituciones con convenio de colaboración y conectividad al Registro de Información Social con las que se implementa un nuevo mecanismo de interoperabilidad en el año t/N° total de instituciones con convenio de colaboración y conectividad al Registro de Información Social en el año t.)*100"/>
    <s v="2 - Avanzar hacia datos sociales abiertos, con el necesario resguardo, protección de la privacidad, gobernanza y garantías de seguridad de los datos de las personas individualizadas en ellos."/>
    <s v="Instituciones con convenio de conectividad al Registro de Información Social, con las que se implementa un nuevo mecanismo de gobernanza e interoperabilidad."/>
    <s v="%"/>
    <s v="Asc"/>
    <s v="Eficacia"/>
    <s v="Producto"/>
    <x v="2"/>
    <n v="9"/>
    <n v="5"/>
    <n v="54"/>
    <n v="0"/>
    <m/>
    <s v="NM"/>
    <s v="--"/>
    <s v="--"/>
    <s v="--"/>
    <s v="a) Las instituciones con convenio de colaboración y conectividad al Registro de Información Social son aquellas informadas en la URL https://ris.ministeriodesarrollosocial.gob.cl/convenios-instituciones o aquella que la reemplace. El listado de instituciones con convenio será obtenido al primer mes del año t. b) Se entiende por implementación de un nuevo mecanismo de interoperabilidad al desarrollo tecnológico o habilitación de intercambio de datos, entre la Subsecretaría y el organismo con convenio, utilizando una nueva tecnología, tal como, SFTP, nodo de interoperabilidad de la PISEE 2.0, web service, API, etc. c) El nuevo mecanismo de interoperabilidad se entenderá implementado por informe de paso a producción generado por la División de Información Social. d) Por paso a producción se entenderá: i) despliegue en ambiente productivo de un mecanismo no existente previamente o que sufrió cambios significativos; ii) cambio de configuración para habilitación de un mecanismo existente previamente pero para una nueva institución con convenio que no lo utilizaba anteriormente."/>
    <n v="1"/>
  </r>
  <r>
    <s v="MINISTERIO DE DESARROLLO SOCIAL Y FAMILIA"/>
    <x v="22"/>
    <s v="Protección Social"/>
    <n v="13549"/>
    <s v="Porcentaje de actividades de capacitación, difusión y dialogo sobre la Agenda 2030 realizadas en el año t."/>
    <s v="(Número total de actividades de capacitación, difusión y diálogo sobre la Agenda 2030 realizadas en el año t/Número total de actividades de capacitación, difusión y diálogo sobre la Agenda 2030 planificadas en el año t)*100"/>
    <s v="9 - Contribuir a la implementación y logro de la Agenda 2030 en Chile y sus territorios, a través de la coordinación de los diversos actores - organismos públicos, privados, sociedad civil, academia, organismos internacionales y ciudadanía en general - para el cumplimiento de los Objetivos de Desarrollo Sostenible, materializado en el seguimiento de sus indicadores."/>
    <s v="Actividades de capacitación, difusión, sensibilización, formación, y/o coordinación intersectorial con partes interesadas y/o grupos prioritarios, en la implementación de la Agenda 2030; realizadas o convocadas por la Secretaría Técnica del Consejo Nacional de la Agenda 2030 para el Desarrollo Sostenible."/>
    <s v="%"/>
    <s v="Asc"/>
    <s v="Eficacia"/>
    <s v="Proceso"/>
    <x v="2"/>
    <n v="100"/>
    <n v="8"/>
    <n v="8"/>
    <n v="0"/>
    <m/>
    <n v="100"/>
    <n v="7"/>
    <n v="7"/>
    <n v="0"/>
    <s v="a) El Decreto N° 67 del 22 de noviembre de 2019 del Ministerio de Relaciones Exteriores establece que la Secretaría Técnica del Consejo Nacional de Implementación para el Desarrollo Sostenible estará radicada en la Subsecretaría de Evaluación Social del Ministerio de Desarrollo Social y Familia. Esta función se encuentra radicada en la División de Cooperación Público-Privada. b) Las actividades de difusión de la Agenda 2030 tienen el objetivo dar a conocer, sensibilizar, formar y capacitar a las distintas partes interesadas y grupos prioritarios en la implementación de la Agenda 2030 y los Objetivos de Desarrollo Sostenible en Chile. c) Las actividades de capacitación, difusión y diálogo de la Agenda 2030 pueden ser talleres, seminarios, webinarios, conversatorios, diálogos, cabildos ciudadanos o consultas públicas relativas al Desarrollo Sostenible, la Agenda 2030 y/o los ODS, realizadas o convocadas por la Secretaría Técnica del Consejo Nacional. d) Con base en el principio de &quot;no dejar a nadie atrás&quot;, son partes interesadas en la implementación de la Agenda 2030 para el Desarrollo Sostenible el sector público y privado, la academia, las organizaciones de la sociedad civil y ONG, los organismos internacionales y la ciudadanía en general. Son grupos prioritarios en la implementación de la Agenda 2030 en Chile, las personas en situación de pobreza y/o vulnerabilidad social; las personas con discapacidad; las mujeres; los niños, niñas y adolescentes; los pueblos originarios; las disidencias sexuales; las personas de las zonas rurales; las personas en situación de calle; las personas migrantes; los refugiados y las víctimas de trata de personas; así como los territorios y comunidades afectados por conflictos socioambientales. e) Las actividades de difusión de la Agenda 2030 se establecen en una programación anual, y serán propuestas a la autoridad a más tardar el 30 de abril del año t, sin perjuicio de eventuales modificaciones a la programación con posterioridad a esa fecha."/>
    <n v="0"/>
  </r>
  <r>
    <s v="MINISTERIO DE DESARROLLO SOCIAL Y FAMILIA"/>
    <x v="22"/>
    <s v="Protección Social"/>
    <n v="13552"/>
    <s v="Porcentaje de documentos metodológicos de Encuestas Temáticas y Registros Administrativos publicados en la página web del Observatorio Social, en los plazos establecidos en la programación de la División."/>
    <s v="(N° de documentos metodológicos de Encuestas Temáticas o Registros Administrativos publicados en la página web del Observatorio Social, en los plazos establecidos en la programación de la División de Observatorio Social/N° total de documentos metodológicos de Encuestas Temáticas y Registros Administrativos, programados para el año t)*100"/>
    <s v="3 - Generar, mediante el levantamiento de encuestas y el procesamiento de registros administrativos, información que permita dar cuenta de la situación social y económica de la población, incluidas mediciones de pobreza y otros indicadores, asegurando la replicabilidad y transparencia del proceso. Esta información debe ser actualizada y adecuada para la generación de indicadores que permitan la toma de decisiones de diseño y rediseño de políticas públicas."/>
    <s v="Documentos metodológicos de encuestas temáticas o registros administrativos publicados."/>
    <s v="%"/>
    <s v="Asc"/>
    <s v="Eficacia"/>
    <s v="Proceso"/>
    <x v="2"/>
    <n v="100"/>
    <n v="3"/>
    <n v="3"/>
    <n v="0"/>
    <m/>
    <n v="100"/>
    <n v="5"/>
    <n v="5"/>
    <n v="0"/>
    <s v="a) Los documentos metodológicos de Encuestas Temáticas o Registros Administrativos a publicar durante el año t, acopian los antecedentes acerca de los aspectos y consideraciones técnicas involucradas en la toma de decisiones en los procesos de producción de información, como por ejemplo en los diseños de instrumentos, diseños muestrales y construcción de indicadores, entre otros. b) Los documentos metodológicos podrán incluir también publicaciones que den cuenta de la sistematización, evaluación o rediseño de procesos de producción de las encuestas e instrumentos generados por la División Observatorio Social. c) Los documentos a publicar se establecen en una programación anual, y serán propuestos a la autoridad a más tardar el 30 de abril del año t. Esta programación podrá ser modificada con posterioridad."/>
    <n v="0"/>
  </r>
  <r>
    <s v="MINISTERIO DE DESARROLLO SOCIAL Y FAMILIA"/>
    <x v="22"/>
    <s v="Protección Social"/>
    <n v="13553"/>
    <s v="Porcentaje de documentos de caracterización de la realidad social publicados en la página web del Observatorio Social, en los plazos establecidos en la programación de la División."/>
    <s v="(N° de documentos de caracterización de la realidad social publicados en la página web del Observatorio Social, en los plazos establecidos en la programación de la División de Observatorio Social /N° total de documentos de caracterización de la realidad social, programados para el año t)*100"/>
    <s v="4 - Analizar, publicar y difundir documentos de caracterización de la realidad social a nivel nacional y subnacional, para distintos grupos de la población, a través del procesamiento de información que permita detectar las necesidades, demandas y brechas sociales actuales y futuras de la población."/>
    <s v="Documentos de caracterización de la realidad social publicados."/>
    <s v="%"/>
    <s v="Asc"/>
    <s v="Eficacia"/>
    <s v="Proceso"/>
    <x v="2"/>
    <n v="100"/>
    <n v="6"/>
    <n v="6"/>
    <n v="0"/>
    <m/>
    <n v="100"/>
    <n v="5"/>
    <n v="5"/>
    <n v="0"/>
    <s v="a) Los documentos de caracterización de la realidad social, a partir del análisis de Encuestas Temáticas a publicar durante el año t, podrán ser Documentos de resultados longitudinales y/o transversales. b) Los documentos a publicar refieren a conjuntos de indicadores temáticos, e incluyen entre otros: (i) indicadores de medición de la pobreza y distribución del ingreso; (ii) indicadores sectoriales (salud, educación, trabajo, vivienda u otro); (iii) indicadores referidos a grupos de población prioritarios en las políticas sociales (mujeres; niños, niñas y adolescentes; adultos mayores, entre otros); u, (iv) otros temas específicos (tecnología de la información y las comunicaciones, desarrollo inclusivo, entre otros). c) Los documentos a publicar se establecen en una programación anual, y serán propuestos a la autoridad a más tardar el 30 de abril del año t. Esta programación podrá ser modificada con posterioridad."/>
    <n v="0"/>
  </r>
  <r>
    <s v="MINISTERIO DE DESARROLLO SOCIAL Y FAMILIA"/>
    <x v="22"/>
    <s v="Protección Social"/>
    <n v="13629"/>
    <s v="Porcentaje de indicadores, actualizados en la plataforma de publicación de datos e indicadores en el año t."/>
    <s v="(N° de indicadores actualizados en la plataforma de publicación de datos e indicadores en el año t /N° total de indicadores publicados en la plataforma de publicación de datos e indicadores en el año t-1)*100"/>
    <s v="2 - Avanzar hacia datos sociales abiertos, con el necesario resguardo, protección de la privacidad, gobernanza y garantías de seguridad de los datos de las personas individualizadas en ellos."/>
    <s v="Datos sociales abiertos, actualizados."/>
    <s v="%"/>
    <s v="Asc"/>
    <s v="Eficacia"/>
    <s v="Producto"/>
    <x v="2"/>
    <n v="87"/>
    <n v="27"/>
    <n v="31"/>
    <n v="0"/>
    <m/>
    <n v="100"/>
    <n v="31"/>
    <n v="31"/>
    <n v="0"/>
    <s v="a) El catálogo de indicadores está disponible en la plataforma de publicación de datos e indicadores, con la fecha de publicación, el nombre del indicador y un vínculo al indicador. Un indicador puede contar con múltiples sub-indicadores, pero la fecha de publicación es única. b) Los indicadores se construyen utilizando un periodo específico de fuente de datos, lo cual se puede verificar al abrir el indicador. c) Un indicador se entenderá como actualizado si figura en el catálogo de indicadores con una fecha de publicación posterior a la registrada en el dato base, dando muestra que se ha publicado el mismo indicador (con todos sus sub-indicadores) pero con un nuevo periodo de datos. d) La actualización de la información que entregan los indicadores se corrobora a través de la leyenda &quot;Fecha de actualización&quot; que se despliega junto a cada indicador. e) Se excluyen de la medición los indicadores cuya fuente de datos sea distinta del Registro Social de Hogares. f) Se excluyen de la medición los indicadores cuya fuente de datos no cuente con actualización en el año t. g) El Plan de Trabajo deberá estar formalizado y propuesto a la autoridad a más tardar el 30 de abril del año t, no obstante, se puedan incluir modificaciones al Plan con posterioridad."/>
    <n v="-0.13"/>
  </r>
  <r>
    <s v="MINISTERIO DE DESARROLLO SOCIAL Y FAMILIA"/>
    <x v="22"/>
    <s v="Protección Social"/>
    <n v="13670"/>
    <s v="Porcentaje de actualizaciones periódicas de la Calificación Socioeconómica (CSE) en el Registro Social de Hogares (RSH) en el año t."/>
    <s v="(N° de actualizaciones de la Calificación Socioeconómica en el Registro Social de Hogares (RSH) en el año t/N° de actualizaciones definidas en el Decreto Supremo N°22 para el año t.)*100"/>
    <s v="5 - Fortalecer el Sistema de Apoyo a la Selección de Usuarios de Prestaciones Sociales, mejorando continuamente el diseño de instrumentos y mecanismos que permiten la identificación y/o selección de destinatarios de las prestaciones sociales del Estado, para reflejar con mayor precisión la realidad de las personas y familias y contribuir en el diseño de políticas sociales con perspectiva de derechos."/>
    <s v="Actualizaciones periódicas de la CSE del RSH."/>
    <s v="%"/>
    <s v="Asc"/>
    <s v="Eficacia"/>
    <s v="Producto"/>
    <x v="2"/>
    <n v="100"/>
    <n v="24"/>
    <n v="24"/>
    <n v="0"/>
    <m/>
    <n v="100"/>
    <n v="12"/>
    <n v="12"/>
    <n v="0"/>
    <s v="a) Según el Decreto N° 22, es responsabilidad de la Subsecretaría de Evaluación Social diseñar y realizar el cálculo periódico de la Calificación Socioeconómica (CSE) y poner a disposición de organismos públicos y personas jurídicas de derecho privado sin fines de lucro la información contenida en el Registro Social de Hogares, a efecto que sea utilizada como insumo en la selección de usuarios de distintos beneficios, programas y/o prestaciones sociales creadas por ley. b) La periodicidad de la publicación de la CSE es al menos mensual, según Decreto N°22 de 2015. b) Se podrán presentar mejoras en la CSE, en cuanto a periodicidad de publicación (más frecuente) o en su contenido (más precisa, oportuna y/o justa)."/>
    <n v="0"/>
  </r>
  <r>
    <s v="MINISTERIO DE DESARROLLO SOCIAL Y FAMILIA"/>
    <x v="22"/>
    <s v="Protección Social"/>
    <n v="13671"/>
    <s v="Porcentaje de meses con nóminas de instrumento preventivo de alerta de exclusión escolar enviadas en el año t."/>
    <s v="(N° de meses con nóminas del instrumento preventivo de exclusión escolar enviados en el año t/N° de meses del año t)*100"/>
    <s v="5 - Fortalecer el Sistema de Apoyo a la Selección de Usuarios de Prestaciones Sociales, mejorando continuamente el diseño de instrumentos y mecanismos que permiten la identificación y/o selección de destinatarios de las prestaciones sociales del Estado, para reflejar con mayor precisión la realidad de las personas y familias y contribuir en el diseño de políticas sociales con perspectiva de derechos."/>
    <s v="Nóminas de instrumento preventivo enviadas a contrapartes como herramienta que permite la identificación de destinatarios."/>
    <s v="%"/>
    <s v="Asc"/>
    <s v="Eficacia"/>
    <s v="Producto"/>
    <x v="2"/>
    <n v="100"/>
    <n v="12"/>
    <n v="12"/>
    <n v="0"/>
    <m/>
    <s v="NM"/>
    <s v="--"/>
    <s v="--"/>
    <s v="--"/>
    <s v="a) Las Nóminas de instrumento preventivo de alerta de exclusión escolar son enviadas al Ministerio de Educación. b) La periodicidad de los envíos de nóminas de exclusión escolar es mensual. c) Las nóminas contienen información que constituye un insumo para la asignación de prestaciones sociales."/>
    <n v="1"/>
  </r>
  <r>
    <s v="MINISTERIO DE DESARROLLO SOCIAL Y FAMILIA"/>
    <x v="23"/>
    <s v="Protección Social"/>
    <n v="13244"/>
    <s v="Porcentaje de niños, niñas y adolescentes que participan en el programa Oficina Local de la Niñez y que reducen el riesgo de vulneración al cierre de la intervención, en el año t."/>
    <s v="(N° de niños, niñas y adolescentes que participan en el programa Oficina Local de la Niñez y que reducen el riesgo de vulneración en el año t /Total de niños, niñas y adolescentes que participan en el programa Oficina Local de la Niñez y que tienen cierre de intervención en el año t)*100"/>
    <m/>
    <m/>
    <s v="%"/>
    <s v="Asc"/>
    <s v="Eficacia"/>
    <s v="Resultado Intermedio"/>
    <x v="1"/>
    <s v="NM"/>
    <s v="--"/>
    <s v="--"/>
    <s v="--"/>
    <m/>
    <n v="94"/>
    <n v="2014"/>
    <n v="2150"/>
    <n v="0"/>
    <s v="Nota 1: El programa Oficina Local de la Niñez (OLN) busca promover el goce de derechos de los niños, niñas y adolescentes (NNA) y prevenir situaciones de vulneración, con el fin de lograr el despliegue de sus potencialidades y su desarrollo integral. Nota 2: Un NNA reduce el riesgo de vulneración si al cierre de la intervención presenta mejoras en la evaluación obtenida a través del instrumento NCFAS-G. Esta mejora se mide comparando puntaje NCFAS-G de diagnóstico inicial (al momento de ingresar al programa) y puntaje NCFAS-G de cierre (al concluir la intervención). Por ende, se excluyen de la medición, aquellos niños, niñas o adolescentes que abandonan el programa antes de contar con aplicación de NCFAS-G de cierre. Nota 3: Un NNA tiene cierre de intervención en el año t si cuenta con evaluación de cierre mediante instrumento NCFAS-G al 31 de diciembre del año t. Nota 4: El instrumento NCFAS-G es una escala de evaluación familiar integral para ser usada en programas de preservación familiar orientados a la prevención secundaria del maltrato infantil, negligencia y otros factores de riesgo que puedan colocar a un niño en situación de grave vulneración. Nota 5: Los resultados de NCFAS-G (diagnóstico y cierre) se registran y se encuentran centralizados en la plataforma del Sistema Alerta Niñez (SAN), que administra la Subsecretaría de Evaluación Social del Ministerio de Desarrollo Social y Familia. Este sistema cuenta con un módulo donde los gestores de casos de las Oficinas Locales registran la información recolectada de los niños, niñas y adolescentes y sus familias en intervención."/>
    <s v="-"/>
  </r>
  <r>
    <s v="MINISTERIO DE DESARROLLO SOCIAL Y FAMILIA"/>
    <x v="23"/>
    <s v="Protección Social"/>
    <n v="13245"/>
    <s v="Porcentaje de niños/as que presentan riesgo, rezago o riesgo biopsicosocial que se recuperan al finalizar la intervención durante el año t."/>
    <s v="(Número de niños/as que presentan riesgo, rezago o riesgo biopsicosocial que se recuperan durante el año t /Número de niños/as que presentan riesgo o rezago o riesgo biopsicosocial y que finalizan la intervención en el año t)*100"/>
    <m/>
    <m/>
    <s v="%"/>
    <s v="Asc"/>
    <s v="Eficacia"/>
    <s v="Resultado Intermedio"/>
    <x v="0"/>
    <n v="65"/>
    <n v="17163"/>
    <n v="26402"/>
    <n v="0"/>
    <m/>
    <n v="30"/>
    <n v="7920"/>
    <n v="26528"/>
    <n v="0"/>
    <s v="Nota 1: Según el documento de Orientaciones Técnicas para las Modalidades de Apoyo al desarrollo Infantil (guía para los equipos locales año 2012), un niño/a presenta rezago si obtuvo como resultado de la evaluación del test de desarrollo la categoría &quot;Normal&quot;, pero que en una o más de las sub áreas del test presentan la categoría de &quot;Déficit&quot;; ya sea riesgo o retraso. Esta condición implica que el niño/a tiene un desarrollo heterogéneo, es decir, un área con desarrollo adecuado y otra con déficit, por lo tanto, debe ingresar a modalidad para prevenir el curso negativo del desarrollo futuro. Nota 2: La medición de este indicador se realiza en base a los datos proporcionados por el Módulo MADIS del Sistema de Registro, Derivación y Monitoreo (SRDM) de Chile Crece Contigo, incluyendo modalidades con financiamiento del Fondo de Intervenciones de Apoyo al Desarrollo Infantil (FIADI) y PADB, considerando las intervenciones registradas en la plataforma, de niños/as que fueron atendidos por las Modalidades, finalizaron la intervención, y cuentan con reevaluación en el año t (independiente del año en que ingresaron, que incluso puede ser t-1, porque la intervención puede durar hasta 4 meses). Nota 3: Los niños/as pueden presentar intervenciones en distintas Modalidades de Apoyo, comunas y regiones; en caso de ocurrir esta situación, se considerará la última intervención realizada para el cálculo del indicador. Lo anterior puede ocurrir cuando un niño/a cambia de lugar de residencia (comuna y/o región) y asiste a un control de salud donde se le aplica una nueva evaluación del desarrollo. Si el niño o niña en cuestión presenta riesgo, rezago o riesgo biopsicosocial puede ser nuevamente derivado a alguna Modalidad de Apoyo y recibir nuevas intervenciones. Nota 4: El riesgo biopsicosocial, si bien se considera en una categoría de alteración corresponde a niños/as con desarrollo normal que presentan riesgos biopsicosociales en su grupo familiar que podrían impactar negativamente en su desarrollo. La intervención que se realiza desde la Modalidad es preventiva y se complementa con gestiones para dar respuesta a los riesgos biopsicosociales pesquisados. En cuanto a la recuperabilidad, un caso intervenido exitosamente será considerado como aquel que fue evaluado al momento del egreso con el instrumento definido en la Orientación Técnica (OT) MADIS, con resultado &quot;normal&quot; o que recibió un proceso de intervención desde la Modalidad cuyos riesgos han sido gestionados en al menos un 80%."/>
    <n v="1.1666666666666667"/>
  </r>
  <r>
    <s v="MINISTERIO DE DESARROLLO SOCIAL Y FAMILIA"/>
    <x v="23"/>
    <s v="Protección Social"/>
    <n v="13247"/>
    <s v="Porcentaje de temáticas de niñez difundidas en medios tradicionales y/o digitales, en los plazos establecidos en el Plan Anual de Difusión."/>
    <s v="(N° de temáticas de niñez difundidas en medios tradicionales y/o digitales en el año t/N° total de temáticas de niñez comprometidas a difundir en los plazos establecidos en el Plan Anual de Difusión en el año t )*100"/>
    <m/>
    <m/>
    <s v="%"/>
    <s v="Asc"/>
    <s v="Eficacia"/>
    <s v="Producto"/>
    <x v="1"/>
    <s v="NM"/>
    <s v="--"/>
    <s v="--"/>
    <s v="--"/>
    <m/>
    <n v="100"/>
    <n v="4"/>
    <n v="4"/>
    <n v="0"/>
    <s v="Nota 1: El número de temáticas de niñez difundidas en medios comunicacionales tradicionales y/o digitales corresponde a la cantidad de temáticas de niñez que se divulgarán a través de estrategias comunicacionales (campañas), para promover y difundir los derechos de niños, niñas y adolescentes. Cada temática se asocia a una campaña, que podrá ser transmitida a través de medios de comunicación tradicionales (por ejemplo, prensa, radio, televisión), así como medios digitales (por ejemplo, páginas web y redes sociales en Internet). Nota 2: El número de temáticas de niñez comprometidas a difundir se establece en el Plan Anual de Difusión. Nota 3: El Plan Anual de Difusión contiene la planificación de las temáticas de niñez a difundir en el año t, a través de campañas comunicacionales en medios tradicionales y/o digitales. En este documento se detallan las temáticas de niñez que se pretende abarcar durante el año y los plazos establecidos, acorde a las prioridades nacionales establecidas como Subsecretaría de la Niñez. Este documento se aprobará a través de Resolución Exenta a más tardar al término del mes de marzo del mismo año (año t)."/>
    <s v="-"/>
  </r>
  <r>
    <s v="MINISTERIO DE DESARROLLO SOCIAL Y FAMILIA"/>
    <x v="23"/>
    <s v="Protección Social"/>
    <n v="13248"/>
    <s v="Porcentaje de Servicios Públicos con seguimiento en el año t de acciones comprometidas en el Plan de Acción Nacional de Niñez y Adolescencia 2018-2025"/>
    <s v="(N° de Servicios Públicos con seguimiento en el año t de acciones comprometidas en el Plan de Acción Nacional de Niñez y Adolescencia 2018-2025/N° total de Servicios Públicos con acciones comprometidas en el Plan de Acción Nacional de Niñez y Adolescencia 2018-2025)*100"/>
    <m/>
    <m/>
    <s v="%"/>
    <s v="Asc"/>
    <s v="Eficacia"/>
    <s v="Proceso"/>
    <x v="1"/>
    <s v="NM"/>
    <s v="--"/>
    <s v="--"/>
    <s v="--"/>
    <m/>
    <n v="100"/>
    <n v="35"/>
    <n v="35"/>
    <n v="0"/>
    <s v="Nota 1: En conformidad a lo establecido en la Ley 20.530 artículo 3° bis, letra b), el 16 diciembre de 2019 el Comité Interministerial de Desarrollo Social, Familia y Niñez aprobó la actualización del Plan de Acción presentada por la Subsecretaría de la Niñez. De acuerdo a ello, el Plan cuenta con más de 300 acciones comprometidas por diversos Servicios Públicos para el período 2018-2025. Los Servicios pueden tener una o más acciones a su cargo, y cada acción tiene solamente un responsable que debe responder por su avance. Nota 2: Los Servicios Públicos que participan en el Plan de Acción Nacional de Niñez y Adolescencia 2018-2025 son: 1. Agencia de Calidad de la Educación; 2. Comisión Nacional de Seguridad de Tránsito; 3. Fondo de Solidaridad e Inversión Social; 4. Gendarmería de Chile; 5. Instituto Nacional de la Juventud; 6. Junta Nacional de Auxilio Escolar y Becas; 7. Oficina Nacional de Emergencia del Ministerio del Interior; 8. Servicio Nacional de la Discapacidad; 9. Servicio Nacional de la Mujer y la Equidad de Género; 10. Servicio Nacional de Menores; 11. Servicio Nacional para la Prevención y Rehabilitación del Consumo de Drogas y Alcohol; 12. Subsecretaría de Justicia, Ministerio de Justicia y Derechos Humanos; 13. Subsecretaría de Derechos Humanos, Ministerio de Justicia y Derechos Humanos; 14. Subsecretaría de Educación Parvularia, Ministerio de Educación; 15. Subsecretaría de Educación, Ministerio de Educación; 16. Subsecretaría de Evaluación Social, Ministerio de Desarrollo Social y Familia; 17. Subsecretaría de Servicios Sociales, Ministerio de Desarrollo Social y Familia; 18. Subsecretaría de la Niñez, Ministerio de Desarrollo Social y Familia; 19. Subsecretaría del Interior, Ministerio del Interior y Seguridad Pública; 20. Subsecretaría de Prevención del Delito, Ministerio del Interior y Seguridad Pública; 21. Subsecretaría de la Mujer; Ministerio de la Mujer y la Equidad de Género; 22. Subsecretaría de las Culturas y las Artes, Ministerio de las Culturas las Artes y el Patrimonio; 23. Subsecretaría de Patrimonio Cultural, Ministerio de las Culturas las Artes y el Patrimonio; 24. Subsecretaría de Medio Ambiente, Ministerio de Medio Ambiente; 25. Subsecretaría de Salud Pública, Ministerio de Salud; 26. Subsecretaría de Redes Asistenciales, Ministerio de Salud; 27. Subsecretaría de Telecomunicaciones, Ministerio de Transportes y Telecomunicaciones; 28. Subsecretaría de Vivienda y Urbanismo, Ministerio de Vivienda y Urbanismo; 29. Subsecretaría del Deporte, Ministerio del Deporte; 30. Subsecretaría del Trabajo, Ministerio del Trabajo y Previsión Social; 31. Superintendencia de Educación; 32. Unidad de Coordinación de Asuntos Indígenas, Ministerio de Desarrollo Social y Familia; 33. Corporación Nacional de Desarrollo Indígena; 34. Fundación INTEGRA; 35. Junta Nacional de Jardines Infantiles; 36. Subsecretaría General de Gobierno, Ministerio Secretaría General de Gobierno; 37. Servicio de Registro Civil e Identificación; 38. Servicio Civil. Nota 3: Un Servicio Público se entenderá con seguimiento en el año t si se cumplen las siguientes etapas, en el orden señalado: (i) Subsecretaría de la Niñez inicia el proceso de reporte de las acciones comprometidas para el año t-1, que se realiza a partir del mes de enero del año t, para capturar el desarrollo completo de las acciones en el año calendario (enero a diciembre). Esto se comunica mediante Oficio a los Servicios, indicando plazos asociados. (ii) Posterior al cierre del plazo de reporte, Subsecretaría de la Niñez revisa lo reportado por los Servicios, e informa mediante Oficio la existencia de posibles errores o inconsistencias, en orden a que sean corregidos. (iii) Subsecretaría de la Niñez elabora el documento ?Análisis de Reporte?, que analiza la información reportada, así como las dificultades del proceso de reporte, y que debe ser compartido con los Servicios como insumo para determinar las modificaciones al proceso de reporte que se incluirán en el siguiente año. Nota 4: El proceso de reporte se realiza a través de una plataforma web especialmente diseñada para el seguimiento del Plan: https://plandeaccioninfancia.ministeriodesarrollosocial.gob.cl. En esta plataforma, a través de fichas de reporte con formato estándar (igual para todas las acciones), los representantes de instituciones que tienen acciones que forman parte del Plan informan a la Subsecretaría de la Niñez el estado de avance de las acciones durante el año, así como las principales características de las acciones, en términos de su estado de implementación, presupuesto, indicadores de proceso, tramo etario de la acción, relación de la acción con otros planes o programas, así como una sección que permite describir el cumplimiento de los estándares del Enfoque de Derechos Humanos con Foco en Niñez (Participación, Igualdad y No Discriminación, Interés Superior del Niño, Interdependencia e Interrelación, Rendición de Cuentas y Mecanismos Formales de Evaluación)."/>
    <s v="-"/>
  </r>
  <r>
    <s v="MINISTERIO DE DESARROLLO SOCIAL Y FAMILIA"/>
    <x v="23"/>
    <s v="Protección Social"/>
    <n v="13760"/>
    <s v="Porcentaje de comunas con OLN implementadas en el año t."/>
    <s v="(Número de comunas con OLN implementadas en el año t/Número total de comunas planificadas en el año t para ser implementadas en el año t)*100"/>
    <s v="2 - Diseñar e implementar las OLN"/>
    <s v="Oficinas Locales de las Niñez Implementadas"/>
    <s v="%"/>
    <s v="Asc"/>
    <s v="Eficacia"/>
    <s v="Proceso"/>
    <x v="2"/>
    <n v="100"/>
    <n v="90"/>
    <n v="90"/>
    <n v="0"/>
    <m/>
    <n v="0"/>
    <n v="0"/>
    <n v="0"/>
    <n v="0"/>
    <s v="Nota 1: La División de Promoción y Prevención informará del número total de comunas planificadas en el año t para ser implementadas en el año t Nota 2: Se entenderá por comunas implementadas aquellas que a la fecha cuentan con a lo menos los convenios de transferencias de recursos totalmente tramitados Nota 3: La División de Administración y Finanzas informará de los convenios totalmente tramitados"/>
    <n v="1"/>
  </r>
  <r>
    <s v="MINISTERIO DE DESARROLLO SOCIAL Y FAMILIA"/>
    <x v="23"/>
    <s v="Protección Social"/>
    <n v="13767"/>
    <s v="Porcentaje de documentos técnicos elaboradas por la Subsecretaría de la Niñez en el año t"/>
    <s v="(Número de documentos técnicos elaboradas por la Subsecretaría de la Niñez en el año t /Número total de documentos técnicos planificadas en el año t)*100"/>
    <s v="4 - Crear e impulsar los mecanismos de participación social de niños, niñas y adolescentes y de la sociedad civil en general en el Sistema de Garantías y Protección Integral de Derechos de Niñez y Adolescencia."/>
    <s v="Elaboradas los documentos técnicos de la Subsecretaría de la Niñez"/>
    <s v="%"/>
    <s v="Asc"/>
    <s v="Eficacia"/>
    <s v="Proceso"/>
    <x v="2"/>
    <n v="100"/>
    <n v="2"/>
    <n v="2"/>
    <n v="0"/>
    <m/>
    <n v="0"/>
    <n v="0"/>
    <n v="0"/>
    <n v="0"/>
    <s v="Nota 1: La elaboración de los documentos técnicos estará a cargo del Encargado de Participación de la Subsecretaría de la Niñez."/>
    <n v="1"/>
  </r>
  <r>
    <s v="MINISTERIO DE DESARROLLO SOCIAL Y FAMILIA"/>
    <x v="23"/>
    <s v="Protección Social"/>
    <n v="13769"/>
    <s v="Porcentaje de etapas cumplidas para la actualización de la Política y el Plan de Acción en el marco de la Ley 21430 sobre garantías y protección integral de los derechos de la niñez y adolescencia en el año t"/>
    <s v="(Número de etapas cumplidas para la actualización de la Política y el Plan de Acción en el año t/Número de etapas formuladas para la actualización de la Política y el Plan de Acción en el año t)*100"/>
    <s v="5 - Actualizar la política y plan de acción nacional de niñez y adolescencia de acuerdo a la Ley de Garantías"/>
    <s v="Política y Plan de Acción actualizados acorde a la Ley sobre garantías y protección integral de los derechos de la niñez y adolescencia en el año"/>
    <s v="%"/>
    <s v="Asc"/>
    <s v="Eficacia"/>
    <s v="Proceso"/>
    <x v="2"/>
    <n v="100"/>
    <n v="3"/>
    <n v="3"/>
    <n v="0"/>
    <m/>
    <n v="0"/>
    <n v="0"/>
    <n v="0"/>
    <n v="0"/>
    <s v="Nota 1: Las etapas para la actualización de la Política y Plan de Acción Nacional de Niñez y Adolescencia son las siguientes: i) Evaluación del Plan y la Política vigente. ii) Levantamiento de información que involcure a distintos actores incluyendo niños, niñas y adolescentes. iii) Elaboración de la propuesta de la nueva Política y Plan de Acción acorde a la Ley de Garantías.&quot;"/>
    <n v="1"/>
  </r>
  <r>
    <s v="MINISTERIO DE DESARROLLO SOCIAL Y FAMILIA"/>
    <x v="23"/>
    <s v="Protección Social"/>
    <n v="13772"/>
    <s v="Porcentaje de visitas de supervisión realizadas al Servicio Nacional de Protección Especializada en el año t"/>
    <s v="(Número de visitas de supervisión realizadas al Servicio Nacional de Protección Especializada en el año t /Número total de visitas de supervisión planificadas en el año t-1 a realizar al Servicio Nacional de Protección Especializada en el año t)*100"/>
    <s v="6 - Contribuir para mejorar la situación crítica en que se encuentran los NNA en modalidad de cuidado alternativo en residencias familiares de administración directa a partir de las funciones asignadas al Servicio de acuerdo a la Ley de Garantías"/>
    <s v="Supervisado el Servicio Nacional de Protección Especializada"/>
    <s v="%"/>
    <s v="Asc"/>
    <s v="Eficacia"/>
    <s v="Proceso"/>
    <x v="2"/>
    <n v="100"/>
    <n v="3"/>
    <n v="3"/>
    <n v="0"/>
    <m/>
    <n v="0"/>
    <n v="0"/>
    <n v="0"/>
    <n v="0"/>
    <s v="Nota 1: La Subsecretaría de la Niñez será la encargada de la supervisión al Servicio Nacional de Protección Especializada en el año t. Las supervisiones se realizarán al equipo del nivel central del Servicio Nacional de Protección Especializada."/>
    <n v="1"/>
  </r>
  <r>
    <s v="MINISTERIO DE DESARROLLO SOCIAL Y FAMILIA"/>
    <x v="24"/>
    <s v="Protección Social"/>
    <n v="10310"/>
    <s v="Porcentaje de solicitudes virtuales vinculadas a productos estratégicos, efectuadas por ciudadanos/as en el año t, que se responden hasta en 10 días hábiles, respecto al total de solicitudes virtuales recibidas en el año t."/>
    <s v="(N° total solicitudes virtuales vinculadas a productos estratégicos, efectuadas por ciudadanos/as en el año t, que se responden hasta en 10 días hábiles/N° total de solicitudes virtuales recibidas el año t, mediante el Sistema de Registro de Atención Ciudadana, vinculadas a productos estratégicos)*100"/>
    <s v="4 - Transitar desde la identificación individual hacia la identificación de necesidades sociales incorporando la dimensión territorial y comunitaria, a través de la mejora de la implementación, gestión, administración, y supervisión de los instrumentos de caracterización socioeconómica a cargo de la Subsecretaría."/>
    <m/>
    <s v="%"/>
    <s v="Asc"/>
    <s v="Calidad"/>
    <s v="Producto"/>
    <x v="1"/>
    <s v="NM"/>
    <s v="--"/>
    <s v="--"/>
    <s v="--"/>
    <m/>
    <n v="100"/>
    <n v="18671"/>
    <n v="18672"/>
    <n v="0"/>
    <s v="Se entenderá por solicitudes vinculadas a productos estratégicos a aquellas supeditadas a las siguientes áreas: Registro Social de Hogares, Subsistema de Seguridades y Oportunidades, Subsidios, Bono Logro Escolar, Bono al Trabajo de la Mujer, Aporte Familiar Permanente, Oficina Nacional de Calle y Elige Vivir Sano. Se considera como periodo de recepción de solicitudes desde el día 1 de Enero al 16 de Diciembre del año t (2022). Las solicitudes ingresadas en el periodo comprendido entre el 17 y 31 de diciembre del 2022, no forman parte de la medición de acuerdo a las características propias de la misma. Lo anterior, debido a que el numerador considera las respuestas realizadas en el año t, y en un plazo de hasta diez días hábiles, condiciones que no se cumplen para las respuestas realizadas en el periodo señalado precedentemente, en cuanto las respuestas pueden ser respondidas en el plazo, pero en el año siguiente (t+1) sin poder ser consideradas para el cálculo del valor efectivo del indicador."/>
    <s v="-"/>
  </r>
  <r>
    <s v="MINISTERIO DE DESARROLLO SOCIAL Y FAMILIA"/>
    <x v="24"/>
    <s v="Protección Social"/>
    <n v="11699"/>
    <s v="Porcentaje de adultos mayores incorporados al Programa Eje que cuentan con plan de intervención elaborado en el año t, para la convocatoria iniciada en el año t-1."/>
    <s v="(Número de Adultos Mayores ingresados al Componente Eje con plan de intervención elaborado en el año t/Número total de adultos mayores que ingresan al Componente Eje en la Convocatoria iniciada en el año t-1)*100"/>
    <s v="4 - Transitar desde la identificación individual hacia la identificación de necesidades sociales incorporando la dimensión territorial y comunitaria, a través de la mejora de la implementación, gestión, administración, y supervisión de los instrumentos de caracterización socioeconómica a cargo de la Subsecretaría."/>
    <m/>
    <s v="%"/>
    <s v="Asc"/>
    <s v="Eficacia"/>
    <s v="Producto"/>
    <x v="1"/>
    <s v="NM"/>
    <s v="--"/>
    <s v="--"/>
    <s v="--"/>
    <m/>
    <n v="100"/>
    <n v="13191"/>
    <n v="13196"/>
    <n v="0"/>
    <s v="Se entenderá como Plan de Intervención elaborado, aquel que se encuentre validado por las respectivas Secretarías Regionales Ministeriales de Desarrollo Social durante el año t. Se descontarán adultos mayores en la medición del indicador en caso de fallecer durante el periodo de la medición. Esto se realiza por medio de cache del Servicio de Registro Civil e Identificación, que dispone la Subsecretaria de Evaluación Social para determinar el estado vital, consignándose el estado vital de los adultos mayores en función de lo reportado por dicha institución. A su vez, se descontarán de la medición adultos mayores que se encuentren en estado ?inubicable?, si las personas no se encuentran disponibles para su intervención no es atribuible a la acción del programa."/>
    <s v="-"/>
  </r>
  <r>
    <s v="MINISTERIO DE DESARROLLO SOCIAL Y FAMILIA"/>
    <x v="24"/>
    <s v="Protección Social"/>
    <n v="11701"/>
    <s v="Porcentaje de personas en situación de calle que recibe prestaciones entregadas en el Plan de Invierno, en el año t, en relación al N° de personas en situación de calle identificadas en el año t -1."/>
    <s v="(Número de personas en situación de calle que recibe prestaciones entregadas en el Plan de Invierno en el año t/N° de personas en situación de calle identificadas en el año t -1)*100"/>
    <s v="4 - Transitar desde la identificación individual hacia la identificación de necesidades sociales incorporando la dimensión territorial y comunitaria, a través de la mejora de la implementación, gestión, administración, y supervisión de los instrumentos de caracterización socioeconómica a cargo de la Subsecretaría."/>
    <m/>
    <s v="%"/>
    <s v="Asc"/>
    <s v="Eficacia"/>
    <s v="Producto"/>
    <x v="1"/>
    <s v="NM"/>
    <s v="--"/>
    <s v="--"/>
    <s v="--"/>
    <m/>
    <n v="100"/>
    <n v="24594"/>
    <n v="24642"/>
    <n v="0"/>
    <s v="El Plan de Invierno (P.I.) es un componente del Programa Noche Digna que tiene como objetivo brindar alternativas de alojamiento temporal a las personas en situación de calle destinadas a la protección de la vida. Así el P.I. es un sistema de alojamientos públicos y servicios básicos para personas en situación de calle con el objeto de prevenir los deterioros graves en la salud de las personas, mediante el mejoramiento de las condiciones en que pernoctan, viven y se alimentan las personas en situación de calle. El denominador corresponde a la cantidad de Personas en Situación de Calle atendidas en los dispositivos del Plan de Invierno en el año t-1, obtenidos del Sistema de Registro de Noche Digna"/>
    <s v="-"/>
  </r>
  <r>
    <s v="MINISTERIO DE DESARROLLO SOCIAL Y FAMILIA"/>
    <x v="24"/>
    <s v="Protección Social"/>
    <n v="13011"/>
    <s v="Usuarios del Programa Calle que permanecen en estado activo al menos 9 meses durante el año t"/>
    <s v="(N° de usuarios del Programa Calle de la convocatoria t-1 que permanecen en estado activo a diciembre del año t/N° de usuarios del Programa Calle de la convocatoria t-1 que firmaron su plan de intervención hasta el 31 de Marzo del año t)*100"/>
    <s v="4 - Transitar desde la identificación individual hacia la identificación de necesidades sociales incorporando la dimensión territorial y comunitaria, a través de la mejora de la implementación, gestión, administración, y supervisión de los instrumentos de caracterización socioeconómica a cargo de la Subsecretaría."/>
    <m/>
    <s v="%"/>
    <s v="Asc"/>
    <s v="Eficacia"/>
    <s v="Producto"/>
    <x v="1"/>
    <s v="NM"/>
    <s v="--"/>
    <s v="--"/>
    <s v="--"/>
    <m/>
    <n v="94"/>
    <n v="206"/>
    <n v="218"/>
    <n v="0"/>
    <s v="1. Para el cálculo del numerador se considerarán los usuarios del programa de la convocatoria t-1, que estén activos a diciembre del año t que hayan firmado su plan de intervención hasta el 31 de Marzo del año t. 2. Para el cálculo del denominador se considerarán aquellos usuarios del Programa Calle de la convocatoria t -1, que firmaron su plan de intervención hasta el 31 de Marzo del año t. 3. Se considera como Usuarios Activos del Programa, a todos aquellos usuarios que se encuentren a diciembre del año t registrados en la plataforma informática del Programa Calle en el estatus ?Acepta plan de intervención? o ?En acompañamiento?, estas categorías son definidas por un profesional especializado de cada Seremía y su definición es la que a continuación se señala: - Acepta plan de intervención, significa que el usuario está listo para recibir los servicios de acompañamiento del programa. - En acompañamiento, significa que el usuario ya comenzó a participar de las sesiones individuales de acompañamiento 4. Se entenderá como permanencia en el Programa y que son todas aquellas personas en Situación de Calle que firmaron su plan de intervención hasta el 31 de Marzo del año t y se encuentran activos a diciembre del año t. 5. Se descontarán PSC en la medición del indicador en caso de fallecer durante el periodo de la medición, esto considerando que por su estado vital no puede permanecer activo en el Programa. A su vez, se restarán de la medición aquellas PSC que se encuentren en estado ?inubicable?, si las personas no se encuentran disponibles para su intervención no es atribuible a la acción del programa."/>
    <s v="-"/>
  </r>
  <r>
    <s v="MINISTERIO DE DESARROLLO SOCIAL Y FAMILIA"/>
    <x v="24"/>
    <s v="Protección Social"/>
    <n v="13913"/>
    <s v="Tasa de variación de convenios firmados entre el Ministerio de Desarrollo Social y Familia y servicios públicos del Estado para dar acceso preferente en sus programas a la población del Subsistema Seguridades y Oportunidades en el año t"/>
    <s v="((Número de convenios firmados entre el Ministerio de Desarrollo Social y Familia y servicios públicos del Estado para dar acceso preferente en sus programas a la población del Subsistema Seguridades y Oportunidades al año t-Número de convenios firmados entre el Ministerio de Desarrollo Social y Familia y servicios públicos del Estado para dar acceso preferente en sus programas a la población del Subsistema Seguridades y Oportunidades al año t-1)/Número de convenios firmados entre el Ministerio de Desarrollo Social y Familia y servicios públicos del Estado para dar acceso preferente en sus programas a la población del Subsistema Seguridades y Oportunidades al año t-1)"/>
    <s v="1 - Aumentar la gestión intersectorial de la política social a través de la coordinación de políticas, planes y programas que ejecutan las diferentes reparticiones del Estado."/>
    <s v="Convenios firmados sobre acceso preferente para población del Subsistema Seguridades y Oportunidades (familias en situación de extrema pobreza) con reparticiones del Estado."/>
    <s v="%"/>
    <s v="Asc"/>
    <s v="Eficacia"/>
    <s v="Producto"/>
    <x v="2"/>
    <n v="0.15"/>
    <n v="47"/>
    <n v="41"/>
    <n v="41"/>
    <m/>
    <n v="0.1"/>
    <n v="34"/>
    <n v="31"/>
    <n v="31"/>
    <s v="a. Se entiende por convenio firmado, todos los convenios con sectores del Estado que cuenten con resolución exenta en donde se establezca la entrega de cupos exclusivos para la población de al menos uno de los programas del Subsistema Seguridades y Oportunidades. b. Por acceso preferente se entiende la entrega de cupos dentro de la cobertura de la población beneficiaria del o los programas por servicio con los cuales exista convenio firmado. c. El indicador busca ir aumentando la cantidad de oferta (programas y/o prestaciones) de los distintos sectores del Estado que va dirigida a la población en situación de extrema pobreza (población del Subsistema Seguridades y Oportunidades), siendo medido respecto del año anterior, con el fin de mantener una variación positiva en el tiempo."/>
    <n v="0.49999999999999989"/>
  </r>
  <r>
    <s v="MINISTERIO DE DESARROLLO SOCIAL Y FAMILIA"/>
    <x v="24"/>
    <s v="Protección Social"/>
    <n v="13917"/>
    <s v="Porcentaje de beneficiarios del programa Familias que ingresan al programa en t-2 y que finalizan el acompañamiento psicosocial en el año t"/>
    <s v="(Número de beneficiarios del programa Familias que ingresan al programa en t-2 y que finalizan el acompañamiento psicosocial en el año t /Número de familias que ingresan al programa Familias en el año t-2)*100"/>
    <s v="2 - Avanzar en mejorar los niveles de bienestar de las personas a través de un Sistema Intersectorial de Protección Social, que oriente su oferta programática hacia una perspectiva de derechos, justicia, cohesión social y desde una perspectiva territorial y comunitaria, reconociendo las condiciones de exclusión para fortalecer el camino de salida de la pobreza y reducción de la desigualdad."/>
    <s v="Término del acompañamiento psicosocial de las familias que forman parte del programa Familias del Subsistema Seguridades y Oportunidades"/>
    <s v="%"/>
    <s v="Asc"/>
    <s v="Eficacia"/>
    <s v="Producto"/>
    <x v="2"/>
    <n v="95.37"/>
    <n v="42090"/>
    <n v="44133"/>
    <n v="0"/>
    <m/>
    <n v="90.13"/>
    <n v="40314"/>
    <n v="44728"/>
    <n v="0"/>
    <s v="a. Las familias que se consideran en la medición corresponden a los beneficiarios del programa Familias del Subsistema Seguridades y Oportunidades que cuentan con plan de intervención de la cohorte t-2, dado que la duración de la intervención en su modalidad regular es de 24 meses en total. b. Se mide el acompañamiento psicosocial, ya que es uno de los cuatro componentes centrales para lograr el fin de política pública que busca el programa, el cual es aumentar el bienestar social de las familias en situación de pobreza extrema, a través de la superación de dicho contexto, abordando variables sociales y económicas. c. Para el año 2023 se excluyen de la medición aquellas familias cuya modalidad de intervención sea menor a 24 meses, debido a que corresponden a una modalidad ajustada en el marco de la pandemia COVID-19."/>
    <n v="5.8138244757572496E-2"/>
  </r>
  <r>
    <s v="MINISTERIO DE DESARROLLO SOCIAL Y FAMILIA"/>
    <x v="24"/>
    <s v="Protección Social"/>
    <n v="13922"/>
    <s v="Porcentaje de comunas que cuentan con convenios para la implementación del programa RLAC en el año t"/>
    <s v="(Número de comunas que cuentan con convenios para la implementación del programa RLAC en el año t /Número de comunas total del país en el año t)*100"/>
    <s v="3 - Mejorar la calidad de vida de las personas que ejercen y reciben acciones de cuidado a través del diseño e implementación de un Sistema Nacional Integral de Cuidados con una perspectiva intercultural, territorial, interseccional y feminista."/>
    <s v="Cobertura comunal del programa Red Local de Apoyos y Cuidados (RLAC)"/>
    <s v="%"/>
    <s v="Asc"/>
    <s v="Eficacia"/>
    <s v="Producto"/>
    <x v="2"/>
    <n v="26"/>
    <n v="90"/>
    <n v="346"/>
    <n v="0"/>
    <m/>
    <n v="18"/>
    <n v="62"/>
    <n v="346"/>
    <n v="0"/>
    <s v="Se mide la cobertura comunal del programa como parte de la expansión que busca dar respuesta a la demanda de la población en situación de dependencia del país, la cual busca resolver el programa RLAC, como parte medular del Sistema Nacional de Cuidados."/>
    <n v="0.44444444444444442"/>
  </r>
  <r>
    <s v="MINISTERIO DE DESARROLLO SOCIAL Y FAMILIA"/>
    <x v="24"/>
    <s v="Protección Social"/>
    <n v="13924"/>
    <s v="Porcentaje de comunas con caracterización de territorios prioritarios de intervención social en base a la información socioeconómica del Registro Social de Hogares (RSH)"/>
    <s v="(Número de comunas con caracterización de territorios prioritarios de intervención social en base a la información socioeconómica del Registro Social de Hogares (RSH) en el año t/Número total de comunas del país en el año t)*100"/>
    <s v="4 - Transitar desde la identificación individual hacia la identificación de necesidades sociales incorporando la dimensión territorial y comunitaria, a través de la mejora de la implementación, gestión, administración, y supervisión de los instrumentos de caracterización socioeconómica a cargo de la Subsecretaría."/>
    <s v="Cobertura comunal con caracterización de territorios prioritarios de intervención social"/>
    <s v="%"/>
    <s v="Asc"/>
    <s v="Eficacia"/>
    <s v="Producto"/>
    <x v="2"/>
    <n v="31"/>
    <n v="106"/>
    <n v="346"/>
    <n v="0"/>
    <m/>
    <n v="22"/>
    <n v="75"/>
    <n v="346"/>
    <n v="0"/>
    <s v="a. El indicador se basa en la metodología utilizada en el Atlas de Acción Social (MDS, 2017). b. Los mapas se generarán solo para aquellas comunas que tengan al menos un 75% de georreferenciación de los hogares RSH. Se proyecta llegar a 106 comunas que cumplen con este criterio en el año 2023. c. La meta proyectada para el año 2023 es de un 30,64% de cumplimiento del indicador, correspondiente a 106 comunas con caracterización de territorios prioritarios de intervención social del total de comunas en Chile."/>
    <n v="0.40909090909090912"/>
  </r>
  <r>
    <s v="MINISTERIO DE ECONOMIA, FOMENTO Y TURISMO"/>
    <x v="25"/>
    <s v="Funciones Económicas"/>
    <n v="7861"/>
    <s v="Tiempo promedio de respuesta a operaciones jurídicas solicitadas."/>
    <s v="Sumatoria (N° de días corridos transcurridos entre la fecha de ingreso de una solicitud de operación jurídica y la fecha de respuesta al usuario en año t)/N° de operaciones jurídicas ejecutadas en año t"/>
    <m/>
    <m/>
    <s v="días"/>
    <s v="Des"/>
    <s v="Calidad"/>
    <s v="Producto"/>
    <x v="1"/>
    <s v="NM"/>
    <s v="--"/>
    <s v="--"/>
    <s v="--"/>
    <m/>
    <n v="1.8"/>
    <n v="370"/>
    <n v="201"/>
    <n v="0"/>
    <s v="Para la medición de este indicador se consideran las solicitudes ingresadas entre el 2 de enero y el 31 de diciembre de cada año, desde su ingreso (se considerará primer día hábil) hasta la evacuación del documento final que la respalda. El tiempo de respuesta se mide en días calendario. Operaciones jurídicas se definen como: - cambios o modificaciones en la estructura de la sociedad receptora y/o del inversionista (p. ej. Razón social); - modificaciones contractuales (Renuncia a invariabilidad tributaria, cambios en el plazo o estructura de materialización de aportes, objeto de la inversión extranjera); - cambios de propiedad (cesión de derechos); - certificación de derechos de remesas al exterior. - Solicitud de Certificado de Inversionista Extranjero - Solicitud de Invariabilidad Tributaria. El indicador no considera los tiempos de demora de los inversionistas en entregar información adicional, cuando sean sólo atribuibles a ellos. El indicador, medido en días corridos, considera todos los tiempos requeridos para los procesos administrativos, instancias de revisión y aprobación preliminar y final de las solicitudes."/>
    <e v="#VALUE!"/>
  </r>
  <r>
    <s v="MINISTERIO DE ECONOMIA, FOMENTO Y TURISMO"/>
    <x v="25"/>
    <s v="Funciones Económicas"/>
    <n v="12862"/>
    <s v="Promedio diario de visitas desde el extranjero al sitio web institucional en el año t (usuario)."/>
    <s v="(N° total de visitas recibidas desde el extranjero en el sitio web en el año t de usuarios/N° de días del año)"/>
    <m/>
    <m/>
    <s v="unidades"/>
    <s v="Asc"/>
    <s v="Eficacia"/>
    <s v="Producto"/>
    <x v="1"/>
    <s v="NM"/>
    <s v="--"/>
    <s v="--"/>
    <s v="--"/>
    <m/>
    <n v="0"/>
    <n v="259591"/>
    <n v="365"/>
    <n v="0"/>
    <s v="La cifra considerada para medir esta variable es el número de &quot;usuarios&quot; que han accedido desde el extranjero al sitio web institucional, y sus respectivos subdominios, entre el 1 de enero y el 31 de diciembre del año respectivo. Se entiende como &quot;usuario&quot; a quienes han iniciado al menos una sesión, desde un país distinto a Chile, durante el período de medición. El conteo y reporte se hace a través de los servicios que presta Google a través de su plataforma Analytics: para determinar a qué usuario corresponde cada tráfico, se envía un identificador único asociado al usuario en cuestión con cada hit. A principios de 2017, Google Analytics empezó a cambiar la forma de calcular las métricas para poder contar a los usuarios de forma más eficaz, con una alta precisión y una baja tasa de error (normalmente inferior al 2%)."/>
    <s v="-"/>
  </r>
  <r>
    <s v="MINISTERIO DE ECONOMIA, FOMENTO Y TURISMO"/>
    <x v="25"/>
    <s v="Funciones Económicas"/>
    <n v="13054"/>
    <s v="Porcentaje de avance al año t respecto al número de proyectos estimados en cartera comercial al finalizar la fase de aceleración"/>
    <s v="(N° de proyectos en cartera comercial en año t/N° de proyectos en cartera comercial proyectada al finalizar fase de aceleración)*100"/>
    <m/>
    <m/>
    <s v="%"/>
    <s v="Asc"/>
    <s v="Eficacia"/>
    <s v="Producto"/>
    <x v="1"/>
    <s v="NM"/>
    <s v="--"/>
    <s v="--"/>
    <s v="--"/>
    <m/>
    <n v="95.9"/>
    <n v="493"/>
    <n v="514"/>
    <n v="0"/>
    <s v="Se contabilizarán en calidad de proyectos en cartera comercial aquellos que se encuentren, al momento del informe, calificados en CRM en etapa de prospecto, proyecto, pre-inversión o landing, que hayan sido creados o se les haya provisto de algún servicio o actividad de seguimiento durante el año. Además, serán contabilizados los proyectos ganados en el periodo. Por último, los proyectos perdidos en el periodo y congelados al momento del informe, se contabilizarán solo si se les proveyó de algún servicio durante el año, para asegurar la pertinencia de ese proyecto inactivo. La fase de aceleración es la etapa cuyo objetivo es lograr de manera acelerada el crecimiento sustantivo de la cartera de proyectos, desplegando en su totalidad las capacidades instaladas. El número de proyectos estimados o proyectados al finalizar dicha fase corresponde a una proyección de las metas agregadas de promoción de inversiones para los siguientes años y es el contenido principal del respectivo informe comprometido como medio de verificación para este indicador. A fin de explicar debidamente el contexto y contenido de este indicador, se adjuntan las siguientes definiciones: Proyectos en cartera: aquellos que se contabilizan como tal de acuerdo a esta misma nota. CRM: Sistema de gestión de interacciones con actuales y potenciales clientes. Prospecto: Idea de inversión concebida de una empresa extranjera, para la cual Chile se encuentra al menos en la lista larga de opciones de localización. Proyecto: Proyecto de inversión que cumple con que Chile está en la lista corta de opciones, la empresa visitó el país, y se conoce el monto a invertir o empleos a generar. Preinversión: Proyecto de inversión que cumple con que la empresa decidió invertir en Chile. Landing: Proyecto de inversión que cumple con que la empresa contrató a un ejecutivo u organización en Chile encargado de la instalación en el país. Ganado: Proyecto de inversión que comenzó sus operaciones en Chile. Perdido: Proyecto de inversión que cancela su instalación en el país."/>
    <s v="-"/>
  </r>
  <r>
    <s v="MINISTERIO DE ECONOMIA, FOMENTO Y TURISMO"/>
    <x v="25"/>
    <s v="Funciones Económicas"/>
    <n v="13362"/>
    <s v="Promedio mensual de servicios al inversionista entregados por la agencia"/>
    <s v="N° total de servicios entregados por la agencia en el año t/número de meses del año t"/>
    <s v="4 - Identificar y atraer proactivamente inversión extranjera de calidad, entregando servicios de excelencia y acompañando en todo el ciclo al inversionista hasta su instalación en Chile y sus decisiones de reinversión en el país."/>
    <s v="Entrega de servicios al potencial inversionista extranjero"/>
    <s v="unidades"/>
    <s v="Asc"/>
    <s v="Eficacia"/>
    <s v="Producto"/>
    <x v="0"/>
    <n v="114"/>
    <n v="1368"/>
    <n v="12"/>
    <n v="0"/>
    <m/>
    <n v="118"/>
    <n v="1416"/>
    <n v="12"/>
    <n v="0"/>
    <s v="Se entenderá como servicios entregados por la agencia a los inversionistas extranjeros a todos aquellos en que se provee una atención individual de parte de InvestChile durante el año respectivo, estos servicios consideran los asociados al producto estratégico &quot;Servicios al inversionista&quot;, en los que encontramos, entre otros: - Servicios de facilitación y promoción (como Información general, sectorial y adhoc; asesoría jurídica; agenda de reuniones o visita en terreno) - Servicios de atracción al talento (como permisos, visas o salvoconductos) - Servicios legales asociados a la ley 20.848 y a contratos vigentes DL600 (como Solicitud de Certificado de Inversionista Extranjero o Certificación de remesa de capital o utilidades)"/>
    <n v="-3.3898305084745763E-2"/>
  </r>
  <r>
    <s v="MINISTERIO DE ECONOMIA, FOMENTO Y TURISMO"/>
    <x v="25"/>
    <s v="Funciones Económicas"/>
    <n v="13855"/>
    <s v="Porcentaje de Leads Plus convertidos en proyectos de inversión hasta el año t"/>
    <s v="(Número de nuevos proyectos con origen Marketing Digital en CRM hasta el año t/N° de leads plus registrados en Hubspot y generados hasta el año t)*100"/>
    <s v="1 - Promocionar y posicionar al país como un destino atractivo para la materialización de inversiones que contribuyan a la inserción internacional estratégica y al desarrollo del país, potenciando la presencia de la Agencia en el mercado global a traves de la red internacional y las oficinas de inversión"/>
    <s v="Efectividad de la estrategia de Marketing Digital"/>
    <s v="%"/>
    <s v="Asc"/>
    <s v="Eficacia"/>
    <s v="Resultado Intermedio"/>
    <x v="2"/>
    <n v="22.1"/>
    <n v="113"/>
    <n v="512"/>
    <n v="0"/>
    <m/>
    <n v="22.8"/>
    <n v="81"/>
    <n v="356"/>
    <n v="0"/>
    <s v="Este indicador mide el desempeño de Marketing Digital en la agencia, en una de sus etapas, la conversión de contactos en proyectos en cartera. Se entiende que un Lead Plus es aquel contacto de empresa internacional que descarga algún material o se registra en algún evento de InvestChile en sus plataformas digitales, y que es evaluado como de interés para gestionar comercialmente por los ejecutivos de promoción de inversiones. El registro de Lead Plus está en la plataforma Hubspot que tiene la Agencia. Por su parte, los proyectos en CRM considerados en este indicador son todos aquellos - en etapas de prospecto en adelante - que han sido identificados con origen &quot;&quot;Marketing Digital&quot;&quot; y por lo tanto se pueden asociar a alguna cuenta o contacto clasificado previamente como lead plus. Se consideran los registros de leads plus y proyectos en cartera desde el año 2018, que es cuando se implementó completamente la estrategia de Marketing Digital en la agencia."/>
    <n v="-3.0701754385964879E-2"/>
  </r>
  <r>
    <s v="MINISTERIO DE ECONOMIA, FOMENTO Y TURISMO"/>
    <x v="26"/>
    <s v="Asuntos Económicos"/>
    <n v="12899"/>
    <s v="Porcentaje de proyectos de Innovación regionales adjudicados en el año t"/>
    <s v="(N° de Proyectos de Innovación regionales adjudicados en el año t/N° Total de proyectos de Innovación adjudicados en el año t)*100"/>
    <m/>
    <m/>
    <s v="%"/>
    <s v="Asc"/>
    <s v="Eficacia"/>
    <s v="Producto"/>
    <x v="1"/>
    <s v="NM"/>
    <s v="--"/>
    <s v="--"/>
    <s v="--"/>
    <m/>
    <n v="47"/>
    <n v="380"/>
    <n v="808"/>
    <n v="0"/>
    <s v="1) El numerador considera todos los proyectos adjudicados en el año t cuya región de postulación es distinta a la Región Metropolitana. 2) El denominador hasta el 2021 considera todos los proyectos adjudicados en el año t desde todas las regiones, incluyendo la Región Metropolitana. No obstante con el cambio en la regla de negocios de la Dirección de presupuesto, el denominador en el ingreso de dato por región corresponde a todos los proyectos adjudicados en el año t en en la región en particular. Dando la suma de estos el dato a nivel nacional. 3) Se consideran todos los proyectos pertenecientes a todos los instrumentos ejecutados presupuestariamente por InnovaChile a través de todos sus productos estratégicos."/>
    <s v="-"/>
  </r>
  <r>
    <s v="MINISTERIO DE ECONOMIA, FOMENTO Y TURISMO"/>
    <x v="26"/>
    <s v="Asuntos Económicos"/>
    <n v="13249"/>
    <s v="Índice anual de empresas con incorporación de rutinas de innovación en sus procesos y/o productos de negocio, respecto el año 2013."/>
    <s v="(Total de empresas con proyectos adjudicados que incorporen rutinas de innovación en sus procesos y/o productos de negocio en el año t/Total de empresas con proyectos adjudicados que incorporen rutinas de innovación en sus procesos y/o productos de negocio en año 2013)*100"/>
    <m/>
    <m/>
    <s v="número"/>
    <s v="Asc"/>
    <s v="Eficacia"/>
    <s v="Producto"/>
    <x v="1"/>
    <s v="NM"/>
    <s v="--"/>
    <s v="--"/>
    <s v="--"/>
    <m/>
    <n v="1380"/>
    <n v="759"/>
    <n v="55"/>
    <n v="0"/>
    <s v="1) Se entenderá por &quot;Rutinas de Innovación&quot; todas las actividades desarrolladas por las empresas incorporen la innovación como práctica permanente y relevante en la implementación de su estrategia, en sus procesos y/o en sus productos. 2) Se consideran todos los proyectos de los instrumentos que implican el desarrollo de proyectos y actividades innovativas. 3) Se consideran los proyectos que pasan por sesión de subcomité y su resultado es adjudicado. 4) Un proyecto puede tener más de 1 empresa asociada."/>
    <s v="-"/>
  </r>
  <r>
    <s v="MINISTERIO DE ECONOMIA, FOMENTO Y TURISMO"/>
    <x v="26"/>
    <s v="Asuntos Económicos"/>
    <n v="13257"/>
    <s v="Tiempo promedio transcurrido desde el ingreso de un proyecto a Innova Chile hasta que su primer pago asociado del programa Escala Innovacion en el año t."/>
    <s v="(Suma de Días Hábiles desde el ingreso de los proyectos aprobados hasta su primer pago asociado del programa Escala Innovacion en el año t /N° Total de Proyectos aprobados asociados al programa Escala Innovacion en el año t )"/>
    <m/>
    <m/>
    <s v="días"/>
    <s v="Des"/>
    <s v="Calidad"/>
    <s v="Producto"/>
    <x v="1"/>
    <s v="NM"/>
    <s v="--"/>
    <s v="--"/>
    <s v="--"/>
    <m/>
    <n v="103"/>
    <n v="11488"/>
    <n v="111"/>
    <n v="0"/>
    <s v="1) Se consideran todos los proyectos del programa Escala Innovación pagados durante el año t de Consolida y Expande. 2) El numerador considera la suma de los días hábiles transcurridos desde la fecha de postulación de un proyecto registrada en el Sistema SGP, hasta la Fecha de entrega del Primer Pago registrada en Sistema SAP. (Esto aplica para todos los proyectos contenidos en el denominador). 3) El denominador considera el número de proyectos pagados durante el año t con cargo a los recursos presupuestarios del Subtitulo 24. 4) Se excluyen de la muestra aquellos proyectos con problemas de gestión y tiempos atribuibles a los beneficiarios.&quot;"/>
    <e v="#VALUE!"/>
  </r>
  <r>
    <s v="MINISTERIO DE ECONOMIA, FOMENTO Y TURISMO"/>
    <x v="26"/>
    <s v="Asuntos Económicos"/>
    <n v="13592"/>
    <s v="Porcentaje de empresas regionales atendidas bajo proyectos orientados a la difusión y conocimiento tecnológico."/>
    <s v="(Número de empresas únicas atendidas durante el año T en regiones distintas de la metropolitana/Número de empresas únicas atendidas durante el año T en todas las regiones del país.)*100"/>
    <s v="1 - Instalar y fortalecer las capacidades de investigación, desarrollo e innovación (I+D+i) empresarial mediante el desarrollo de proyectos y la difusión de conocimiento tecnológico, con el fin de sistematizar las actividades de I+D+i en las empresas."/>
    <s v="Empresas únicas atendidas bajo desarrollo de proyectos orientados a difusión y conocimiento tecnológico."/>
    <s v="%"/>
    <s v="Asc"/>
    <s v="Eficacia"/>
    <s v="Producto"/>
    <x v="2"/>
    <n v="81"/>
    <n v="450"/>
    <n v="555"/>
    <n v="0"/>
    <m/>
    <n v="0"/>
    <n v="0"/>
    <n v="0"/>
    <n v="0"/>
    <s v="1) Indicador incluye en el cálculo las empresas atendidas por proyectos de de Programas de difusión tecnológica (convocatorias nacionales) tanto en el numerador como el denominador."/>
    <n v="1"/>
  </r>
  <r>
    <s v="MINISTERIO DE ECONOMIA, FOMENTO Y TURISMO"/>
    <x v="26"/>
    <s v="Asuntos Económicos"/>
    <n v="13594"/>
    <s v="Porcentaje promedio del Gasto de I+D de proyectos con componentes en I+D ajustado vía desviación estándar máxima de los últimos 3 años."/>
    <s v="[Suma de porcentaje de gasto de I+D de proyectos adjudicados en año T de instrumentos con componente de I+D] / [N° de proyectos adjudicados durante año T de instrumentos con componente en I+D]-máxima desviación estándar de la variable de Porcentaje de gasto de I+D de instrumento con mayor complejidad tecnológica de la medición"/>
    <s v="2 - Elevar la realización de I+D+i empresarial a través del cofinanciamiento de proyectos con alto nivel de complejidad tecnológica e impacto que permitan una mayor sofisticación y diversificación productiva de los territorios."/>
    <s v="Porcentaje de Gasto de I+D ajustado vía desviación estándar."/>
    <s v="%"/>
    <s v="Asc"/>
    <s v="Eficiencia"/>
    <s v="Producto"/>
    <x v="2"/>
    <n v="50"/>
    <n v="51"/>
    <n v="1"/>
    <n v="0"/>
    <m/>
    <n v="50"/>
    <n v="51"/>
    <n v="1"/>
    <n v="0"/>
    <s v="NOTAS: 1) Este indicador está destinado a medir la sofisticación de la innovación empresarial con foco en I+D dentro de los proyectos co-financiados; como mecanismo que permite fortalecer de manera aún más robusta la competitividad y productividad del país. 2) La desviación estándar máxima del instrumento con mayor complejidad tecnológica (innova alta tecnología), se calculará con un marco de los últimos 3 años, o el último concurso adjudicado en caso de estar en un horizonte mayor a 3 años. 3) Se entenderá por porcentaje de I+D de cada proyecto adjudicado, el porcentaje de I+D en función del monto asignado a las actividades de I+D, validado por el ejecutivo técnico que evalúa el proyecto y se presenta a comité. 4) Se consideran solo los instrumentos con componentes de I+D, es decir, que para adjudicación requieren que un 50% o más del costo total del proyecto sea gastado en actividades de I+D. Actualmente estos instrumentos son: *Crea y valida I+D+i empresarial. *Crea y valida I+D+i Colaborativo. * Innova Alta tecnología. Incluye convocatorias focalizadas de cada uno de los instrumentos."/>
    <n v="0"/>
  </r>
  <r>
    <s v="MINISTERIO DE ECONOMIA, FOMENTO Y TURISMO"/>
    <x v="26"/>
    <s v="Asuntos Económicos"/>
    <n v="13598"/>
    <s v="Porcentaje de empresas atendidas que innovan tecnológicamente"/>
    <s v="(n° de empresas beneficiarias únicas que finalizan el programa hasta el año t y que desarrollan innovación tecnológica introducida en el mercado/N° total empresas únicas que finalizan el programa (con informe final aprobado) hasta el año t)*100"/>
    <s v="2 - Elevar la realización de I+D+i empresarial a través del cofinanciamiento de proyectos con alto nivel de complejidad tecnológica e impacto que permitan una mayor sofisticación y diversificación productiva de los territorios."/>
    <s v="Empresas que logran innovar."/>
    <s v="%"/>
    <s v="Asc"/>
    <s v="Eficacia"/>
    <s v="Resultado Intermedio"/>
    <x v="2"/>
    <n v="61.33"/>
    <n v="498"/>
    <n v="812"/>
    <n v="0"/>
    <m/>
    <n v="62.56"/>
    <n v="376"/>
    <n v="601"/>
    <n v="0"/>
    <s v="1) Los datos para calcular el indicador provienen de la Encuesta de Resultados y monitoreo anual de InnovaChile, considerando el último año disponible contestado. 2) La fecha de aprobación de informe final es la variable sobre la cual se considera &quot;egresado&quot; y por lo tanto, finalizado, independiente de que aún no esté cerrado el proyecto administrativamente. 3) Se consideran solo proyectos con intervención completa, es decir, no se contabilizan proyectos que hayan terminado anticipadamente por todo motivo o haya desistido de la recepción de cofinanciamiento. Es decir, se consideran solo empresas con proyectos con fondos ejecutados en el año T y anteriores. 4) Se incluye solo subsidios directos que no tienen la figura de gestor y que contemplen dentro de sus objetivos la generación de innovación tecnológica. Lo anterior excluye los programas de difusión tecnológica; Instala Innovación; Capital humano experto; Súmate a innovar ya que son programas no orientados a lo ya señalado anteriormente y se encuentran bajo el foco de fortalecer las capacidades de I+D+i bajo otras metodologías. 5) Estimación 2023 se establece como un porcentaje simple de respuestas positivas sobre todas las respuestas al año T, considerando la respuesta más reciente. Esta tasa es ajustada por tasa de respuesta histórica de la encuesta en años anteriores, con la tasa de respuestas positivas sobre total en años anteriores. 6) Se considera el concepto de Innovación tecnológica acorde al Manual de Oslo."/>
    <n v="-1.9661125319693159E-2"/>
  </r>
  <r>
    <s v="MINISTERIO DE ECONOMIA, FOMENTO Y TURISMO"/>
    <x v="26"/>
    <s v="Asuntos Económicos"/>
    <n v="13600"/>
    <s v="Porcentaje de vinculaciones efectivas de proyectos de innovación con otros proyectos de innovación o parterns del ecosistema de innovación nacional."/>
    <s v="(N° de proyectos vigentes o finalizados hasta el año T que se conectan con actores de la red de colaboradores de 'Corfo conecta' o proyectos de innovación/N° de proyectos vigentes o finalizados hasta el año T)*100"/>
    <s v="3 - Aumentar la vinculación y colaboración de las empresas con actores del ecosistema de innovación; mediante el acompañamiento en el desarrollo de los proyectos de innovación."/>
    <s v="Vinculaciones efectivas entre proyectos de innovación y partners."/>
    <s v="%"/>
    <s v="Asc"/>
    <s v="Eficacia"/>
    <s v="Resultado Intermedio"/>
    <x v="2"/>
    <n v="19.260000000000002"/>
    <n v="511"/>
    <n v="2653"/>
    <n v="0"/>
    <m/>
    <n v="28.77"/>
    <n v="378"/>
    <n v="1314"/>
    <n v="0"/>
    <s v="1) En el numerador se consideran todos los proyectos,adjudicados desde el 2020, que esten vigentes o finalicen hasta el año T en cuestión y hayan tenido conexiones (1 o más) hasta el año T de medición. 2) En el denominador se contempla el N° de proyectos vigentes o finalizados hasta el año T de medición, desde el año 2020 de adjudicación en adelante, que es cuando inicia la instancia que facilita las conexiones. Como fecha de corte, se toma la fecha de aprobación de informe final para los finalizados y la fecha de entrega de informe final, que es la programación de cuando se estima que termine el proyecto para los que están vigentes. 3) Estimaciones son hechas en base a proyectos de convocatorias nacionales; sin embargo el reporte de los indicadores en 2023 en adelante será hecho en función de los proyectos de convocatorias nacionales y regionales que utilicen instrumentos de InnovaChile. Esto es, proyectos delegados o cofinanciados con fondos regionales serán incluidos. 4) Indicador considera solo proyectos cuyo beneficiario atendido es el beneficiario directo que recibe el cofinanciamiento, y por lo tanto excluye los proyectos de Programa de difusión tecnológica. Asimismo, también se excluyen proyectos provenientes de la Ley de incentivo tributario a la I+D como de instrumentos provenientes de otras gerencias. Lo anterior, entendiendo que los beneficiarios de cada uno enfrentan brechas de innovación distintas."/>
    <n v="-0.33055265901981223"/>
  </r>
  <r>
    <s v="MINISTERIO DE ECONOMIA, FOMENTO Y TURISMO"/>
    <x v="27"/>
    <s v="Asuntos Económicos"/>
    <n v="10226"/>
    <s v="Variación anual del total de empresas en las que invierten los fondos de inversión, respecto del año 2010."/>
    <s v="((Total de empresas en las que han invertido los fondos de inversión al año t/Total de empresas en las que han invertido los fondos de inversión al año 2010)-1)*100"/>
    <s v="1 - Mejorar las condiciones de acceso al financiamiento, a través de programas de coberturas, fondeo, fondos de inversión, créditos y nuevos productos financieros para aumentar la productividad de las empresas y apoyar la transformación productiva del país hacia sectores y actividades con mayores niveles de conocimiento, tecnología y sofisticación."/>
    <s v="Inversión de las Administradoras de los Fondos de Inversión."/>
    <s v="%"/>
    <s v="Asc"/>
    <s v="Eficacia"/>
    <s v="Resultado Intermedio"/>
    <x v="0"/>
    <n v="351"/>
    <n v="469"/>
    <n v="104"/>
    <n v="0"/>
    <m/>
    <n v="294.2"/>
    <n v="410"/>
    <n v="104"/>
    <n v="0"/>
    <s v="1) Los Fondos de Inversión son patrimonios integrados por aportes de personas naturales y jurídicas -denominadas partícipes- para su inversión en los valores y bienes que la ley autoriza. Cada Fondo de Inversión especializado en Capital de Riesgo apoya la captura de nuevas oportunidades a través de la capitalización de proyectos o de empresas que estén superando la etapa inicial de desarrollo, las cuales deben demostrar un alto potencial de expansión de ventas y/o puedan constituirse en empresas altamente rentables. 2) Se entiende por Total de empresas en las que han invertido los fondos de inversión, a la cantidad de empresas beneficiarias en las que han invertido los fondos de inversión, consideradas al cierre de cada período, según la información reportada a CORFO por las Administradoras de Fondos de Inversión. 3) Debido al desfase existente entre la notificación a CORFO y las inversiones en las empresas elegibles, el indicador puede considerar ajustar el numerador de forma retroactiva y de aplicación prospectiva para el cumplimiento del indicador. 4) Recortes presupuestarios, podrían afectar el cumplimiento de meta del indicador. 5) Ajustes en las modalidades de operación de los programas podrían afectar la inversión de fondos en empresas. 6) Un ajuste abrupto en las tendencias de inversiones que efectúan los fondos de inversión en un período corto de tiempo, puede afectar el nivel de cumplimiento proyectado del indicador, aspecto que no puede ser controlado por CORFO. 7) Las estimaciones a diciembre de 2022 y la estimación 2023 considera la creación de nuevos fondos, y que los fondos actuales mantengan el comportamiento actual de inversiones. Cambios en las condiciones económicas del país puede alterar la decisión de creación de nuevos fondos, o bien la decisión de inversión de los fondos que están operando en la actualidad, lo que podría afectar las estimaciones de empresas a beneficiar."/>
    <n v="0.19306594153636986"/>
  </r>
  <r>
    <s v="MINISTERIO DE ECONOMIA, FOMENTO Y TURISMO"/>
    <x v="27"/>
    <s v="Asuntos Económicos"/>
    <n v="11746"/>
    <s v="Tiempo promedio transcurrido desde el ingreso de un proyecto a la Gerencia de Emprendimiento hasta su primer pago asociado a Subsidios para el Desarrollo de Emprendimientos."/>
    <s v="(Suma de Días Hábiles desde el ingreso de los proyectos aprobados hasta su primer pago en el año t/N° Total de Proyectos aprobados y pagados durante el año t)"/>
    <s v="2 - Promover el emprendimiento mediante subsidios, plataformas de apoyo, promoción de un ecosistema y cultura de emprendimiento para facilitar la puesta en marcha, crecimiento e internacionalización de nuevas empresas."/>
    <m/>
    <s v="días"/>
    <s v="Des"/>
    <s v="Calidad"/>
    <s v="Producto"/>
    <x v="1"/>
    <s v="NM"/>
    <s v="--"/>
    <s v="--"/>
    <s v="--"/>
    <m/>
    <n v="110"/>
    <n v="53340"/>
    <n v="484"/>
    <n v="0"/>
    <s v="1) El denominador y numerador considera todos los proyectos del Producto Subsidios para el Desarrollo de Emprendimientos aprobados y pagados durante el año t que incluye a todas las líneas de financiamiento de la Gerencia de Emprendimiento. 2) El numerador, considera la medición de tiempos desde la fecha de postulación hasta la fecha de entrega del primer desembolso, ambas registradas en Sistema de información SGP. 3) Exclusiones en el cálculo del indicador: - Todos los proyectos que durante su proceso de formalización deben ir a toma de razón de la Contraloría General de la República. - Todos los proyectos pagados que hayan postulado bajo la modalidad Concurso y cuyas bases generales deban pasar por Contraloría General de la República y no alcancen a tener Toma de Razón al 31 a Agosto del año t. - Todos los proyectos pagados mediante la modalidad bajo rendición, ya que la fecha de entrega del desembolso no depende de CORFO sino del Beneficiario. - Todos aquellos proyectos que después de ser aprobados en las respectivas sesiones de Subcomité, deban cumplir una condición de formalización establecida por el Subcomité, o bien sea necesario realizar modificación del mismo, cuya decisión recae en el subcomité."/>
    <e v="#VALUE!"/>
  </r>
  <r>
    <s v="MINISTERIO DE ECONOMIA, FOMENTO Y TURISMO"/>
    <x v="27"/>
    <s v="Asuntos Económicos"/>
    <n v="11902"/>
    <s v="Rentabilidad de inversiones en mercado de capitales sobre benchmark de comparación"/>
    <s v="((1+Rentabiliadad promedio carteras)/(1+ Rentabilidad promedio Benchmark))*100"/>
    <s v="1 - Mejorar las condiciones de acceso al financiamiento, a través de programas de coberturas, fondeo, fondos de inversión, créditos y nuevos productos financieros para aumentar la productividad de las empresas y apoyar la transformación productiva del país hacia sectores y actividades con mayores niveles de conocimiento, tecnología y sofisticación."/>
    <m/>
    <s v="%"/>
    <s v="Asc"/>
    <s v="Economía"/>
    <s v="Resultado Final"/>
    <x v="1"/>
    <s v="NM"/>
    <s v="--"/>
    <s v="--"/>
    <s v="--"/>
    <m/>
    <n v="102.36"/>
    <n v="95.95"/>
    <n v="93.74"/>
    <n v="0"/>
    <s v="1) La cartera de inversión de CORFO está constituida sólo por los instrumentos establecidos como elegibles en las Políticas de Inversión y en línea con lo referido en el Oficio Ordinario Nº 468, de 13 de junio de 2006 del Ministerio de Hacienda, complementado por Oficio Ordinario Nº 524, de 3 de junio de 2008 del mismo Ministerio, o aquel que lo reemplace o sustituya. 2) La estructura de la cartera de inversiones financieras de CORFO para la Administración Externa se dividirá en 4 subcarteras: Cartera de Inversiones de Corto Plazo, Cartera de Inversiones de Mediano Plazo, Cartera de Inversiones Cobertura de Corto Plazo y Cartera de Inversiones Cobertura de Mediano Plazo, excluyendo la cartera del Fondo Patrimonial. La estructura de las carteras de Administración Interna se dividirá en 3 subcarteras: Cartera de Inversiones de Corto Plazo, Cartera de Inversiones de Mediano Plazo, Cartera de Inversiones Cobertura de Corto Plazo. 3) La rentabilidad Promedio de las carteras, corresponde a la rentabilidad acumulada obtenida por las carteras administradas externamente y la cartera interna no incluyendo el Fondo Patrimonial. Para su cálculo es necesario calcular un promedio ponderado de los meses en base a las rentabilidades y montos promedio de cada mes. - La rentabilidad mensual se determina mediante la ponderación de las rentabilidades mensuales de las carteras de Fondos de Cobertura de Corto Plazo y de Mediano Plazo respecto a sus montos promedios. - El monto promedio mensual se obtiene de la sumatoria de los montos promedios de las carteras de, Fondos de Cobertura de Corto Plazo y Fondos de Cobertura de Mediano Plazo. - La rentabilidad de la cartera de Corto Plazo de Cobertura, al igual que en la cartera de Mediano Plazo de Cobertura, corresponde a un promedio de las rentabilidades obtenidas por los administradores ponderados por los montos administrados por cada uno. Estas rentabilidades obtenidas se calculan en base a un promedio de la rentabilidad diaria ponderada por los montos diarios. 4) La rentabilidad Promedio Benchmark, corresponde al retorno acumulado del Benchmark el que se determina por el promedio simple de los Benchmark Mensuales de cada una de las carteras. Los referentes utilizados para medir el comportamiento de las distintas carteras están definidos por los siguientes parámetros referenciales: Administración Externa: - Cartera Fondos de Cobertura Corto Plazo: Benchmark RiskAmercia Nivel 1+ 180d CLP. - Cartera Fondos de Cobertura Mediano Plazo: Benchmark RiskAmercia Gob Dur 3-5 UF + Gob Dur 3-5 CLP + BB 3-5. - El Benchmark mensual utilizado para las carteras de corto y mediano plazo, se determinan además ponderando por un 10% el benchmark de corto y por un 90% el benchmark de mediano plazo (80% Gob UF +10% Gob CLP + 10% BB). Administración Interna: - Cartera Fondos de Cobertura: Benchmark RiskAmercias Nivel 1+60d CLP. - Cartera Fondos de Cobertura Mediano Plazo: Benchmark RiskAmercia Gob Dur 3-5 UF + Gob Dur 3-5 CLP + BB 3-5. - El Benchmark mensual utilizado para las carteras de corto y mediano plazo, se determinan además ponderando por un 10% el benchmark de corto y por un 90% el benchmark de mediano plazo (80% Gob UF +10% Gob CLP + 10% BB."/>
    <s v="-"/>
  </r>
  <r>
    <s v="MINISTERIO DE ECONOMIA, FOMENTO Y TURISMO"/>
    <x v="27"/>
    <s v="Asuntos Económicos"/>
    <n v="12344"/>
    <s v="índice de Satisfacción de los Beneficiarios de Instrumentos de Fomento del año t"/>
    <s v="(N° de encuestas respondidas en el año t con promedio de evaluación nota igual o mayor 5/N° total encuestas respondidas en el año t)*100"/>
    <s v="3 - Mejorar la capacidad productiva de las empresas, apoyando la adopción de conocimientos, prácticas y herramientas tecnológicas, e impulsando el desarrollo de redes de colaboración para aumentar su productividad y contribuir al desarrollo equilibrado a nivel territorial."/>
    <m/>
    <s v="%"/>
    <s v="Asc"/>
    <s v="Calidad"/>
    <s v="Producto"/>
    <x v="1"/>
    <s v="NM"/>
    <s v="--"/>
    <s v="--"/>
    <s v="--"/>
    <m/>
    <n v="93.2"/>
    <n v="1867"/>
    <n v="2004"/>
    <n v="0"/>
    <s v="1) Cada año se realiza una evaluación a los Agente Operadores Intermediarios, en el marco de la medición del cumplimiento de su Convenio de Desempeño. En ese contexto, anualmente, se realiza una encuesta de satisfacción de beneficiarios realizada en el año t. 2) Se entiende por beneficiario satisfecho a aquellos cuyo promedio de evaluación de la encuesta sea igual o superior a la nota 5, con una escala de evaluación de 1 a 7. 3) Una encuesta se entiende como respondida cuando se contesta la totalidad de sus preguntas, considerando las exclusiones de la nota 6. 4) La encuesta se aplica a beneficiarios con atención en el año t-1. Por beneficiario atendido se entienden aquellos que participaron en programas que recibieron transferencias en el año t-1. 5) El numerador se compone del número total de encuestas respondidas cuyo promedio de evaluación es igual o mayor a 5, con una escala de evaluación de 1 a 7. 6) El promedio de cada encuesta corresponderá al promedio simple de las preguntas respondidas. Para lo anterior, se excluyen del universo de preguntas a considerar en la evaluación del indicador, los siguientes casos: a) preguntas / respuestas con estado &quot;NO SABE&quot; / &quot;NO CONTESTA&quot;; b) preguntas / respuestas de tipo dicotómicas &quot;SÍ&quot; / &quot;NO&quot;; c) preguntas que nacen de preguntas de tipo filtro, es decir, aquellas que determinan la realización o no de preguntas posteriores. 7) El denominador se compone del total de encuestas respondidas, cuya escala de evaluación es de 1 a 7."/>
    <s v="-"/>
  </r>
  <r>
    <s v="MINISTERIO DE ECONOMIA, FOMENTO Y TURISMO"/>
    <x v="27"/>
    <s v="Asuntos Económicos"/>
    <n v="12894"/>
    <s v="Porcentaje de proyectos de Emprendimientos Semilla regionales adjudicados en el año t"/>
    <s v="(N° de Proyectos de Emprendimiento Semilla regionales adjudicados en el año t/N° Total de proyectos de Emprendimiento Semilla adjudicados en el año t)*100"/>
    <s v="2 - Promover el emprendimiento mediante subsidios, plataformas de apoyo, promoción de un ecosistema y cultura de emprendimiento para facilitar la puesta en marcha, crecimiento e internacionalización de nuevas empresas."/>
    <m/>
    <s v="%"/>
    <s v="Asc"/>
    <s v="Eficacia"/>
    <s v="Producto"/>
    <x v="1"/>
    <s v="NM"/>
    <s v="--"/>
    <s v="--"/>
    <s v="--"/>
    <m/>
    <n v="46.52"/>
    <n v="194"/>
    <n v="417"/>
    <n v="0"/>
    <s v="1) Se entiende un proyecto de Emprendimiento Semilla los asociados a los siguientes Programas / Instrumentos: Semilla Inicia y Semilla Expande que hayan sido aprobados por el Subcomité de Financiamiento Temprano y respectivo CAR en el año de medición. 2) Para el cálculo del numerador y denominador se considera la región de postulación de los proyectos. 3) El numerador considera la sumatoria de proyectos de todas las direcciones regionales excluyendo la Región Metropolitana. 4) El denominador considera la sumatoria de proyectos de todas las direcciones regionales incluyendo la Región Metropolitana. 5) Se consideran los proyectos que pasan por sesión de subcomité o CAR y su resultado es adjudicado."/>
    <s v="-"/>
  </r>
  <r>
    <s v="MINISTERIO DE ECONOMIA, FOMENTO Y TURISMO"/>
    <x v="27"/>
    <s v="Asuntos Económicos"/>
    <n v="13557"/>
    <s v="Porcentaje de emprendimientos apoyados por Corfo que inician actividades ante el Servicio de Impuestos Internos (SII) en el año t."/>
    <s v="(Número de proyectos formalizados como personas naturales que finalizaron la ejecución de sus proyectos en el año t y lograron iniciar actividades ante el SII/Total de proyectos formalizados como personas naturales que finalizan su ejecución en el año t)*100"/>
    <s v="2 - Promover el emprendimiento mediante subsidios, plataformas de apoyo, promoción de un ecosistema y cultura de emprendimiento para facilitar la puesta en marcha, crecimiento e internacionalización de nuevas empresas."/>
    <s v="Emprendimientos CORFO con inicio de actividades en el SII."/>
    <s v="%"/>
    <s v="Asc"/>
    <s v="Eficacia"/>
    <s v="Resultado Intermedio"/>
    <x v="2"/>
    <n v="71.760000000000005"/>
    <n v="216"/>
    <n v="301"/>
    <n v="0"/>
    <m/>
    <n v="77.23"/>
    <n v="78"/>
    <n v="101"/>
    <n v="0"/>
    <s v="1) Se entiende por proyectos formalizados los proyectos que habiendo sido seleccionados para los programas de financiamiento directo de emprendimientos concretan un contrato con CORFO con el apoyo de los programas Semilla Inicia, Build, Ignite, y Growth, siempre que los programas estén operativos. 2) En el futuro podrán agregarse otros programas de apoyo al emprendimiento que CORFO ponga a disposición. 3) Se solicita la información de iniciación de actividades ante el SII (Servicio de Impuestos Internos) a los emprendimientos apoyados de manera mensual y se verifica en CORFO mediante Formularios 29, certificado de estatutos societarios actualizados y declaración jurada o consulta directa ante el SII en su página web. 4) El numerador es la sumatoria de proyectos formalizados como persona natural que durante la ejecución del proyecto que termina en el año t han iniciado actividades como empresas en el SII. 5) Sólo si el proyecto declara haber iniciado actividades ante el SII durante la ejecución del proyecto y es posible verificarlo según lo señalado en la nota 3, sumará un punto en el numerador del indicador, en el año t que finaliza el proyecto. 6) El denominador es la sumatoria de los proyectos formalizados como persona natural de acuerdo a lo indicado en la nota 1."/>
    <n v="-7.0827398679269696E-2"/>
  </r>
  <r>
    <s v="MINISTERIO DE ECONOMIA, FOMENTO Y TURISMO"/>
    <x v="27"/>
    <s v="Asuntos Económicos"/>
    <n v="13558"/>
    <s v="Porcentaje de empresas que acceden a servicios tecnológicos."/>
    <s v="(Sumatoria de las empresas que han accedido a servicios tecnológicos desde el año 2016 al año t/Población objetivo (Ficha Ex Ante))*100"/>
    <s v="5 - Promover el desarrollo y difusión de tecnologías con fines productivos, para mejorar la competitividad y apoyar la transformación productiva del país hacia sectores y actividades con mayores niveles de conocimiento, tecnología y sofisticación."/>
    <s v="Empresas que acceden a servicios tecnológicos."/>
    <s v="%"/>
    <s v="Asc"/>
    <s v="Eficacia"/>
    <s v="Resultado Intermedio"/>
    <x v="2"/>
    <n v="1.46"/>
    <n v="600"/>
    <n v="41100"/>
    <n v="0"/>
    <m/>
    <n v="1.01"/>
    <n v="415"/>
    <n v="41100"/>
    <n v="0"/>
    <s v="1) Como denominador se utiliza la población objetivo establecida en la Ficha Ex Ante del año 2022 aprobada por Dipres. 2) El año t corresponde al año a informar. 3) La sumatoria incluye el número de empresas (RUT único) acumuladas desde el año 2016 al año t. 4) Empresas que acceden a servicios tecnológicos: Son empresas (de cualquier tamaño e industria) que solicitan un servicio tecnológico a un Centro Tecnológico y estas son atendidas por él, ya sea bajo un modelo de prestación de servicios pagado por la empresa, o bajo un modelo concursable por el cual se selecciona a una o más empresas para prestar un servicio sin costo, con el fin de dar visibilidad al Centro a través de una exitosa tecnología o producto desarrollado por la empresa con ayuda del Centro. 5) Los servicios tecnológicos son aquellos servicios que requieren de espacios especialmente acondicionados y de equipamiento y de capital humano especializado para poder llevarse a cabo. Por las características de estos activos, es necesario crear Centros que alberguen estas capacidades para ponerlas a disposición de empresas, bajo el modelo de servicios tecnológicos, tales como: servicios de laboratorio; estandarización y/o diseños de procesos; desarrollo/formulación de productos; asesoría tecnológica; servicios de maquila; prototipaje; pilotaje; certificación; desarrollo de proyecto de innovación; I+D bajo contrato; capacitación."/>
    <n v="0.4455445544554455"/>
  </r>
  <r>
    <s v="MINISTERIO DE ECONOMIA, FOMENTO Y TURISMO"/>
    <x v="27"/>
    <s v="Asuntos Económicos"/>
    <n v="13559"/>
    <s v="Porcentaje de proyectos y/o productos tecnológicos con fines productivos que incrementan su desarrollo tecnológico."/>
    <s v="(N° de proyectos y/o productos tecnológicos con TRL mayor o igual a 7 de Programas Tecnológicos y Consorcios Tecnológicos vigentes año t/N° de proyectos y/o productos tecnológicos totales de Programas Tecnológicos y Consorcios Tecnológicos vigentes año t))*100"/>
    <s v="5 - Promover el desarrollo y difusión de tecnologías con fines productivos, para mejorar la competitividad y apoyar la transformación productiva del país hacia sectores y actividades con mayores niveles de conocimiento, tecnología y sofisticación."/>
    <s v="Proyectos y/o productos con desarrollo tecnológico."/>
    <s v="%"/>
    <s v="Asc"/>
    <s v="Eficacia"/>
    <s v="Resultado Intermedio"/>
    <x v="2"/>
    <n v="25.95"/>
    <n v="75"/>
    <n v="289"/>
    <n v="0"/>
    <m/>
    <n v="28.71"/>
    <n v="60"/>
    <n v="209"/>
    <n v="0"/>
    <s v="1) Technological Readiness Level (TRL) corresponde a una herramienta internacional que permite clasificar el nivel de madurez de una tecnología en relación con su grado de desarrollo y su orientación al mercado. Los niveles se consideran del 1 al 9, siendo el 9 el de mayor nivel de madurez tecnológica. 2) Se considerarán todos los programas vigentes de la cartera al año a informar (incluye programas con pago y sin pago de cuota). 3) Los Programas Tecnológicos y Consorcios Tecnológicos tienen una duración entre 3 y 10 años y están conformados por un portafolio de proyectos, que involucran diferentes desarrollos tecnológicos, por lo cual, para cada medición podrá variar el número de proyectos y/o productos tecnológicos, y su nivel de madurez tecnológica (TRL). 4) La información es recopilada una vez al año, específicamente durante el mes de diciembre. 5) El denominar es un valor asociado a los portafolios de programas/consorcios vigentes, por lo cual, varía de acuerdo al cierre o adjudicación de nuevos programas/consorcios. El número de convocatorias anuales es variable, promediando 2 a 3 programas nuevos al año."/>
    <n v="-9.6133751306165152E-2"/>
  </r>
  <r>
    <s v="MINISTERIO DE ECONOMIA, FOMENTO Y TURISMO"/>
    <x v="27"/>
    <s v="Asuntos Económicos"/>
    <n v="13564"/>
    <s v="Porcentaje de empresas beneficiarias encuestadas en año t que declaran mejorar o fortalecer sus procesos productivos y/o de gestión."/>
    <s v="(N° de empresas beneficiarias encuestadas que, en el año t, declaran mejorar o fortalecer sus procesos productivos y/o de gestión/N° total de empresas beneficiarias encuestadas en el año t)*100"/>
    <s v="3 - Mejorar la capacidad productiva de las empresas, apoyando la adopción de conocimientos, prácticas y herramientas tecnológicas, e impulsando el desarrollo de redes de colaboración para aumentar su productividad y contribuir al desarrollo equilibrado a nivel territorial."/>
    <s v="Empresas que mejoran procesos productivos y/ o de gestión."/>
    <s v="%"/>
    <s v="Asc"/>
    <s v="Calidad"/>
    <s v="Producto"/>
    <x v="2"/>
    <n v="85.9"/>
    <n v="1816"/>
    <n v="2114"/>
    <n v="0"/>
    <m/>
    <n v="88.2"/>
    <n v="1562"/>
    <n v="1770"/>
    <n v="0"/>
    <s v="1- Para el numerador se consideran las respuestas positivas a la pregunta: &quot;¿Usted considera que la participación en el proyecto le ha permitido fortalecer procesos productivos y/o de gestión en la empresa?&quot;. 2- Para el denominador se considera el total de respuestas válidas, excluyendo los NS/NR y sin respuesta, a la pregunta: &quot;¿Usted considera que la participación en el proyecto le ha permitido fortalecer procesos productivos y/o de gestión en la empresa?&quot;. 3- Se consideran las empresas beneficiarias de los siguientes Programas para el indicador: Red Asociativa, Red Proveedores, Red Mercados, Red GTT +, PAR, ACTIVA Desarrolla Inversión y Focal. 4- La encuesta se aplica anualmente (año t), a beneficiarios atendidos con transferencias del año anterior (año t-1)."/>
    <n v="-2.60770975056689E-2"/>
  </r>
  <r>
    <s v="MINISTERIO DE ECONOMIA, FOMENTO Y TURISMO"/>
    <x v="27"/>
    <s v="Asuntos Económicos"/>
    <n v="13571"/>
    <s v="Porcentaje de becarios egresados de PFC de cursos de capacitación y/o certificación durnate el periodo t"/>
    <s v="(N° total de becarios (beneficiarios) egresados de cursos de capacitación y/o certificación durante el período t/N° total de becarios (beneficiarios) de PFC finalizados durante el período t)*100"/>
    <s v="6 - Promover el desarrollo y gestión de talento humano para impulsar el emprendimiento, la innovación, el desarrollo tecnológico y la transformación hacia sectores y actividades con mayores niveles de conocimiento, tecnología y sofisticación."/>
    <s v="Becarios Egresados PFC."/>
    <s v="%"/>
    <s v="Asc"/>
    <s v="Eficacia"/>
    <s v="Resultado Intermedio"/>
    <x v="2"/>
    <n v="80"/>
    <n v="1600"/>
    <n v="2000"/>
    <n v="0"/>
    <m/>
    <n v="84.6"/>
    <n v="538"/>
    <n v="636"/>
    <n v="0"/>
    <s v="(1) Para el cálculo del indicador se consideran los proyectos financiados por el Programa de Formación para la Competitividad (PFC). (2) Para el cálculo del indicador se consideran los proyectos con cursos finalizados durante el año calendario y respecto de los cuales el Agente Operador Intermediario (AOI) de Corfo, a cargo de la administración del proyecto, ha rendido vía Sistema de Gestión de Proyectos (SGP) su informe final que contiene la nómina de personas egresadas de dichos cursos, los cuales no necesariamente se encuentran asociados a transferencias presupuestarias del mismo año calendario. (3) No se considera en este indicador la iniciativa &quot;Pymes en línea&quot;, por tratarse de cursos asincrónicos (grabados) gratuitos, dictados en modalidad 100% e-learning. (4) El resultado del indicador puede depender de las orientaciones institucionales, las temáticas abordadas, la época del año en que se implementa la formación, la estacionalidad del sector productivo al que va dirigida la formación y la focalización de la población a atender. (5) El resultado del indicador puede depender de los plazos máximos de ejecución establecidos en glosa presupuestaria y su armonía con la estacionalidad de cada sector productivo. (6) Para el cálculo del indicador se consideran los proyectos PFC financiados con recursos presupuestarios y extrapresupuestarios."/>
    <n v="-5.4373522458628781E-2"/>
  </r>
  <r>
    <s v="MINISTERIO DE ECONOMIA, FOMENTO Y TURISMO"/>
    <x v="27"/>
    <s v="Asuntos Económicos"/>
    <n v="13653"/>
    <s v="Porcentaje de emprendimientos apoyados por Corfo, que aumentan sus ventas durante el periodo de ejecución"/>
    <s v="(Número de proyectos formalizados que aumentaron sus ventas al término de la ejecución del proyecto y que finalizaron en el año t/Total de proyectos formalizados que finalizaron la ejecución de sus proyectos en el año t)*100"/>
    <s v="2 - Promover el emprendimiento mediante subsidios, plataformas de apoyo, promoción de un ecosistema y cultura de emprendimiento para facilitar la puesta en marcha, crecimiento e internacionalización de nuevas empresas."/>
    <s v="Emprendimientos CORFO que aumentan sus ventas."/>
    <s v="%"/>
    <s v="Asc"/>
    <s v="Eficacia"/>
    <s v="Resultado Intermedio"/>
    <x v="2"/>
    <n v="52.03"/>
    <n v="308"/>
    <n v="592"/>
    <n v="0"/>
    <m/>
    <n v="57.52"/>
    <n v="130"/>
    <n v="226"/>
    <n v="0"/>
    <s v="1) Se entiende por proyectos formalizados los proyectos que habiendo sido seleccionados para los programas de financiamiento directo de emprendimientos concretan un contrato con CORFO con el apoyo de los programas Semilla Inicia, Build, Ignite, y Growth, siempre que los programas estén operativos. 2) En el futuro podrán agregarse otros programas de apoyo al emprendimiento que CORFO ponga a disposición. 3) Se solicita la información de las ventas en el periodo previo, que corresponde a las ventas de los proyectos 12 meses antes de postular, para así calcular el promedio de venta mensual. 4) El numerador es la Sumatoria de proyectos formalizados que aumentan el promedio de ventas mensual durante la ejecución del proyecto que finalizan en el año de medición, lo cual verificará Corfo en seguimiento mensual. 5) Sólo si el proyecto aumenta el promedio mensual de ventas y es posible verificarlo según lo señalado en la nota 3, sumará un punto en el numerador del indicador, en el año t que finaliza el proyecto. 6) El denominador es la sumatoria de los proyectos formalizados y que finalizan la ejecución del mismo en el año t. 7) Respecto del levantamiento para años anteriores, no se tiene información para los años 2019 y 2020 debido a que el monitoreo no se realizaba en los términos descritos para calcular este indicador."/>
    <n v="-9.544506258692631E-2"/>
  </r>
  <r>
    <s v="MINISTERIO DE ECONOMIA, FOMENTO Y TURISMO"/>
    <x v="27"/>
    <s v="Asuntos Económicos"/>
    <n v="13655"/>
    <s v="Porcentaje de empresas atendidas que innovan tecnológicamente."/>
    <s v="(N° de empresas beneficiarias únicas que finalizan el programa hasta el año t y que desarrollan innovación tecnológica introducida en el mercado/N° total empresas únicas que finalizan el programa (con informe final aprobado) hasta el año t)*100"/>
    <s v="4 - Promover la innovación empresarial, fortaleciendo sus procesos y capacidades, y apoyando su escalamiento, además de robustecer el ecosistema innovador que permita mejorar la productividad y/o competitividad del país."/>
    <s v="Empresas que logran innovar."/>
    <s v="%"/>
    <s v="Asc"/>
    <s v="Eficacia"/>
    <s v="Resultado Intermedio"/>
    <x v="2"/>
    <n v="61.33"/>
    <n v="498"/>
    <n v="812"/>
    <n v="0"/>
    <m/>
    <n v="62.56"/>
    <n v="376"/>
    <n v="601"/>
    <n v="0"/>
    <s v="1) Los datos para calcular el indicador provienen de la Encuesta de Resultados y monitoreo anual de InnovaChile, considerando el último año disponible contestado. 2) La fecha de aprobación de informe final es la variable sobre la cual se considera &quot;egresado&quot; y por lo tanto, finalizado, independiente de que aún no esté cerrado el proyecto administrativamente. 3) Se consideran solo proyectos con intervención completa, es decir, no se contabilizan proyectos que hayan terminado anticipadamente por todo motivo o haya desistido de la recepción de cofinanciamiento. Es decir, se consideran solo empresas con proyectos con fondos ejecutados en el año T y anteriores. 4) Se incluye solo subsidios directos que no tienen la figura de gestor y que contemplen dentro de sus objetivos la generación de innovación tecnológica. Lo anterior excluye los programas de difusión tecnológica; Instala Innovación; Capital humano experto; Súmate a innovar ya que son programas no orientados a lo ya señalado anteriormente y se encuentran bajo el foco de fortalecer las capacidades de I+D+i bajo otras metodologías. 5) Estimación 2023 se establece como un porcentaje simple de respuestas positivas sobre todas las respuestas al año T, considerando la respuesta más reciente. Esta tasa es ajustada por tasa de respuesta histórica de la encuesta en años anteriores, con la tasa de respuestas positivas sobre total en años anteriores. 6) Se considera el concepto de Innovación tecnológica acorde al Manual de Oslo."/>
    <n v="-1.9661125319693159E-2"/>
  </r>
  <r>
    <s v="MINISTERIO DE ECONOMIA, FOMENTO Y TURISMO"/>
    <x v="27"/>
    <s v="Asuntos Económicos"/>
    <n v="13668"/>
    <s v="Porcentaje promedio del Gasto de I+D de proyectos con componentes en I+D ajustado vía desviación estándar máxima de los últimos 3 años."/>
    <s v="[Suma de porcentaje de gasto de I+D de proyectos adjudicados en año T de instrumentos con componente de I+D] / [N° de proyectos adjudicados durante año T de instrumentos con componente en I+D]-Máxima desviación estándar de la variable de Porcentaje de gasto de I+D de instrumento con mayor complejidad tecnológica de la medición"/>
    <s v="4 - Promover la innovación empresarial, fortaleciendo sus procesos y capacidades, y apoyando su escalamiento, además de robustecer el ecosistema innovador que permita mejorar la productividad y/o competitividad del país."/>
    <s v="Porcentaje de Gasto de I+D ajustado vía desviación estándar."/>
    <s v="%"/>
    <s v="Asc"/>
    <s v="Eficiencia"/>
    <s v="Producto"/>
    <x v="2"/>
    <n v="50"/>
    <n v="51"/>
    <n v="1"/>
    <n v="0"/>
    <m/>
    <n v="50"/>
    <n v="51"/>
    <n v="1"/>
    <n v="0"/>
    <s v="1) Este indicador está destinado a medir la sofisticación de la innovación empresarial con foco en I+D dentro de los proyectos cofinanciados; como mecanismo que permite fortalecer de manera aún más robusta la competitividad y productividad del país. 2) La desviación estandar máxima del instrumento con mayor complejidad tecnológica (innova alta tecnología), se calculará con un marco de los últimos 3 años, o el último concurso adjudicado en caso de estar en un horizonte mayor a 3 años. 3) Se entendera por porcentaje de I+D de cada proyecto adjudicado, el porcentaje de I+D en función del monto asignado a las actividades de I+D, validado por el ejecutivo técnico que evalúa el proyecto y se presenta a comité. 4) Se consideran solo los instrumentos con componentes de I+D, es decir, que para adjudicación requieren que un 50% o más del costo total del proyecto sea gastado en actividades de I+D. Actualmente estos instrumentos son: Crea y valida I+D+i empresarial, Crea y valida I+D+i Colaborativo, Innova Alta tecnología. Incluye convocatorias focalizadas de cada uno de los instrumentos."/>
    <n v="0"/>
  </r>
  <r>
    <s v="MINISTERIO DE ECONOMIA, FOMENTO Y TURISMO"/>
    <x v="28"/>
    <s v="Asuntos Económicos"/>
    <n v="12803"/>
    <s v="Porcentaje de duración promedio de investigaciones en Fase de Admisibilidad terminadas en el año t, respecto de la duración promedio de investigaciones en Fase de Admisibilidad terminadas en el año 2017."/>
    <s v="(Número de días en promedio de duración de investigaciones en Fase de Admisibilidad obtenido en el año t/Número de días en promedio de duración de investigaciones en Fase de Admisibilidad obtenido en el año 2017)*100"/>
    <s v="1 - Impulsar y desarrollar investigaciones eficientes en materia de prácticas colusorias, de abusos de posición monopólica y de concentraciones que afecten, o puedan afectar, el funcionamiento eficiente de los mercados y el bienestar general de la sociedad."/>
    <s v="Desarrollar investigaciones eficientes."/>
    <s v="%"/>
    <s v="Des"/>
    <s v="Calidad"/>
    <s v="Producto"/>
    <x v="0"/>
    <n v="87"/>
    <n v="130"/>
    <n v="149"/>
    <n v="0"/>
    <m/>
    <n v="87"/>
    <n v="129.19999999999999"/>
    <n v="149.27000000000001"/>
    <n v="0"/>
    <s v="Para la medición de la duración en promedio del proceso investigativo con cierre en Fase de Admisibilidad en el año t, se considerarán todos aquellos procesos que se cierren entre el 1 de enero y el 31 de diciembre del año t. Los hitos son los siguientes: 1) Cada proceso investigativo se identifica con un rol asignado por la FNE; 2) Se registra el Hito de Inicio, por medio de la Fecha de Ingreso que registra la base de datos utilizado para esta finalidad. 3) Se registra el Hito de Término, por una de las siguientes alternativas: a.- Hito de Término 1: Finaliza la Fase de Admisibilidad para dar inicio a la Fase de Investigación, lo que se registra con la fecha de la respectiva Resolución de Inicio. b.- Hito de Término 2: Finaliza la Fase de Admisibilidad por cierre del proceso, lo que se registra con la fecha de la respectiva Resolución de Archivo o Cierre, o por otra acción, con el documento respectivo que indique el término del mismo. 4) Para el cálculo de la duración del proceso investigativo en Fase de Admisibilidad, se contabilizarán los días transcurridos entre el Hito de Inicio y el Hito de Término que corresponda. 5) El cálculo del promedio del indicador se realizará contabilizando la suma de la totalidad de los días de todos los procesos investigativos cerrados en Fase de Admisibilidad en el año t, dividido por el número total de procesos investigativos en Fase de Admisibilidad, cerrados en el año t."/>
    <n v="0"/>
  </r>
  <r>
    <s v="MINISTERIO DE ECONOMIA, FOMENTO Y TURISMO"/>
    <x v="28"/>
    <s v="Asuntos Económicos"/>
    <n v="12806"/>
    <s v="Porcentaje de acciones de libre competencia realizadas en el año t, respecto de las acciones de libre competencia realizadas en el año 2017."/>
    <s v="(Número de acciones de libre competencia realizadas en el año t/Número de acciones de libre competencia realizadas en el año 2017)*100"/>
    <s v="1 - Impulsar y desarrollar investigaciones eficientes en materia de prácticas colusorias, de abusos de posición monopólica y de concentraciones que afecten, o puedan afectar, el funcionamiento eficiente de los mercados y el bienestar general de la sociedad."/>
    <s v="Desarrollo de investigaciones eficientes."/>
    <s v="%"/>
    <s v="Asc"/>
    <s v="Eficacia"/>
    <s v="Producto"/>
    <x v="0"/>
    <n v="114"/>
    <n v="24"/>
    <n v="21"/>
    <n v="0"/>
    <m/>
    <n v="124"/>
    <n v="26"/>
    <n v="21"/>
    <n v="0"/>
    <s v="Este indicador mide el aumento del total de acciones de libre competencia estratégicas institucionales, considerando para ello la suma que se obtiene en el año t, no siendo condición que todas las acciones presenten actividad. Estas acciones son el resultado de procesos investigativos de casos que impiden el desarrollo de la libre competencia y que, dependiendo de la gravedad de la conducta pueden derivar en: 1) Requerimientos presentados ante el Tribunal de Defensa de la Libre Competencia (TDLC); 2) Consultas (incluye Expedientes de Recomendación Normativa u otra similar) presentadas ante el Tribunal de Defensa de la Libre Competencia (TDLC); 3) Acuerdos conciliatorios presentados ante el TDLC o Corte Suprema (CS); 4) Acuerdos extrajudiciales presentados ante el TDLC; 5) Investigaciones cerradas que hacen presente cambio de conducta por medio de Resolución de Archivo u otro documento; 6) Investigaciones cerradas que entregan recomendaciones por medio de Resolución de Archivo u otro documento; 7) Informes enviados al TDLC (u otro Informe enviado a otro tribunal superior de justicia); 8) Informes de estudios de mercado."/>
    <n v="-8.0645161290322578E-2"/>
  </r>
  <r>
    <s v="MINISTERIO DE ECONOMIA, FOMENTO Y TURISMO"/>
    <x v="28"/>
    <s v="Asuntos Económicos"/>
    <n v="13261"/>
    <s v="Porcentaje de actividades de difusión estratégica en materia de Fusiones, Estudios de Mercado y Acuerdos Colusorios, realizadas en el año t, respecto del total de actividades de difusión realizadas por la FNE en el año t."/>
    <s v="(Número de actividades de difusión estratégica (Fusiones, Estudios de mercado y Acuerdos Colusorios) realizadas en el año t/Numero total de actividades de difusión y promoción realizadas por la FNE en el año t.)*100"/>
    <s v="3 - Promover y desarrollar actividades en el ámbito nacional e internacional para difundir la libre competencia, a fin de actuar preventivamente ante entidades públicas, privadas, agentes económicos y ciudadanía en general, participando además activamente con la red de organismos expertos internacionales a fin de lograr efectividad y éxito en sus resultados."/>
    <s v="Desarrollo de actividades de difusión nacional e internacional"/>
    <s v="%"/>
    <s v="Asc"/>
    <s v="Eficacia"/>
    <s v="Producto"/>
    <x v="0"/>
    <n v="57"/>
    <n v="17"/>
    <n v="30"/>
    <n v="0"/>
    <m/>
    <n v="59"/>
    <n v="36"/>
    <n v="61"/>
    <n v="0"/>
    <s v="Para la medición de este indicador, se contabilizarán las actividades correspondientes a la clasificación que se identifica a continuación (1 a 6). Se utilizarán para el cálculo del numerador y denominador. El numerador, contabilizarán las actividades que se realicen, específicamente en contenidos estratégicos sobre: 1) Fusiones, entendidas como aquellas relacionadas a notificaciones de operaciones de concentración u otros; 2)Estudios de Mercado, entendidas como aquellas relacionadas a la elaboración y publicación de informes de análisis de competencia en los mercados en temas relevantes para la ciudadanía y; 3) las relacionadas a materias de Acuerdos Colusorios, también denominada Carteles o Prácticas Concertadas y relación con mecanismos de Delación Compensada, entre otros. Estos contenidos son relevantes y estratégicos para la FNE, toda vez que corresponden a las encomendadas en las nuevas facultades y forman parte de la agenda anti-abusos, promovida por el Ejecutivo. En el denominador se contabiliza la totalidad de actividades de difusión, tanto en contenidos estratégicos como en otros en materia de libre competencia, que realice la institución en el período. La clasificación o tipología de actividades que se registren en numerador y denominador, son las siguientes: 1)Contribuciones remitidas a organismos internacionales y a petición de los mismos, consistente en informes y análisis sobre determinados contenidos de la experiencia de la FNE y de Chile. 2)Actividades de capacitación, difusión y/o colaboración con servicios de la Administración del Estado, o del Poder Judicial, o del Poder Legislativo. De la Administración Pública en general y privados, cuando corresponda a la promoción de la libre competencia. 3)Presentaciones a nivel internacional, que cuentan con participantes u organismos internacionales para la promoción de la libre competencia, tales como exposiciones, seminarios, encuentros, foros o similares. Realizados de manera presencial o virtual. 4)Actividades de colaboración con organismos internacionales y agencias de competencia, tales como suscripción de convenios, colaboraciones en revisión de documentos, guías y otros destinados a compartir experiencias sobre buenas prácticas, para el desarrollo de conocimiento en materia de libre competencia. 5)Presentaciones en el ámbito nacional, tales como charlas a Universidades, seminarios y otros. Realizadas de manera presencial o virtual. Dirigidas a representantes de sectores económicos, de consumidores, del mundo académico, de medios de comunicación, gremios o grupos específicos de interés institucional para la difusión de la libre competencia. 6)Elaboración y publicación de guías, documentos, libros u otros medios de difusión, físicos o digitales, destinados a orientar, recomendar y entregar información a los organismos, agentes de mercado y ciudadanía en general en materia de libre competencia. No será condición que todas las tipologías de actividades deban presentar registros necesariamente durante el período."/>
    <n v="-3.3898305084745763E-2"/>
  </r>
  <r>
    <s v="MINISTERIO DE ECONOMIA, FOMENTO Y TURISMO"/>
    <x v="28"/>
    <s v="Asuntos Económicos"/>
    <n v="13434"/>
    <s v="Porcentaje cobertura de agentes económicos que reciben difusión de los estudios FNE en el año t, respecto del total de agentes económicos definidos como relevantes por la FNE."/>
    <s v="(Número de agentes económicos que reciben la difusión de los estudios de mercado de la FNE en el año t/Número total de agentes económicos relevantes definidos por la FNE)*100"/>
    <s v="2 - Realizar estudios de mercado que entreguen información sobre sectores que en su ejercicio puedan entorpecer la libre competencia y, cuando corresponda, generen recomendaciones para su mejor funcionamiento."/>
    <s v="Cobertura en la difusión de estudios de mercado hacia agentes económicos relevantes"/>
    <s v="%"/>
    <s v="Des"/>
    <s v="Eficacia"/>
    <s v="Producto"/>
    <x v="2"/>
    <n v="40"/>
    <n v="4"/>
    <n v="10"/>
    <n v="0"/>
    <m/>
    <n v="40"/>
    <n v="4"/>
    <n v="10"/>
    <n v="0"/>
    <s v="Para la medición de este indicador se considera la siguiente información: Numerador: Se contabilizarán el número total de Agentes Económicos Relevantes que han recibido, o han sido destinatarios, de actividades de difusión de los estudios de mercado realizados por la Fiscalía Nacional Económica en el año t y que hayan participado a lo menos en una actividad. Las actividades de difusión corresponderán a los tipos: 1) Presentaciones, charlas, talleres y otros entregados de manera presencial o virtual. 2) Capacitaciones, reuniones de trabajo o para entrega de información, de manera presencial o virtual. 3) Charlas vía virtual grabadas enviadas a los agentes económicos para su conocimiento. 4) Informes, contribuciones y otros documentos elaborados y remitidos a agentes económicos. 5) Actividades de colaboración con agentes económicos, participación en eventos, mesas redondas, ferias de difusión del quehacer público, etc. Denominador: Considera la identificación de los Agentes Económicos Relevantes correspondiente a la definición proveniente de la Guía Estudios de Mercado (elaborada por la International Competition Netwok_2016) y de aquéllos que la FNE ha identificado como clientes/usuarios en sus Definiciones Estratégicas del año 2022. Como Agentes Económicos se definen a todos aquellos participantes en calidad de persona jurídica o natural que participan en la actividad económica desde los distintos roles que puedan desempeñar y que resultan estratégicos para la defensa y promoción de la libre competencia. La tipología de Agentes Económicos Relevantes se define como: 1) Organismos de la Administración del Estado dependientes, relacionados y autónomos, territorialmente centralizados o descentralizados. Dentro de ellos se encuentran por ejemplo: Banco Central, Ministerio Público, Contraloría General de la República, Tribunal Constitucional, Ministerios, Servicios Públicos, Empresas Públicas, Municipalidades, entre muchos otros. 2) Organismos del Poder Judicial y Poder Legislativo. 3) Organizaciones internacionales, agencias, organismos extranjeros gubernamentales y no gubernamentales, que promueven la libre competencia. 4) Empresas y Asociaciones de Empresarios, incluidos productores, distribuidores/mayoristas, minoristas. Se incluye a la grande, mediana, pequeña y micro empresa. 5) Consumidores y ciudadanía en general. 6) Asociaciones de Defensa del Consumidor. 7) Expertos y participantes de la industria o mercado estudiado. 8) Asociaciones gremiales, representantes de grupos de interés y colegios profesionales. 9) Expertos legales (estudios jurídicos y abogados). 10) Universidades, centros de estudios y de investigación."/>
    <n v="0"/>
  </r>
  <r>
    <s v="MINISTERIO DE ECONOMIA, FOMENTO Y TURISMO"/>
    <x v="29"/>
    <s v="Servicios Públicos Generales"/>
    <n v="12459"/>
    <s v="Porcentaje de presupuesto ejecutado en relación al presupuesto anual vigente para CENSOS en el año t."/>
    <s v="(Presupuesto ejecutado de CENSOS el año t/Presupuesto vigente de CENSOS el año t)*100"/>
    <m/>
    <m/>
    <s v="%"/>
    <s v="Des"/>
    <s v="Economía"/>
    <s v="Proceso"/>
    <x v="1"/>
    <s v="NM"/>
    <s v="--"/>
    <s v="--"/>
    <s v="--"/>
    <m/>
    <n v="92.4"/>
    <n v="16448468839"/>
    <n v="17801027032"/>
    <n v="0"/>
    <s v="Como presupuesto asignado para CENSOS el año t se considerará todas las asignaciones presupuestarias que se produzcan durante el año, desde la asignación por Ley de Presupuestos del año t, a las modificaciones que existan por inyecciones u otras transferencias que se realice en virtud de los requerimientos del proyecto y que quedarán reflejadas en el SIGFE"/>
    <e v="#VALUE!"/>
  </r>
  <r>
    <s v="MINISTERIO DE ECONOMIA, FOMENTO Y TURISMO"/>
    <x v="29"/>
    <s v="Servicios Públicos Generales"/>
    <n v="12914"/>
    <s v="Porcentaje acumulado de productos estadísticos que cumplen con los estándares internacionales de documentación de metadatos al año t."/>
    <s v="(N° acumulado de productos estadísticos que cumplen con los estándares internacionales de documentación de metadatos al año t/N° total de productos estadísticos vigentes en la institución al año t)*100"/>
    <m/>
    <m/>
    <s v="%"/>
    <s v="Asc"/>
    <s v="Calidad"/>
    <s v="Producto"/>
    <x v="1"/>
    <s v="NM"/>
    <s v="--"/>
    <s v="--"/>
    <s v="--"/>
    <m/>
    <n v="100"/>
    <n v="63"/>
    <n v="63"/>
    <n v="0"/>
    <s v="1. Para determinar el cumplimiento de los productos estadísticos, estos deben seguir los lineamientos descritos en la Norma Técnica, y sus actualizaciones, que considera la elaboración de tres documentos: Ficha técnica estandarizada en Nesstar Publisher, Documentación de Metodología y Documentación de Reporte de Calidad. El Departamento de Calidad Estadística revisa y valida que los productos estadísticos implementen los lineamientos en los tres documentos para la documentación de sus metadatos, y con ello se determina el cumplimiento a la Norma Técnica. 2. El Ordinario del Director/a del INE aprobando el listado de productos estadísticos vigentes en la institución para el año t, será definido a más tardar en el mes de diciembre del año t-1, y podrá ser actualizado como máximo hasta el 30 de abril del año t. 3. La norma técnica para el cumplimiento de los estándares internacionales fue aprobada por el Comité de Calidad del INE en el año 2016 y fue formalizada en el año 2017. Esta norma es llamada &quot;Norma de Documentación y Gestión de Metadatos (NDGM)&quot;. 4. Aquellos productos que han realizado algún cambio metodológico o ajustes en algún punto de su metodología, serán considerados nuevamente en el universo del indicador. En este caso, puede ser un producto que ya ha aprobado la norma técnica en algún año, pero dada su actualización vuelve a ser incluido en la norma a modo de actualización para un próximo año. 5. El listado de productos vigentes contiene todos los productos generados por el INE al momento el que el Director emite el Ordinario."/>
    <s v="-"/>
  </r>
  <r>
    <s v="MINISTERIO DE ECONOMIA, FOMENTO Y TURISMO"/>
    <x v="29"/>
    <s v="Servicios Públicos Generales"/>
    <n v="13381"/>
    <s v="Porcentaje de cifras oficiales de estadísticas coyunturales mensuales sin errores en el año t."/>
    <s v="(Número total de cifras oficiales de estadísticas coyunturales mensuales sin errores en el año t./Número total de cifras oficiales de estadísticas coyunturales mensuales entregadas en el año t.)*100"/>
    <s v="1 - Mejorar la oferta y difusión de los productos estadísticos para los usuarios y usuarias."/>
    <s v="Cifra oficiales de estadísticas coyunturales dispuestas sin errores a las personas usuarias."/>
    <s v="%"/>
    <s v="Asc"/>
    <s v="Calidad"/>
    <s v="Producto"/>
    <x v="0"/>
    <n v="100"/>
    <n v="180"/>
    <n v="180"/>
    <n v="0"/>
    <m/>
    <n v="100"/>
    <n v="177"/>
    <n v="177"/>
    <n v="0"/>
    <s v="1. Las cifras oficiales de estadísticas coyunturales mensuales, corresponderán a aquellas de producción propia, entregadas a nivel central, de manera mensual y declaradas en el calendario o agenda de indicadores coyunturales del INE, oficializado en www.ine.cl. Las cifras son: 1. Encuesta Mensual de Alojamiento Turístico (EMAT) (entrega mensual = 12 anual); 2. Índice de Actividad del Comercio (IAC) (entrega mensual = 12 anual); 3. Índice de Ventas de Supermercados (ISUP) (entrega mensual =12 anual); 4. Índice de Ventas de Servicios (IVS) (entrega mensual =12 anual); 5. Índices de Remuneraciones y Costo de la Mano de Obra (IR-ICMO) (entrega mensual =12 anual); 6. Índice de Precios al Consumidor (IPC) (entrega mensual =12 anual); 7. Índice de Costos del Transporte (ICT) (entrega mensual = 12 anual); 8. Índice de Inventarios de la Minería del Cobre, Industria Manufacturera y Comercio (entrega mensual =12 anual); 9. Índice de Precios de Productor (IPP) (entrega mensual =12 anual); 10. Índice de Producción Manufacturera (IPMan) (entrega mensual =12 anual); 11. Índice de Producción Manufacturera (IPMan) (entrega mensual =12 anual); 12. Índice de Producción Minera (IPMin) (entrega mensual =12 anual); 13. Índice de Producción de Electricidad, Gas y Agua (IPEGA) (entrega mensual =12 anual); 14. Empleo Nacional y Empleo región metropolitana (entrega mensual =12 anual); 15. Transporte y Comunicaciones (entrega mensual = 12 anual). 2. Se entenderá como error cualquier cambio en las cifras publicadas en los boletines mensuales. Los errores en las cifras deberán ser declarados a través de Fe de erratas en los respectivos boletines, en la página web INE. Las modificaciones que se efectúen en los boletines y correspondan a aspectos de forma, no pertenecen a errores de cálculo, por lo que no serán considerados para efectos de la medición. Se entenderá por modificaciones a aspectos de forma aquellos vinculados a edición y nomenclatura utilizada en el boletín, orden de los contenidos, uso de colores asociados a gráficas, cuadros y cifras, formatos de los números, entre otros."/>
    <n v="0"/>
  </r>
  <r>
    <s v="MINISTERIO DE ECONOMIA, FOMENTO Y TURISMO"/>
    <x v="29"/>
    <s v="Servicios Públicos Generales"/>
    <n v="13621"/>
    <s v="Porcentaje de acciones de formación estadística dispuestas a la ciudadanía a nivel nacional en el año t."/>
    <s v="(N° de acciones de formación estadística dispuestas a la ciudadanía en el año t/N° total de acciones de formación estadísticas comprometidas para el año t)*100"/>
    <s v="1 - Mejorar la oferta y difusión de los productos estadísticos para los usuarios y usuarias."/>
    <s v="Acciones de formación estadística dispuestas a la ciudadanía."/>
    <s v="%"/>
    <s v="Asc"/>
    <s v="Eficacia"/>
    <s v="Proceso"/>
    <x v="2"/>
    <n v="100"/>
    <n v="16"/>
    <n v="16"/>
    <n v="0"/>
    <m/>
    <n v="100"/>
    <n v="5"/>
    <n v="5"/>
    <n v="0"/>
    <s v="1. Las &quot;acciones de formación estadística&quot; tienen por objetivo acercar las estadísticas generadas por el INE a la ciudadanía, en todo el país, contribuyendo con la toma de decisiones informada. Lo anterior, mediante la ejecución de acciones que permitan difundir y promover el quehacer institucional y el uso de las estadísticas oficiales del país, en el marco del proceso de alfabetización estadística. Las acciones podrán corresponder a conferencias ciudadanas, charlas, seminarios y capacitaciones. Las modalidades de realización de las acciones podrán ser presenciales y/o virtuales. 2. El alcance de la iniciativa se extiende a todo el territorio nacional, razón por la cual, cada Dirección Regional del INE deberá realizar como mínimo 1 acción de formación estadística. 3. El documento con planificación de acciones de formación estadística deberá encontrarse aprobado por Dirección Nacional a más tardar al 31 de diciembre del año t-1 y podrá ser modificado una vez a más tardar al 30 de junio del año t. 4. El informe de cumplimiento deberá contener el análisis y evidencia que permita constatar la correcta disposición de las acciones de formación estadística comprometidas, adicionalmente, deberá encontrarse aprobado por la Unidad de Transparencia y Atención Ciudadana a más tardar el 31 de diciembre del año t."/>
    <n v="0"/>
  </r>
  <r>
    <s v="MINISTERIO DE ECONOMIA, FOMENTO Y TURISMO"/>
    <x v="29"/>
    <s v="Servicios Públicos Generales"/>
    <n v="13641"/>
    <s v="Porcentaje de operaciones estadísticas con estándares definidos e implementados en el año t."/>
    <s v="(N° de operaciones estadísticas con estándares implementados en el año t/N° total de operaciones estadísticas definidas para implementación de estándares para el año t)*100"/>
    <s v="2 - Innovar en la Producción Estadística."/>
    <s v="Operaciones estadísticas con estándares definidos e implementados."/>
    <s v="%"/>
    <s v="Asc"/>
    <s v="Eficacia"/>
    <s v="Proceso"/>
    <x v="2"/>
    <n v="100"/>
    <n v="5"/>
    <n v="5"/>
    <n v="0"/>
    <m/>
    <n v="100"/>
    <n v="5"/>
    <n v="5"/>
    <n v="0"/>
    <s v="1. El INE, como oficina estadística nacional, se ha posicionado como un organismo de primera línea en la región, ello demanda mejorar año a año la calidad de la producción con incorporación de estándares internacionales que requieren ser adaptados y de una revisión permanente puesto que los ajustes y actualizaciones son realizadas por organismos internacionales y/u oficinas estadísticas referentes a nivel mundial. Asimismo, estas mejoras permiten posicionar al país a nivel internacional en foros o en grupos de trabajo como la CEA CEPAL y/o cumplir con los compromisos OCDE. 2. Se entenderá por estándares a todo aquel documento que instruye o regule una metodología de trabajo determinada y el marco conceptual sobre el cual opera (definición de alcance), asimismo, también considera las indicaciones, condiciones y orientaciones metodológicas de cómo implementarlo en un determinado tipo de proceso estadístico u operación estadística dentro del alcance temático para el año &quot;t&quot; en el INE. Una operación estadística comprende la ejecución de diversas etapas de subprocesos del segmento de producción. 3. El documento que indique las operaciones estadísticas y los estándares que se implementarán el año t, deberá encontrarse aprobado por el Departamento de Metodologías e Innovación Estadística y la Dirección Nacional. Asimismo, deberá encontrarse difundido por parte de esta última, a más tardar el 31 de diciembre del año t-1 y podrá ser modificado una vez, a más tardar el 30 de junio del año t. 4. El informe de resultados deberá dar cuenta de forma sintética de la implementación de los estándares en las operaciones estadísticas priorizadas y deberá encontrarse aprobado por el Departamento de Metodologías e Innovación Estadística a más tardar el 31 de diciembre del año t."/>
    <n v="0"/>
  </r>
  <r>
    <s v="MINISTERIO DE ECONOMIA, FOMENTO Y TURISMO"/>
    <x v="30"/>
    <s v="Asuntos Económicos"/>
    <n v="11684"/>
    <s v="Porcentaje de marcas y patentes presentadas vía internet en el año t"/>
    <s v="(número de solicitudes de marcas y patentes presentadas vía internet en año t/total de solicitudes de marcas y patentes presentadas en el año t)*100"/>
    <s v="1 - Mejorar la calidad en la gestión de los servicios de marcas y patentes, a través de la oportunidad en el examen de solicitudes."/>
    <s v="cantidad de patentes y marcas presentadas via internet."/>
    <s v="%"/>
    <s v="Asc"/>
    <s v="Calidad"/>
    <s v="Producto"/>
    <x v="1"/>
    <s v="NM"/>
    <s v="--"/>
    <s v="--"/>
    <s v="--"/>
    <m/>
    <n v="99.3"/>
    <n v="71660"/>
    <n v="72137"/>
    <n v="0"/>
    <s v="El presente indicador da cuenta de las actuales líneas estratégicas del Ministerio de Economía e INAPI en cuanto a facilitar el emprendimiento e innovación para las micro, pequeñas y medianas empresas. Este indicador incluye la presentación de solicitudes para el registro de marcas, renovaciones de marcas, patentes de invención, modelos de utilidad, diseños y dibujos industriales."/>
    <s v="-"/>
  </r>
  <r>
    <s v="MINISTERIO DE ECONOMIA, FOMENTO Y TURISMO"/>
    <x v="30"/>
    <s v="Asuntos Económicos"/>
    <n v="12310"/>
    <s v="Porcentaje de solicitudes de marcas nuevas ICPAS con examen de forma en 10 días corridos o menos en el año t"/>
    <s v="(Número de solicitudes de marcas nuevas ICPAS con examen de forma en 10 días corridos o menos en el año t/total de solicitudes de marcas nuevas ICPAS con examen de forma en el año t)*100"/>
    <s v="1 - Mejorar la calidad en la gestión de los servicios de marcas y patentes, a través de la oportunidad en el examen de solicitudes."/>
    <s v="solicitudes de marcas ICPAS."/>
    <s v="%"/>
    <s v="Asc"/>
    <s v="Calidad"/>
    <s v="Producto"/>
    <x v="0"/>
    <n v="94"/>
    <n v="16826"/>
    <n v="17900"/>
    <n v="0"/>
    <m/>
    <n v="87.2"/>
    <n v="19005"/>
    <n v="21799"/>
    <n v="0"/>
    <s v="1. Se refiere a medición de tiempo en días corridos de las solicitudes para el registro de nuevas marcas, contado desde la fecha de ingreso hasta la fecha de notificación de la primera resolución de INAPI (examen de forma). 2.- Las solicitudes ICPAS comprenden aquellas solicitudes para el registro por primera vez de una marca (por tanto no comprende renovaciones) que presentan las siguientes características: (i) Que la solicitud haya ingresado vía Plataforma de tramitación electrónica masiva (PTEM) o a través del sitio web de INAPI: www.inapi.cl; (ii) que el pago de la tasa (primer pago) se haya efectuado electrónicamente y en línea ; (iii) que hayan utilizado sólo las descripciones de productos y servicios que aparecen recomendadas por INAPI en el formulario dinámico, como ?coberturas pre-aprobadas? ; (iv) que no se trate de solicitudes que invoquen derecho de prioridad, conforme al Convenio de París; y (v) que se trate de solicitudes realizadas por personas naturales sin representante; o por personas jurídicas o naturales que actúan mediante representante, cuyo Poder (mandato) ha sido previamente ingresado en el Registro Custodia de Poderes de INAPI."/>
    <n v="7.7981651376146752E-2"/>
  </r>
  <r>
    <s v="MINISTERIO DE ECONOMIA, FOMENTO Y TURISMO"/>
    <x v="30"/>
    <s v="Asuntos Económicos"/>
    <n v="12785"/>
    <s v="Porcentaje de asesorías en gestión estratégica de PI realizadas a usuarios en el año t respecto al año 2014"/>
    <s v="((Nº de asesorias estrategicas en PI realizadas en el año t/Nº asesorias estrategicas en PI realizadas en el año 2014)-1)*100"/>
    <s v="2 - Aumentar la utilización de los derechos de PI por parte de usuarias y usuarios nacionales, tanto en Chile como en mercados internacionales, contribuyendo al desarrollo de sus emprendimiento e innovaciones."/>
    <m/>
    <s v="%"/>
    <s v="Asc"/>
    <s v="Eficacia"/>
    <s v="Producto"/>
    <x v="1"/>
    <s v="NM"/>
    <s v="--"/>
    <s v="--"/>
    <s v="--"/>
    <m/>
    <n v="137.5"/>
    <n v="19"/>
    <n v="8"/>
    <n v="0"/>
    <s v="La asesoría estratégica en P.I. es una instancia de orientación en la cual profesionales de INAPI entregan conceptos y herramientas sobre derechos de propiedad industrial, para que el creador de una innovación identifique como ésta puede ser protegida. Pueden acceder a esta asesoría personas naturales o jurídicas, nacionales o extranjeras, público o privada. La asesoría consta de las siguientes actividades: 1.- La asesoría se realiza a través de reuniones que son ofrecidas por INAPI y/o solicitadas por entidades que requieren orientación para proteger sus creaciones intelectuales. 2.- Para dar inicio a la asesoría, profesionales de INAPI envían un correo electrónico a la entidad contactada indicándole los detalles de asesoría tales como: los objetivos de esta instancia, los resultados que se espera obtener, los compromisos que la entidad debe asumir, y un formulario (puede ser en alguno de los siguientes formatos: físico, adjunto al correo electrónico en formato PDF; y digital, como formulario en línea para su llenado), en el cual debe completar antecedentes de su entidad, y se le solicita que confirme si desea acceder a la asesoría. 3.- Una vez recibido el formulario por parte de INAPI, se agenda la reunión en las oficinas de INAPI y/o en las instalaciones de la entidad que requiere orientación. 4.- En dicha reunión la entidad describe y/o muestra la innovación o innovaciones que desea proteger mediante derechos de propiedad industrial al equipo de INAPI, destacando el problema técnico que resuelve, sus características, sus potenciales beneficios y porque desea protegerlo. 5.- Los antecedentes son analizados por el equipo de profesionales de INAPI, entregándole a la entidad un informe que contiene un listado con los potenciales derechos de propiedad industrial por los cuales podría ser protegida la innovación. 6.- El contenido del informe que se genera, así como el contenido de las reuniones de asesoría es confidencial, esto debido a que su divulgación previo a la protección podría afectar el requisito de novedad de la invención que establece la Ley N° 19.039 de propiedad industrial. 7.- Una vez entregado y/o enviado el informe, se genera un documento de cierre de la asesoría el cual es firmado digitalmente (firma electrónica simple, correo electrónico) o presencialmente por la entidad que recibió la asistencia."/>
    <s v="-"/>
  </r>
  <r>
    <s v="MINISTERIO DE ECONOMIA, FOMENTO Y TURISMO"/>
    <x v="30"/>
    <s v="Asuntos Económicos"/>
    <n v="13374"/>
    <s v="Resolución de solicitudes de patentes en trámite con más de 2,5 años en el año t."/>
    <s v="(Número de solicitudes con resolución definitiva en el año t que tenían más de 2,5 años al cierre del año t-1./Número de solicitudes en trámite con más de 2,5 años al cierre del año t-1)*100"/>
    <s v="1 - Mejorar la calidad en la gestión de los servicios de marcas y patentes, a través de la oportunidad en el examen de solicitudes."/>
    <m/>
    <s v="%"/>
    <s v="Asc"/>
    <s v="Calidad"/>
    <s v="Producto"/>
    <x v="1"/>
    <s v="NM"/>
    <s v="--"/>
    <s v="--"/>
    <s v="--"/>
    <m/>
    <n v="0"/>
    <n v="0"/>
    <n v="0"/>
    <n v="0"/>
    <s v="El indicador considera aquellas las solicitudes de patentes de invención, modelos de utilidad, diseños y dibujos industriales, o esquemas de trazados o topografías de circuitos integrados ingresadas a INAPI y que aún se encuentren en trámite. Se entiende por solicitudes en trámite aquellas que no han llegado a una instancia de término en el procedimiento, las que corresponderán a solicitudes en estado de aceptación, rechazo, abandono, no presentadas, o desistidas o que pasan a un tribunal superior como puede ser el Tribunal de Propiedad Industrial (TPI). Por otro lado, se entiende por resoluciones definitivas o patentes concluidas aquellas que llegan a una instancia de término en el procedimiento, las que corresponderán a solicitudes en estado de: aceptación, rechazo, abandono, no presentadas, o desistidas o que pasan a un tribunal superior como puede ser el Tribunal de Propiedad Industrial (TPI)."/>
    <s v="-"/>
  </r>
  <r>
    <s v="MINISTERIO DE ECONOMIA, FOMENTO Y TURISMO"/>
    <x v="30"/>
    <s v="Asuntos Económicos"/>
    <n v="13375"/>
    <s v="Promedio trimestral de Publicaciones en web de patentes con conocimiento tecnológico en el año t   "/>
    <s v="Nº de Publicaciones de Patentes con conocimiento tecnológico publicados en la web en los últimos 12 meses/Nº de trimestres"/>
    <s v="3 - Disponibilizar datos con información tecnológica de propiedad industrial para facilitar la toma de decisiones de política pública en materias de innovación y transferencia tecnológica."/>
    <s v="cantidad de publicaciones con información tecnologica de patentes"/>
    <s v="unidades"/>
    <s v="Asc"/>
    <s v="Eficacia"/>
    <s v="Producto"/>
    <x v="0"/>
    <n v="3.8"/>
    <n v="15"/>
    <n v="4"/>
    <n v="0"/>
    <m/>
    <n v="3.5"/>
    <n v="14"/>
    <n v="4"/>
    <n v="0"/>
    <s v="La actividad a medir depende de la Subdirección de Transferencia de Conocimiento. Los informes se refieren a los Informes de Tecnologías de Dominio Público y/o Informes de Vigilancia Tecnológica. El compromiso equivale a la publicación de 15 Informes en el año. ya sean estos en formato físico o virtual."/>
    <n v="8.571428571428566E-2"/>
  </r>
  <r>
    <s v="MINISTERIO DE ECONOMIA, FOMENTO Y TURISMO"/>
    <x v="30"/>
    <s v="Asuntos Económicos"/>
    <n v="13426"/>
    <s v="Porcentaje de solicitudes de nuevos tipos de marcas, protocolo de Madrid y nuevo tipos de patentes presentadas por residentes en Chile, respecto del total de solicitudes de marcas y patentes presentados por residentes."/>
    <s v="(Número de solicitudes presentadas por residentes, referidas a: nuevos tipos de marcas, solicitudes de marcas presentadas en el marco del protocolo de Madrid, como oficina de origen y nuevos tipos de patentes, en el año t./numero total de solicitudes de marcas y patentes presentadas por residentes en Chile en el año t)*100"/>
    <s v="2 - Aumentar la utilización de los derechos de PI por parte de usuarias y usuarios nacionales, tanto en Chile como en mercados internacionales, contribuyendo al desarrollo de sus emprendimiento e innovaciones."/>
    <s v="solicitudes de nuevos tipos de marcas y patentes presentadas por residentes en Chile y solicitudes como oficina de origen presentada en el marco del Protocolo de Madrid por residentes en Chile."/>
    <s v="%"/>
    <s v="Asc"/>
    <s v="Eficacia"/>
    <s v="Producto"/>
    <x v="2"/>
    <n v="0.9"/>
    <n v="305"/>
    <n v="34072"/>
    <n v="0"/>
    <m/>
    <n v="0"/>
    <n v="0"/>
    <n v="41556"/>
    <n v="0"/>
    <s v="1.- los nuevos tipos de marcas consideran las denominadas marcas no tradicionales: marcas tridimensionales, de Posición, de patrón, combinación de colores, táctil o textura, sonora, movimiento, multimedia, holograma, olfativa. 2.- Los nuevos tipo de patentes se refieren a: depositos de diseños industriales y patentes provisionales. 3.- Los nuevos tipos de protecciones de propiedad industrial referidos en los puntos 1.- y 2.- fueron introducidos en el marco nomativo a partir de la entrada en vigencia de la Ley N°21.355 de propiedad industrial, cuyo reglamento y funcionamiento entreo en operaión el 9 de mayo de 2022. 4.- El Protocolo o Sistema de Madrid es una solución práctica para solicitar el registro de una marca en mercados internacionales. A través de este mecanismo, los usuarios y usuarias pueden optar por solicitar el derecho de protección de su marca fuera de Chile en forma centralizada, a través de un sistema administrado por la Organización Mundial de la Propiedad Intelectual ?OMPI, al que Chile se incorporó formalmente en abril de 2022, iniciando operaciones en julio de 2022. 5.- Las solicitudes en el marco del Protocolo de Madrid pueden ser de dos tipos: a) INAPI como oficina de origen, es decir, aquellas solicitudes de residentes en Chile que desean presentar sus solicitudes a nivel internacional y b) INAPI como oficina designada, es decir, solicitudes cuyo titular extranjero presenta en el amrco de este protocolo y desgina a Chile como uno de los paíeses donde le interesa registrar su marca. Este indicador sólo considera el caso a) ya que refleja el uso por parte de emprendedores y empresas chilenas. 6.- En el denominador, el total de solicitudes de marcas y patentes corresponden a las solicitudes nuevas ingresadas en el año t."/>
    <n v="1"/>
  </r>
  <r>
    <s v="MINISTERIO DE ECONOMIA, FOMENTO Y TURISMO"/>
    <x v="30"/>
    <s v="Asuntos Económicos"/>
    <n v="13430"/>
    <s v="Porcentaje de aumento de asesorías en gestión estratégica de PI realizadas a usuarios en el año t respecto al año 2019"/>
    <s v="(número de asesorias estrategicas en PI realizadas en el año t/número de asesorias estrategicas en PI realizadas en el año 2019)*100"/>
    <s v="2 - Aumentar la utilización de los derechos de PI por parte de usuarias y usuarios nacionales, tanto en Chile como en mercados internacionales, contribuyendo al desarrollo de sus emprendimiento e innovaciones."/>
    <s v="numero asesorias estrategicas en propiedad industrial realizadas"/>
    <s v="%"/>
    <s v="Asc"/>
    <s v="Eficacia"/>
    <s v="Producto"/>
    <x v="2"/>
    <n v="142"/>
    <n v="17"/>
    <n v="12"/>
    <n v="0"/>
    <m/>
    <n v="158"/>
    <n v="19"/>
    <n v="12"/>
    <n v="0"/>
    <s v="La asesoría estratégica en P.I. es una instancia de orientación en la cual profesionales de INAPI entregan conceptos y herramientas sobre derechos de propiedad industrial, para que el creador de una innovación identifique como ésta puede ser protegida. Pueden acceder a esta asesoría personas naturales o jurídicas, nacionales o extranjeras, público o privada. La asesoría consta de las siguientes actividades: 1.- La asesoría se realiza a través de reuniones que son ofrecidas por INAPI y/o solicitadas por entidades que requieren orientación para proteger sus creaciones intelectuales. 2.- Para dar inicio a la asesoría, profesionales de INAPI envían un correo electrónico a la entidad contactada indicándole los detalles de asesoría tales como: los objetivos de esta instancia, los resultados que se espera obtener, los compromisos que la entidad debe asumir, y un formulario (puede ser en alguno de los siguientes formatos: físico, adjunto al correo electrónico en formato PDF; y digital, como formulario en línea para su llenado), en el cual debe completar antecedentes de su entidad, y se le solicita que confirme si desea acceder a la asesoría. 3.- Una vez recibido el formulario por parte de INAPI, se agenda la reunión en las oficinas de INAPI, de forma virtual y/o en las instalaciones de la entidad que requiere orientación. 4.- En dicha reunión la entidad describe y/o muestra la innovación o innovaciones que desea proteger mediante derechos de propiedad industrial al equipo de INAPI, destacando el problema técnico que resuelve, sus características, sus potenciales beneficios y porque desea protegerlo. 5.- Los antecedentes son analizados por el equipo de profesionales de INAPI, entregándole a la entidad un informe que contiene un listado con los potenciales derechos de propiedad industrial por los cuales podría ser protegida la innovación. 6.- El contenido del informe que se genera, así como el contenido de las reuniones de asesoría es confidencial, esto debido a que su divulgación previo a la protección podría afectar el requisito de novedad de la invención que establece la Ley N° 19.039 de propiedad industrial. 7.- Una vez entregado y/o enviado el informe, se genera un documento de cierre de la asesoría el cual es firmado digitalmente (firma electrónica simple, correo electrónico) o presencialmente por la entidad que recibió la asistencia."/>
    <n v="-0.10126582278481013"/>
  </r>
  <r>
    <s v="MINISTERIO DE ECONOMIA, FOMENTO Y TURISMO"/>
    <x v="30"/>
    <s v="Asuntos Económicos"/>
    <n v="13551"/>
    <s v="Porcentaje de reducción de solicitudes de patentes pendientes que superaban el tiempo de antigüedad definido y se encontraban en estado de resolver al cierre del año t-1"/>
    <s v="(Número de solicitudes en trámite con antigüedad igual o superior a estándar definido para cada área de la técnica y que se encontraban en etapa de resolución al cierre del año t-1, que cuentan con resolución definitiva en el año t/Número de solicitudes en trámite con antigüedad igual o superior a estándar definido para cada área de la técnica y que se encuentren en etapa de resolución al cierre del año t-1.)*100"/>
    <s v="1 - Mejorar la calidad en la gestión de los servicios de marcas y patentes, a través de la oportunidad en el examen de solicitudes."/>
    <s v="solicitudes de patentes examinadas"/>
    <s v="%"/>
    <s v="Asc"/>
    <s v="Eficacia"/>
    <s v="Producto"/>
    <x v="2"/>
    <n v="42.7"/>
    <n v="1680"/>
    <n v="3932"/>
    <n v="0"/>
    <m/>
    <n v="56.2"/>
    <n v="2840"/>
    <n v="5049"/>
    <n v="0"/>
    <s v="1.- El indicador considera aquellas las solicitudes de patentes de invención, modelos de utilidad, diseños y dibujos industriales, o esquemas de trazados o topografías de circuitos integrados ingresadas a INAPI y que aún se encuentren en trámite. 2.- Se entiende por solicitudes en trámite aquellas que no han llegado a una instancia de término en el procedimiento, las que corresponderán a solicitudes en que no se ha notificado una resolución de término como resolución de aceptación, rechazo, abandono, no presentadas, o desistidas o que pasan a un tribunal superior como puede ser el Tribunal de Propiedad Industrial (TPI). 3.- Por otro lado, se entiende por solicitudes terminadas con resoluciones definitivas o patentes concluidas aquellas que llegan a una instancia de término en el procedimiento, las que corresponderán a solicitudes en las que se ha notificado una resolución de término como las resoluciones de: aceptación, rechazo, abandono, no presentadas, o desistidas o que pasan a un Tribunal superior como puede ser el Tribunal de Propiedad Industrial (TPI). 4.- Las solicitudes se categorizan, según la área de la técnica a la que pertenecen. estas áreas son: química, farmacia, biotecnología, mecánica, y eléctrica y diseño y dibujo industrial. 5.- Estándar definido se refiere al tiempo promedio de antigüedad en stock pendiente, medido entre la fecha de ingreso de la solicitud hasta el cierre del año t-1. El estándar definido para cada área de la técnica es el siguiente: Química= 2,0 años; farmacia=2,0 años; biotecnología=2,5 años, mecánica=1,0 años; eléctrica=1,0 años, diseño y dibujos industriales= 1,0 años. Así toda solicitud que, según el área de la técnica a al la que pertenece, supere la antigüedad, medida al 31 de diciembre del año t-1, será parte del denominador del indicador. 6.- Una solicitud &quot;en etapa de resolución&quot; significa que al, al 31 de diciembre del año t la solicitud se encontraba en alguna de las siguientes etapas del proceso de examen: etapa pericial, esperando etapa resolutiva o en etapa resolutiva. Cabe señalar que el proceso completo de examen de patentes considera las siguientes etapas, en orden secuencial: 1.- examen preliminar, 2.- publicación en diario oficial, 3.- esperando nombramiento de perito, 4.- examen pericial, 5.- esperando etapa resolutiva y 6.- en etapa resolutiva."/>
    <n v="-0.24021352313167257"/>
  </r>
  <r>
    <s v="MINISTERIO DE ECONOMIA, FOMENTO Y TURISMO"/>
    <x v="31"/>
    <s v="Asuntos Económicos"/>
    <n v="12257"/>
    <s v="Porcentaje de Emprendedores que concretan una idea de negocio en el año t"/>
    <s v="(N° de emprendedores que accede al instrumento y que inician la ejecución de su Plan en el año t/N° de emprendedores que accede al instrumento en el año t)*100"/>
    <s v="3 - Promoción del emprendimiento con foco en los negocios liderados por mujeres."/>
    <s v="Emprendedores que concretan una idea de negocio"/>
    <s v="%"/>
    <s v="Asc"/>
    <s v="Eficacia"/>
    <s v="Producto"/>
    <x v="0"/>
    <n v="91"/>
    <n v="1610"/>
    <n v="1770"/>
    <n v="0"/>
    <m/>
    <n v="92.9"/>
    <n v="2877"/>
    <n v="3098"/>
    <n v="0"/>
    <s v="En el denominador se entiende por emprendedores que acceden al instrumento a aquellos que firman contrato en año t. En el numerador se entiende por emprendedores que inician la ejecución de su Plan a aquellos en que se verifica que inician al menos uno de los items allí contemplados, los que pueden corresponder a Acciones de Gestión Empresarial o Inversiones. Se contabilizarán sólo aquellos casos que al 31 de diciembre queden registrados en el sistema interno utilizado por el Servicio para estos fines. La medición de este indicador considerará resultados globales a nivel nacional y no desagregados por región. No considera convocatorias implementadas con fondos extrapresupuestarios. Se excluirán de la medición de este indicador las regiones que participan en el proyecto piloto de descentralización (Antofagasta, Biobío y Los Ríos)."/>
    <n v="-2.0452099031216423E-2"/>
  </r>
  <r>
    <s v="MINISTERIO DE ECONOMIA, FOMENTO Y TURISMO"/>
    <x v="31"/>
    <s v="Asuntos Económicos"/>
    <n v="12697"/>
    <s v="Porcentaje de clientes que reciben asesoría en los Centros de Desarrollo de Negocios en el año t"/>
    <s v="(N° de clientes asesorados en el año t/N° potencial de clientes a asesorar por la red de centros de desarrollo de negocios)*100"/>
    <s v="1 - Desarrollar competencias y capacidades de digitalización en las Mipes y grupos de pequeñas empresas con foco en la sustentabilidad y la descentralización productiva."/>
    <s v="Clientes que reciben asesoría"/>
    <s v="%"/>
    <s v="Asc"/>
    <s v="Eficacia"/>
    <s v="Producto"/>
    <x v="0"/>
    <n v="100"/>
    <n v="24000"/>
    <n v="24000"/>
    <n v="0"/>
    <m/>
    <n v="115.6"/>
    <n v="26343"/>
    <n v="22797"/>
    <n v="0"/>
    <s v="Entiéndase en el numerador por &quot;N° de clientes asesorados en el año t&quot;, a aquellos clientes que reciben asesoría individual proporcionada por un centro, en lo referente a iniciar, administrar o mejorar su empresa. Esta asesoría individual puede considerar múltiples sesiones entre el empresario o emprendedor y el centro. Se contabilizará el registro de cliente único que en el período t ha recibido asesoría y que haya sido registrado en el sistema utilizado para estos fines, según los plazos establecidos por el Servicio. En tanto el denominador, &quot;N° de clientes potenciales a asesorar por la red de centros&quot;, quedará establecido en el medio de verificación ?Memorándum de la Gerencia de Centros de Negocios al Gerente General en enero del año t?, que indica clientes potenciales a asesorar, lo que se calcula en base al número de profesionales que dan asesoría, considerando los centros que se encuentren operativos, es decir con convenio y acuerdo vigente. El denominador considerará sólo aquellos Centros que tengan operación continua entre el 01 de enero al 31 de diciembre del año t, por lo que podrá ser corregido durante el año en el caso que algún centro no cuente con convenio vigente o renovación de acuerdo de desempeño anual o el operador del centro decide rescindir del contrato."/>
    <n v="-0.13494809688581311"/>
  </r>
  <r>
    <s v="MINISTERIO DE ECONOMIA, FOMENTO Y TURISMO"/>
    <x v="31"/>
    <s v="Asuntos Económicos"/>
    <n v="12698"/>
    <s v="Porcentaje de proyectos de organizaciones gremiales, empresariales y cooperativas con logro de sus objetivos en el periodo t"/>
    <s v="(Nº de proyectos de organizaciones gremiales, empresariales y cooperativas con logro en sus objetivos en el periodo t/Nº de proyectos de organizaciones gremiales, empresariales y cooperativas seleccionados en el periodo t)*100"/>
    <s v="4 - Apoyar la creación de nuevas cooperativas e incorporación de mejoras en su gestión para el desarrollo de una economía social que aporte a un modelo económico más democrático, sustentable e inclusivo."/>
    <m/>
    <s v="%"/>
    <s v="Asc"/>
    <s v="Eficacia"/>
    <s v="Resultado Intermedio"/>
    <x v="1"/>
    <s v="NM"/>
    <s v="--"/>
    <s v="--"/>
    <s v="--"/>
    <m/>
    <n v="92"/>
    <n v="113"/>
    <n v="123"/>
    <n v="0"/>
    <s v="Las organizaciones gremiales, empresariales y cooperativas pueden ser nuevas o ya constituidas. En el primer caso el logro corresponde a su constitución y/o formalización; mientras que, en las que ya se encuentran constituidas, su logro se verifica en que realizan al menos una actividad del proyecto. Para el numerador se contabilizarán sólo aquellos logros que al 31 de diciembre queden registrados en el sistema interno del Servicio La medición de este indicador considerará resultados globales a nivel nacional y no desagregados por región. Se excluirán de la medición de este indicador las regiones que participan en el proyecto piloto de descentralización (Antofagasta, Biobío y Los Ríos)."/>
    <s v="-"/>
  </r>
  <r>
    <s v="MINISTERIO DE ECONOMIA, FOMENTO Y TURISMO"/>
    <x v="31"/>
    <s v="Asuntos Económicos"/>
    <n v="13603"/>
    <s v="Porcentaje de ejecución de gastos de Programas Especiales"/>
    <s v="(Gastos ejecutados de Programas Especiales en el año t/Presupuesto vigente de Programas Especiales a diciembre del año t)*100"/>
    <s v="2 - Apoyar a microempresas afectadas negativamente por coyunturas económicas, aportando a un modelo de desarrollo económico más democrático, sustentable e inclusivo."/>
    <s v="Ejecución de Gastos de Programas Especiales"/>
    <s v="%"/>
    <s v="Asc"/>
    <s v="Economía"/>
    <s v="Proceso"/>
    <x v="2"/>
    <n v="99.94"/>
    <n v="33313564"/>
    <n v="33332702"/>
    <n v="0"/>
    <m/>
    <n v="99.98"/>
    <n v="21569311"/>
    <n v="21574668"/>
    <n v="0"/>
    <s v="Se entiende como &quot;Gastos ejecutados de Programas Especiales&quot; a la ejecución realizada con presupuesto de la asignación presupuestaria &quot;Programas Especiales&quot; (24.01.152). Los gastos ejecutados se consideran en base devengado, es decir, se refiere al registro de todos los recursos y obligaciones en el momento que se generen, independientemente de que estos hayan sido o no pagados. Las cifras se expresan en Miles de $ de cada año"/>
    <n v="-4.0008001600326315E-4"/>
  </r>
  <r>
    <s v="MINISTERIO DE ECONOMIA, FOMENTO Y TURISMO"/>
    <x v="31"/>
    <s v="Asuntos Económicos"/>
    <n v="13607"/>
    <s v="Proyectos beneficiados de Ferias Libres que incorporan tecnología en el año t"/>
    <s v="(N° de proyectos beneficiados que incorporan tecnología en el año t/N° de proyectos beneficiados en el año t)*100"/>
    <s v="5 - Incorporar tecnología en las Ferias Libres"/>
    <s v="Ferias Libres que incorporan tecnología"/>
    <s v="%"/>
    <s v="Asc"/>
    <s v="Eficacia"/>
    <s v="Resultado Intermedio"/>
    <x v="2"/>
    <n v="50"/>
    <n v="52"/>
    <n v="104"/>
    <n v="0"/>
    <m/>
    <n v="56.3"/>
    <n v="99"/>
    <n v="176"/>
    <n v="0"/>
    <s v="Se entenderá por proyecto beneficiado a aquellos que cuenten con contrato firmado en el año t Se entenderá por incorporación de tecnología cuando un proyecto considere al menos una de las siguientes actividades financiadas, relacionada con: innovación, medios de pago digital, eficiencia energética y/o energías renovables. Se entiende por &quot;año t&quot; sólo aquellas incorporaciones de tecnología y contratos que al 31 de diciembre queden registrados en el sistema interno del Servicio."/>
    <n v="-0.11190053285968024"/>
  </r>
  <r>
    <s v="MINISTERIO DE ECONOMIA, FOMENTO Y TURISMO"/>
    <x v="31"/>
    <s v="Asuntos Económicos"/>
    <n v="13699"/>
    <s v="Porcentaje de proyectos que acceden al instrumento Fortalecimiento Gremial y Cooperativo con logro en el año t"/>
    <s v="(Nº de proyectos que acceden al instrumento y obtienen logro en el año t/Nº de proyectos que acceden al instrumento en el año t)*100"/>
    <s v="4 - Apoyar la creación de nuevas cooperativas e incorporación de mejoras en su gestión para el desarrollo de una economía social que aporte a un modelo económico más democrático, sustentable e inclusivo."/>
    <s v="Proyectos con logro"/>
    <s v="%"/>
    <s v="Asc"/>
    <s v="Eficacia"/>
    <s v="Resultado Intermedio"/>
    <x v="2"/>
    <n v="89"/>
    <n v="116"/>
    <n v="131"/>
    <n v="0"/>
    <m/>
    <n v="92"/>
    <n v="113"/>
    <n v="123"/>
    <n v="0"/>
    <s v="En el denominador se entiende por &quot;proyectos que acceden al instrumento&quot; aquellos proyectos de organizaciones o personas naturales que acceden al instrumento Fortalecimiento Gremial y Cooperativo a través de la firma de un contrato. En el numerador se entiende por &quot;proyectos que obtienen logro en el periodo t&quot; a aquellos proyectos de organizaciones gremiales y cooperativas que: a. Logran la constitución y/o formalización de las organizaciones gremiales y cooperativas, o b. Logran realizan al menos una actividad del proyecto El primer tipo de logro se da en organizaciones nuevas, en tanto que, el segundo, en organizaciones ya constituidas. Se entiende por &quot;año t&quot; sólo aquellos logros y contratos que al 31 de diciembre queden registrados en el sistema interno del Servicio La medición de este indicador considerará resultados globales a nivel nacional y no desagregados por región. No considera convocatorias implementadas con fondos extrapresupuestarios. Se excluirán de la medición de este indicador las regiones que participan en el proyecto piloto de descentralización (Antofagasta, Biobío y Los Ríos)."/>
    <n v="-3.2608695652173912E-2"/>
  </r>
  <r>
    <s v="MINISTERIO DE ECONOMIA, FOMENTO Y TURISMO"/>
    <x v="32"/>
    <s v="Asuntos Económicos"/>
    <n v="12123"/>
    <s v="Porcentaje de informes ambientales de centros de salmónidos de las regiones X , XI y XII evaluadas en 32 días o menos en el año t."/>
    <s v="(Nº de informes ambientales de centros de salmónidos en las regiones X , XI y XII evaluadas en 32 días o menos en el año t/Nº total de informes ambientales de centros de salmónidos en las regiones X, XI y XII evaluados en el año t)*100"/>
    <s v="2 - Incrementar la calidad de nuestros servicios, poniendo foco en las necesidades que tienen nuestros usuarios y usuarias para el cumplimiento de la normativa sectorial, a fin de contribuir a la productividad, competitividad y sostenibilidad del sector pesquero y acuicultor."/>
    <s v="Calidad de los servicios"/>
    <s v="%"/>
    <s v="Asc"/>
    <s v="Calidad"/>
    <s v="Producto"/>
    <x v="1"/>
    <s v="NM"/>
    <s v="--"/>
    <s v="--"/>
    <s v="--"/>
    <m/>
    <n v="85"/>
    <n v="397"/>
    <n v="467"/>
    <n v="0"/>
    <s v="El tiempo de tramitación de la INFA es el período de tiempo comprendido entre la fecha de ingreso del informe ambiental (INFA) en papel a Sernapesca, y la fecha de envío de a) los antecedentes evaluados mediante una comunicación oficial del resultado del análisis al titular, o, b) en caso de que los antecedentes estén incompletos y no sean suficientes para evaluar la INFA, una solicitud de aclaraciones técnicas al laboratorio respectivo mediante correo electrónico. Los días de tramitación que se consideran para el cálculo de la meta son días corridos. El indicador mide el tiempo que demora Sernapesca en realizar la evaluación de las INFAs e informar al titular o solicitar aclaraciones al laboratorio. Por su parte, el resultado de la evaluación de la INFA es la condición ambiental del centro, que puede ser aeróbica o anaeróbica."/>
    <s v="-"/>
  </r>
  <r>
    <s v="MINISTERIO DE ECONOMIA, FOMENTO Y TURISMO"/>
    <x v="32"/>
    <s v="Asuntos Económicos"/>
    <n v="12439"/>
    <s v="Porcentaje de centros de cultivo de salmónidos con presencia de variante &quot;otros HPR&quot; de ISAv, a los cuales se les aplicaron medidas oportunas de control en el año t."/>
    <s v="(Nº de centros de cultivo de salmónidos con presencia de variante &quot;otros HPR&quot; de ISAv a los cuales se les aplicó medidas oportunas de control en el año t/Nº total de centros de cultivo de salmónidos con presencia de variante &quot;otros HPR&quot; de ISAv en el año t)*100"/>
    <s v="1 - Aumentar la efectividad de las estrategias de fiscalización de la pesca y acuicultura, y del control de los riesgos sanitarios y ambientales de mayor impacto en la sostenibilidad, y contribuir activamente al nuevo diseño de la normativa sectorial, para impulsar su cumplimiento."/>
    <s v="Efectividad de las estrategias de fiscalización de la pesca y acuicultura"/>
    <s v="%"/>
    <s v="Asc"/>
    <s v="Eficacia"/>
    <s v="Producto"/>
    <x v="0"/>
    <n v="100"/>
    <n v="3"/>
    <n v="3"/>
    <n v="0"/>
    <m/>
    <n v="100"/>
    <n v="1"/>
    <n v="1"/>
    <n v="0"/>
    <s v="La cobertura de este indicador corresponde a los centros de cultivo de salmónidos activos, ubicados en mar en las regiones X, XI y XII. Anemia Infecciosa del Salmón (ISA): Enfermedad de Alto Riesgo, provocada por un virus (ISAv), de alto impacto, de carácter transmisible y asociada a altas mortalidades. Variante &quot;otros HPR&quot;: se refiere a variantes de ISAv que pueden ocasionar la manifestación clínica de la enfermedad (brote). Sernapesca mantiene un Programa Específico de Vigilancia y Control de ISA, aprobado mediante la Resolución N° 1577 de agosto del 2011 y sus modificaciones. Las medidas de control contempladas en el Programa están orientadas a la implementación de acciones de control oportunas, para evitar la diseminación de la enfermedad. Las medidas de control, conforme al Programa, aplican en centros donde se ha identificado la presencia de variantes &quot;otros HPR&quot; de ISAv. Este indicador da cuenta de la detección y notificación oportuna realizada a los centros con presencia de la variante &quot;Otros HPR&quot;, los que implementan medidas de control establecidas para evitar la diseminación del virus a otro centros de cultivo, ACS o Macrozonas. Una vez cosechado el centro de cultivo identificado con la variante &quot;Otros HPR&quot;, se emite un informe final para cada caso."/>
    <n v="0"/>
  </r>
  <r>
    <s v="MINISTERIO DE ECONOMIA, FOMENTO Y TURISMO"/>
    <x v="32"/>
    <s v="Asuntos Económicos"/>
    <n v="12739"/>
    <s v="Porcentaje de acciones de fiscalización en terreno sobre pesquerías de riesgo estratégico respecto del total de acciones de fiscalización ejecutadas en terreno."/>
    <s v="(Número de acciones de fiscalización ejecutadas en terreno sobre pesquerías de riesgo estratégico/Número total de acciones de fiscalización ejecutadas en terreno)*100"/>
    <s v="1 - Aumentar la efectividad de las estrategias de fiscalización de la pesca y acuicultura, y del control de los riesgos sanitarios y ambientales de mayor impacto en la sostenibilidad, y contribuir activamente al nuevo diseño de la normativa sectorial, para impulsar su cumplimiento."/>
    <s v="Efectividad de las estrategias de fiscalización de la pesca y acuicultura"/>
    <s v="%"/>
    <s v="Asc"/>
    <s v="Eficacia"/>
    <s v="Producto"/>
    <x v="0"/>
    <n v="75"/>
    <n v="30434"/>
    <n v="40796"/>
    <n v="0"/>
    <m/>
    <n v="81"/>
    <n v="52941"/>
    <n v="65345"/>
    <n v="0"/>
    <s v="Las pesquerías se definen como el conjunto de actividades que se desarrollan sobre un recurso pesquero, en un área geográfica específica por agentes artesanales e industriales que capturan dicho recurso. El Servicio Nacional de Pesca y Acuicultura, clasifica las pesquerías de acuerdo al riesgo de incumplimientos de la normativa por parte de los agentes sectoriales, de la siguiente manera: en riesgo alto (estratégicas), en riesgo medio (relevantes) y en riesgo bajo (generales). Las pesquerías de riesgo estratégico, son aquellas donde el incumplimiento de las medidas de conservación y ordenamiento, amenaza significativamente la sustentabilidad del recurso y por tanto de las actividades que sustenta afectando directamente a un importante número de pescadores/trabajadores. Las pesquerías en riesgo estratégicas son establecidas a nivel nacional y por región, existiendo un listado que las identifica y les asigna un número determinado de acciones de fiscalización al año, que queda definido anualmente en el Plan Nacional de Fiscalización institucional. Las acciones de fiscalización corresponden a las actividades que se ejecutan sobre un agente (usuario) en una pesquería específica, mediante la aplicación de herramientas de control con el fin de verificar que se estén cumpliendo las medidas de administración pesquera (normativa) que imperan sobre dicha pesquería. Los medios de verificación para este compromiso serán: a) Planilla que contiene la información de las acciones de fiscalización sobre pesquerías de riesgo estratégico realizadas por región y mes. Esta planilla consignará al menos la siguiente Información: Región, oficina, pesquería, medida de administración, herramienta de fiscalización, tipo de agente. b) Planilla con consolidado a nivel nacional, con los mismos campos. c) Documento que señale la lista de pesquerías de riesgo estratégico por región. En la medición de este indicador se consideran las acciones de fiscalización en terreno, que corresponden a las ejecutadas en los niveles de zona de pesca, puntos de desembarque, transporte, elaboración y comercialización. La labor de fiscalización en terreno consiste principalmente en controlar las actividades pesqueras a través de toda la cadena productiva (desde que se pesca hasta que se comercializa) con el fin de verificar el nivel de cumplimiento de las disposiciones vigentes, que se clasifican en 5 grandes grupos: a) Normas de Acceso (Autorizaciones de quiénes operan), b) Cuotas (Control a la cantidad autorizada de extracción/Recolección), c) Vedas (prohibiciones temporales de recursos en áreas específicas), d) Tamaños (control de tallas de recursos capturados) y e) Artes de pesca (control a las características de los implementos con los que se captura). Considerando los altos costos que en general están asociados a las actuaciones en terreno, SERNAPESCA ha estado desarrollando una metodología orientada a focalizar estas actividades sobre sujetos y actividades de mayor riesgo. Sin embargo, esta metodología se encuentra aún en su fase de implementación inicial. Procedimiento de actuación en terreno: Las actividades de fiscalización se enmarcan en el Plan Nacional de Fiscalización, que se operacionaliza a través de programas regionales de fiscalización que responden a los riesgos de incumplimientos normativos, focalizándose el accionar en las pesquerías de riesgo estratégico. Los procedimientos de fiscalización específicos se desarrollan a lo largo de toda la cadena productiva y se encuentran definidos en el Manual Nacional de Fiscalización Integral. Respecto a la coordinación de la fiscalización en terreno con otras instituciones, éstas se realizan principalmente con Armada y Carabineros de Chile, Autoridad Sanitaria y SII, en las que, de sorprenderse un incumplimiento, además de la denuncia en materia de ley de pesca, son analizados por infracción al código sanitario o tributario, según corresponda. La medición de este indicador comprende el período entre el 01 de enero y 31 de diciembre del año t, lo que aplica al numerador y al denominador."/>
    <n v="-7.407407407407407E-2"/>
  </r>
  <r>
    <s v="MINISTERIO DE ECONOMIA, FOMENTO Y TURISMO"/>
    <x v="32"/>
    <s v="Asuntos Económicos"/>
    <n v="12840"/>
    <s v="Porcentaje de procedimientos administrativos por exceso de cuota, iniciados en el año t, con resolución administrativa final en el año t."/>
    <s v="(N° de procedimientos administrativos por exceso de cuota iniciados en el año t , que cuentan con resolución administrativa final hasta el 30 de noviembre año t./N° total de procedimientos administrativos por exceso de cuota, iniciados en el año t.)*100"/>
    <s v="1 - Aumentar la efectividad de las estrategias de fiscalización de la pesca y acuicultura, y del control de los riesgos sanitarios y ambientales de mayor impacto en la sostenibilidad, y contribuir activamente al nuevo diseño de la normativa sectorial, para impulsar su cumplimiento."/>
    <s v="Efectividad de las estrategias de fiscalización de la pesca y acuicultura"/>
    <s v="%"/>
    <s v="Asc"/>
    <s v="Eficacia"/>
    <s v="Producto"/>
    <x v="1"/>
    <s v="NM"/>
    <s v="--"/>
    <s v="--"/>
    <s v="--"/>
    <m/>
    <n v="90"/>
    <n v="18"/>
    <n v="20"/>
    <n v="0"/>
    <s v="La Ley 20.657, establece el procedimiento conforme al cual se aplicarán las sanciones administrativas por el Servicio Nacional de Pesca y Acuicultura. El procedimiento sancionatorio administrativo por exceso de cuota,se inicia a través de una Resolución que da inicio al procedimiento, cuando el agente sobrepasa las toneladas autorizadas a capturar, para un año calendario. El procedimiento sancionador administrativo, es substanciado por cada uno de los Directores Regionales del Servicio, que tenga competencia en el lugar donde tuvieren principio de ejecución los hechos que configuran la infracción. Por tanto, son los Directores Regionales quiénes tienen la responsabilidad de gestionar el cumplimiento del procedimiento sancionatorio dentro de los plazos. La finalización de dicho procedimiento, se concreta con la emisión de la Resolución administrativa final, que establece la sanción que corresponda. El plazo definido para la medición del indicador será el siguiente: se contabilizarán todos los procedimientos iniciados y terminados entre el 1° de enero y el 30 de noviembre del año t. El estándar de calidad para este procedimiento es la aplicación a cabalidad de todas las etapas esenciales contenidas en el Manual Nacional de Fiscalización de SERNAPESCA en el capítulo ?Sanciones?, sección ?Sanciones administrativas?. Las etapas son: Inicio del procedimiento, Formulación de Cargos, y Etapa Resolutiva. Las etapas de descargos y de prueba son eventuales y por ello no se incluyen en la medición. Por corresponder a un procedimiento que conlleva la aplicación de una alta sanción es imprescindible su prolijidad."/>
    <s v="-"/>
  </r>
  <r>
    <s v="MINISTERIO DE ECONOMIA, FOMENTO Y TURISMO"/>
    <x v="32"/>
    <s v="Asuntos Económicos"/>
    <n v="13051"/>
    <s v="Porcentaje de casos de alta diseminación (CAD) de caligus detectados en los centros de cultivo de las regiones de Los Lagos, Aysén y Magallanes, con seguimiento en el año t."/>
    <s v="(N° de casos de alta diseminación (CAD) de caligus detectados en los centros de cultivo de las regiones de Los Lagos, Aysén y Magallanes, con seguimiento en el año t/N° total de casos de alta diseminación (CAD) de caligus detectados en los centros de cultivo de las regiones de Los Lagos, Aysén y Magallanes en el año t)*100"/>
    <s v="1 - Aumentar la efectividad de las estrategias de fiscalización de la pesca y acuicultura, y del control de los riesgos sanitarios y ambientales de mayor impacto en la sostenibilidad, y contribuir activamente al nuevo diseño de la normativa sectorial, para impulsar su cumplimiento."/>
    <s v="Efectividad de las estrategias de fiscalización de la pesca y acuicultura"/>
    <s v="%"/>
    <s v="Asc"/>
    <s v="Eficacia"/>
    <s v="Producto"/>
    <x v="1"/>
    <s v="NM"/>
    <s v="--"/>
    <s v="--"/>
    <s v="--"/>
    <m/>
    <n v="100"/>
    <n v="199"/>
    <n v="199"/>
    <n v="0"/>
    <s v="Los centros de cultivo de salmónidos objetivo de este indicador serán aquellos con las especies de Salmón del Atlántico (Salmo salar) y Trucha Arco Iris (Oncorhynchus mykiss) ubicados en las agrupaciones de concesiones de salmónidos (ACS) de las regiones de Los Lagos, Aysén y Magallanes (con excepción de la ACS 4a y 4b en la Región de Los Lagos). La Caligidosis es una enfermedad de alto riesgo clasificada en Lista 2 (enfermedad endémica) , producida por la infestación del ectoparásito Caligus rogercresseyi. Este copépodo se alimenta de mucus y escamas, produciendo lesiones por erosión favoreciendo la entrada de agentes patógenos. Se define como centro de alta diseminación (CAD), a aquel centro de cultivo de especies susceptibles que en el primer monitoreo semanal realizado posterior al término de la ventana de tratamiento oficial establecida para su agrupación, presenta cargas parasitarias mayor o igual a tres hembras ovígeras (HO). Los centros de cultivo podrán exceptuarse de la categorización, previa evaluación por parte del Servicio ya sea por condiciones ambientales y/o contingencias de conocimiento público. La condición CAD se puede dar más de una vez en un mismo centro de cultivo en un año calendario. Los centros de cultivo que presentan cargas superiores al límite establecido son notificados y sometidos a seguimiento conforme la evolución de las cargas parasitarias- Las definición DE CAD se encuentra contenida en el Programa Sanitario Específico de Vigilancia y Control de la Caligidosis, que es aprobado mediante Resolución Exenta de Sernapesca, por lo que podría estar sujeto a modificaciones. Los centros de cultivo de salmónidos objetivo de este indicador serán aquellos con las especies de Salmón del Atlántico (Salmo salar) y Trucha Arco Iris (Oncorhynchus mykiss) ubicados en las agrupaciones de concesiones de salmónidos (ACS) de las regiones de Los Lagos, Aysén y Magallanes (con excepción de la ACS 4a y 4b en la Región de Los Lagos). La Caligidosis es una enfermedad de alto riesgo clasificada en Lista 2 (enfermedad endémica) , producida por la infestación del ectoparásito Caligus rogercresseyi. Este copépodo se alimenta de mucus y escamas, produciendo lesiones por erosión favoreciendo la entrada de agentes patógenos. Se define como centro de alta diseminación (CAD), a aquel centro de cultivo de especies susceptibles que en el primer monitoreo semanal realizado posterior al término de la ventana de tratamiento oficial establecida para su agrupación, presenta cargas parasitarias mayor o igual a tres hembras ovígeras (HO). Los centros de cultivo podrán exceptuarse de la categorización, previa evaluación por parte del Servicio ya sea por condiciones ambientales y/o contingencias de conocimiento público. La condición CAD se puede dar más de una vez en un mismo centro de cultivo en un año calendario. Los centros de cultivo que presentan cargas superiores al límite establecido son notificados y sometidos a seguimiento conforme la evolución de las cargas parasitarias- Las definición DE CAD se encuentra contenida en el Programa Sanitario Específico de Vigilancia y Control de la Caligidosis, que es aprobado mediante Resolución Exenta de Sernapesca, por lo que podría estar sujeto a modificaciones."/>
    <s v="-"/>
  </r>
  <r>
    <s v="MINISTERIO DE ECONOMIA, FOMENTO Y TURISMO"/>
    <x v="32"/>
    <s v="Asuntos Económicos"/>
    <n v="13260"/>
    <s v="Tasa de uso de plataforma SICEX para obtener las autorizaciones de exportación de productos pesqueros y de acuicultura,respecto del total de autorizaciones de exportación de productos pesqueros y de acuicultura realizadas, por cada 100 transacciones"/>
    <s v="(N° total de autorizaciones de exportación de productos pesqueros y de acuicultura realizadas en linea vía SICEX/N° total de autorizaciones de exportación de productos pesqueros y de acuicultura realizadas )*100"/>
    <s v="2 - Incrementar la calidad de nuestros servicios, poniendo foco en las necesidades que tienen nuestros usuarios y usuarias para el cumplimiento de la normativa sectorial, a fin de contribuir a la productividad, competitividad y sostenibilidad del sector pesquero y acuicultor."/>
    <s v="Calidad de los servicios."/>
    <s v="%"/>
    <s v="Asc"/>
    <s v="Eficacia"/>
    <s v="Producto"/>
    <x v="0"/>
    <n v="40"/>
    <n v="41331"/>
    <n v="103328"/>
    <n v="0"/>
    <m/>
    <n v="56.19"/>
    <n v="48358"/>
    <n v="86069"/>
    <n v="0"/>
    <s v="Periodo de medición del indicador considera las autorizaciones de exportación otorgadas en línea vía SICEX desde el 01 de Diciembre año t-1 hasta el 30 de noviembre del año t. Las autorizaciones de exportación de productos pesqueros y de acuicultura realizadas en línea vía SICEX corresponde a la cantidad de autorizaciones otorgadas por SERNAPESCA a través de dicha plataforma, en el período de medición del indicador. El Total de autorizaciones de exportación otorgadas corresponde a la cantidad total de autorizaciones de exportación de productos pesqueros y acuícolas a través de la plataforma SICEX , SISCOMEX y Ventanilla Empresa. SICEX: Sistema Integrado de Comercio Exterior, es la Ventanilla Única del Estado de Chile. Es la plataforma que permite a los usuarios exportadores realizar procesos de comercio exterior en línea, y se conecta con diferentes Servicios Públicos, ej. Aduana, SAG, Cochilco, ISP, SII y SERNAPESCA. SISCOMEX: Es la plataforma Sistema de Comercio Exterior Electrónico de SERNAPESCA, la cual permite realizar el trámite de autorización de exportación en línea. Ventanilla Empresa: Es la plataforma antecesora al Sistema de Comercio Exterior Electrónico de SERNAPESCA (SISCOMEX), la cual permite realizar el trámite de autorización de exportación en forma presencial (en papel) de los productos no disponibles en SISCOMEX o SICEX."/>
    <n v="-0.28812956042000354"/>
  </r>
  <r>
    <s v="MINISTERIO DE ECONOMIA, FOMENTO Y TURISMO"/>
    <x v="32"/>
    <s v="Asuntos Económicos"/>
    <n v="13567"/>
    <s v="Porcentaje de solicitudes de inscripción de Pescadores y embarcaciones en el Registro Pesquero Artesanal (RPA) que se resuelven y quedan disponibles en 18 días corridos o menos, en el año t."/>
    <s v="(Nº de solicitudes de inscripción en el RPA resueltas y disponibles en 18 días corridos o menos en el año t/N° total de solicitudes de inscripción en el RPA ingresadas en el año t)*100"/>
    <s v="2 - Incrementar la calidad de nuestros servicios, poniendo foco en las necesidades que tienen nuestros usuarios y usuarias para el cumplimiento de la normativa sectorial, a fin de contribuir a la productividad, competitividad y sostenibilidad del sector pesquero y acuicultor."/>
    <s v="Calidad de los servicios"/>
    <s v="%"/>
    <s v="Asc"/>
    <s v="Calidad"/>
    <s v="Producto"/>
    <x v="2"/>
    <n v="85"/>
    <n v="2343"/>
    <n v="2756"/>
    <n v="0"/>
    <m/>
    <s v="NM"/>
    <s v="--"/>
    <s v="--"/>
    <s v="--"/>
    <s v="Se entenderá como solicitudes de inscripción en el Registro Pesquero Artesanal (RPA), que están resueltas y disponibles, a aquellas que posee resolución emitida, e ingresada en el Sistema RPA WEB. Esto corresponde a una aplicación para el ingreso de solicitudes de inscripción de Pescadores y embarcaciones artesanales al RPA. Se considerarán todas las solicitudes resueltas entre el 1° de enero y 31 de diciembre del año t, ingresadas en el año t."/>
    <n v="1"/>
  </r>
  <r>
    <s v="MINISTERIO DE ECONOMIA, FOMENTO Y TURISMO"/>
    <x v="32"/>
    <s v="Asuntos Económicos"/>
    <n v="13570"/>
    <s v="Porcentaje de eventos de rescate de especies varadas de mamíferos marinos, pingüinos y tortugas marinas asistidos por el Servicio respecto al total de eventos informados a éste mediante el canal Mesa de ayuda."/>
    <s v="(Nº de eventos de rescate asistidos por el Servicio en el año t/Nº total de eventos informados al Servicio mediante canal Mesa de Ayuda, en el año t )*100"/>
    <s v="3 - Mejorar la comunicación e integración con la ciudadanía en forma transparente y oportuna, de manera que se facilite su participación en el cumplimiento de la normativa pesquera y acuícola y en el cuidado de los recursos hidrobiológicos y ecosistemas acuáticos."/>
    <s v="Comunicación e integración con la ciudadanía en forma transparente y oportuna"/>
    <s v="%"/>
    <s v="Asc"/>
    <s v="Eficacia"/>
    <s v="Producto"/>
    <x v="2"/>
    <n v="80"/>
    <n v="449"/>
    <n v="560"/>
    <n v="0"/>
    <m/>
    <s v="NM"/>
    <s v="--"/>
    <s v="--"/>
    <s v="--"/>
    <s v="Definición de Varamiento:(de acuerdo al Manual de Procedimientos Generales de Rescate de Especies Acuáticas Protegidas, aprobado mediante Resol-N--228-del-22.04.2022): cualquier animal acuático protegido vivo o muerto, que es arrastrado por el mar hacia la playa o las rocas, o ejemplares que salen del mar por sus propios medios, pero que se encuentran enfermos, desorientados o indefensos y necesitan ayuda. También se refiere a animales fuera de su hábitat, animales vivos enredados en artes y aparejos de pesca o en desperdicios marinos; o carcasas (cuerpos de animales muertos) flotando en el mar. Definición de Rescate:(De acuerdo a lo señalado en el inciso segundo del Artículo 13 A de la LGPA): el proceso orientado a salvaguardar o a liberar a uno o más individuos, de una amenaza evidente o inminente de muerte o daño físico, cuando ello sea producto de efectos de actividades antrópicas, contaminación de su medio o factores ambientales adversos, y reinsertarlo a su medio natural cuando las condiciones lo permitan. Se consideraran en el indicador, todos los eventos de rescate que al momento de recibir la denuncia por parte de mesa de ayuda, involucren individuos se encontraban vivos, es decir,? rescate? de acuerdo a la definición del inciso segundo del Artículo 13 A de la LGPA. De acuerdo a las definiciones aprobadas por Comité Nacional de Fiscalización (CNF) de Sernapesca, un caso fiscalizado se puede realizar tanto presencial como de forma remota: 1. Actividad de Inspección o Fiscalización: Actividad material y ejecutiva que lleva a cabo el Servicio, de carácter técnico e instrumental, que tiene por finalidad comprobar que los derechos y obligaciones ejercidos por los particulares, se ajustan al ordenamiento jurídico y los actos administrativos que los rigen, mediante la utilización de recursos humanos y tecnológicos y que se llevan a cabo en terreno o a distancia. Se clasifican, de acuerdo al lugar en que se llevan a cabo, en: 1.1 Inspección o Fiscalización Presencial: Aquella que se lleva a cabo en terreno o de manera presencial junto al sujeto o actividad objeto de ella. 1.2 Inspección o Fiscalización Remota: Aquella que se lleva a cabo sin presencia física en el lugar en que se encuentra el sujeto, objeto o actividad objeto de ella. A su vez, las fiscalizaciones remotas se clasifican de acuerdo al momento en que se llevan a cabo, en: 1.2.1 Inspección o Fiscalización remota en tiempo real: Es aquella fiscalización que se vale de herramientas telemáticas que permiten la interacción entre fiscalizador/a y fiscalizado/a en tiempo real. 1.2.2 Inspección o Fiscalización remota diferida: Es aquella fiscalización que se realiza mediante la revisión y análisis de registros de datos, audiovisuales o documentos, respecto de actividades que ocurrieron en el pasado. En el caso de este indicador, se considerarán tanto aquellas inspecciones presenciales como aquellas remotas, en tiempo real o diferidas. Para la medición de este indicador, y por seguridad de los funcionarios de Sernapesca, no se pueden considerar los eventos que se encuentren en lugares inasequibles, como tampoco en horarios nocturnos. Medio de verificación:, correos electrónicos por parte de Unidad de Atención de Usuarios (de acuerdo a formato y procedimiento interno definido internamente por dicha unidad); Pauta de varamiento con los antecedentes del caso fiscalizado; Planilla que consolide la información de los eventos de rescate realizados durante el año t. Para la medición de este indicador se considerarán solo aquellos avisos recibidos a través del canal establecido como Mesa de Atención de Usuarios, a nivel nacional. El período de medición del indicador será entre el 01 de enero y el 31 de diciembre del año t."/>
    <n v="1"/>
  </r>
  <r>
    <s v="MINISTERIO DE ECONOMIA, FOMENTO Y TURISMO"/>
    <x v="32"/>
    <s v="Asuntos Económicos"/>
    <n v="13573"/>
    <s v="Porcentaje de pesquerías estratégicas que cuentan con productos de difusión en el año t."/>
    <s v="(N° de pesquerías estratégicas con productos de difusión realizados en el año t/N° total de pesquerías declaradas estratégicas en el año t)*100"/>
    <s v="3 - Mejorar la comunicación e integración con la ciudadanía en forma transparente y oportuna, de manera que se facilite su participación en el cumplimiento de la normativa pesquera y acuícola y en el cuidado de los recursos hidrobiológicos y ecosistemas acuáticos."/>
    <s v="Comunicación e integración con la ciudadanía en forme transparente y oportuna"/>
    <s v="%"/>
    <s v="Asc"/>
    <s v="Eficacia"/>
    <s v="Producto"/>
    <x v="2"/>
    <n v="70"/>
    <n v="19"/>
    <n v="27"/>
    <n v="0"/>
    <m/>
    <s v="NM"/>
    <s v="--"/>
    <s v="--"/>
    <s v="--"/>
    <s v="Los productos de difusión corresponden a piezas gráficas que se diseñan en la unidad de Comunicaciones de SERNAPESCA con contenido informativo sobre las medidas de administración de pesquerías estratégicas definidas año a año por la Subdirección de Pesquerías y que buscan involucrar a la ciudadanía en el cumplimiento de éstas, ya sea en su rol de consumidores de alimentos del mar o como denunciante ante posibles transgresiones a la normative pesquera. También considera productos periodísticos de hallazgos de procedimientos de fiscalización en estas pesquerías, o acciones fiscalizadoras que se difunden en nuestras redes sociales institucionales, que van en formatos: comunicado de prensa, balance, o post. Los públicos objetivos de estos productos de difusión son los usuarios de redes sociales tales como: Facebook, twitter, e Instagram, que promedian 15 mil seguidores a la fecha, distribuidos en las diferentes regiones del país. El período de medición presentado en este informe considera desde 1 de enero al 31 de diciembre."/>
    <n v="1"/>
  </r>
  <r>
    <s v="MINISTERIO DE ECONOMIA, FOMENTO Y TURISMO"/>
    <x v="32"/>
    <s v="Asuntos Económicos"/>
    <n v="13615"/>
    <s v="Porcentaje de verificaciones documentales realizadas a muestreos de INFAs, en el año t."/>
    <s v="(N° de verificaciones documentales realizadas a muestreos de INFAs en el año t/N° total de muestreos de INFAs realizados en el año t)*100"/>
    <s v="1 - Aumentar la efectividad de las estrategias de fiscalización de la pesca y acuicultura, y del control de los riesgos sanitarios y ambientales de mayor impacto en la sostenibilidad, y contribuir activamente al nuevo diseño de la normativa sectorial, para impulsar su cumplimiento."/>
    <s v="Efectividad de las estrategias de fiscalización de la pesca y acuicultura."/>
    <s v="%"/>
    <s v="Asc"/>
    <s v="Eficacia"/>
    <s v="Producto"/>
    <x v="2"/>
    <n v="15"/>
    <n v="83"/>
    <n v="550"/>
    <n v="0"/>
    <m/>
    <n v="20"/>
    <n v="109"/>
    <n v="534"/>
    <n v="0"/>
    <s v="El alcance de la medición, será las verificaciones documentales realizadas a muestreos que sirven de base para la elaboración de informes ambientales de la acuicultura ( INFAs) mediante los cuales se define la condición ambiental del centro de cultivo, que sean ejecutados entre el 01 de enero y el 31 de diciembre del año t, en centros de cultivo de salmónidos en las regiones de Los Ríos, Los Lagos, Aysén y Magallanes,. La verificación documental, se referirá al análisis de los track de registro de equipos de muestreo y de navegación de la embarcación utilizada en el muestreo efectuado en el centro de cultivo , para verificar que la toma de datos se haya realizado en los lugares correspondientes. Los muestreos INFA, de acuerdo a lo indicado en el artículo 122 bis de la LGPA, consisten en tomar diversas muestras y mediciones en terreno de variables ambientales. Luego con esta información la entidad de análisis emite un Informe Ambiental."/>
    <n v="-0.25"/>
  </r>
  <r>
    <s v="MINISTERIO DE ECONOMIA, FOMENTO Y TURISMO"/>
    <x v="33"/>
    <s v="Asuntos Económicos"/>
    <n v="12430"/>
    <s v="Porcentaje de beneficiario/as viajado/as en el Programa Vacaciones Tercera y Cuarta Edad en el año t"/>
    <s v="(N° de beneficiario/as viajado/as en el Programa Vacaciones Tercera y Cuarta Edad año t/N° total de población potencial del Programa Vacaciones Tercera y Cuarta Edad año t)*100"/>
    <m/>
    <m/>
    <s v="%"/>
    <s v="Asc"/>
    <s v="Eficacia"/>
    <s v="Producto"/>
    <x v="1"/>
    <s v="NM"/>
    <s v="--"/>
    <s v="--"/>
    <s v="--"/>
    <m/>
    <n v="0.56999999999999995"/>
    <n v="19855"/>
    <n v="3472243"/>
    <n v="0"/>
    <s v="Para el numerador: se contabilizará como beneficiarios/as a los/as pasajeros/as viajados/as en el marco del Vacaciones Tercera y Cuarta Edad durante el año calendario correspondiente a la medición del indicador (año t) independiente de la modalidad de viaje (regular, intrarregional, interregional, según corresponda) y de si el Servicio cursa o no a la adjudicataria el pago del subsidio correspondiente por el pasajero. Para el denominador: se considerará como potenciales pasajero/as del Programa Vacaciones Tercera Edad la proyección de adultos mayores con una edad igual o superior a 60 años en el periodo de medición del indicador (año t), según lo establecido por las proyecciones demográficas realizadas por el Instituto Nacional de Estadísticas (INE), en el documento Estimaciones y proyecciones de la población de Chile 1992-2050 país."/>
    <s v="-"/>
  </r>
  <r>
    <s v="MINISTERIO DE ECONOMIA, FOMENTO Y TURISMO"/>
    <x v="33"/>
    <s v="Asuntos Económicos"/>
    <n v="12925"/>
    <s v="Promedio mensual de usuarios que visitan el o los sitios web para la de promoción turística dispuestos por Sernatur en el año t"/>
    <s v="(Total de usuarios que visitan el o los sitios web de promoción turística dispuestos por Sernatur en el año t/12)"/>
    <s v="1 - Ejecutar acciones de promoción y difusión de los productos y destinos turísticos del país, a través de la participación y acción coordinada de los actores públicos y privados, para generar crecimiento en la industria turística."/>
    <s v="Visitas a sitios web de promoción turística."/>
    <s v="número"/>
    <s v="Asc"/>
    <s v="Eficacia"/>
    <s v="Producto"/>
    <x v="0"/>
    <n v="441999.25"/>
    <n v="5303991"/>
    <n v="0"/>
    <n v="0"/>
    <m/>
    <n v="346637.25"/>
    <n v="4159647"/>
    <n v="0"/>
    <n v="0"/>
    <s v="Para el numerador se considerará el total de usuarios que visitan el o los sitios web de promoción turística nacional y/o internacional dispuestos por Sernatur, realizadas entre el 01 de enero y el 31 de diciembre del año t. En el caso que se modifiquen los nombres y/o las cantidades de los sitios web de promoción nacional y/o internacional de Sernatur, se continuarán midiendo las visitas a los sitios web diseñados y dispuestos por Sernatur para la promoción turística.  Se entenderá por usuarios que visitan los sitios web a las personas que han iniciado al menos una sesión durante el periodo especificado. Los datos se obtendrán de la herramienta Google Analytics. Si esta herramienta realiza actualizaciones en sus conceptos, Sernatur de igual modo las considerará para reportar los resultados del indicador, siempre que se conserve el objeto de la medición. Para el denominador: Se contabilizan los 12 meses del año calendario."/>
    <n v="0.27510603664205158"/>
  </r>
  <r>
    <s v="MINISTERIO DE ECONOMIA, FOMENTO Y TURISMO"/>
    <x v="33"/>
    <s v="Asuntos Económicos"/>
    <n v="13072"/>
    <s v="Porcentaje de ocupación de noches camas utilizadas en los Programas de Turismo Social en el año t"/>
    <s v="(Número de noches cama ocupadas por los Programas de Turismo Social, en temporadas baja y media, año t/Número de noches cama disponibles en los establecimientos de alojamiento participantes en los Programas de Turismo, en temporadas baja y media, año t)*100"/>
    <s v="3 - Contribuir al desarrollo de la industria turística a nivel regional y local, disminuyendo la estacionalidad, a través de la ejecución paquetes turísticos en temporada de media y baja demanda."/>
    <s v="Noches cama ocupadas por el programa Turismo Social."/>
    <s v="%"/>
    <s v="Asc"/>
    <s v="Eficacia"/>
    <s v="Resultado Intermedio"/>
    <x v="0"/>
    <n v="21.63"/>
    <n v="345946"/>
    <n v="1599367"/>
    <n v="0"/>
    <m/>
    <n v="24.24"/>
    <n v="97863"/>
    <n v="403807"/>
    <n v="0"/>
    <s v="Para el numerador: se considerará el número efectivo de ocupación de noches-cama lograda en el año de medición por el Programa de Turismo Social, abarcando todos los establecimientos de alojamiento que recibieron pasajero/as independiente de la modalidad de los programas (regular, social, intrarregional e interregional) y de si el Servicio cursa o no a la adjudicataria el pago del subsidio correspondiente por el pasajero. Este dato corresponde a la suma de la multiplicación de la cantidad de beneficiarios por las noches de pernoctación de cada viaje. El indicador considera los componentes del programa de Turismo Social: Programa Gira de Estudio, Vacaciones Tercera Edad y Turismo Familiar, en las temporadas vigentes respectivas dentro del año de medición. En el caso que se incorporen nuevos segmentos o componentes al programa, de igual manera serán contabilizados en el indicador toda vez que corresponden a pasajeros que viajan en el marco del programa turismo social. Para el denominador: Se considerará el número total de noches-cama disponible en los establecimientos de alojamiento participantes del Programa de Turismo Social en el año de medición del indicador (t), debiendo contabilizar las camas singles como 1 y las camas matrimoniales como 2, calculándose como la suma del producto entre las camas disponibles por cada establecimiento de alojamiento y el período en que cada uno de ellos participó de la ejecución del Programas. Cabe mencionar que dicha información se obtiene de las revisiones realizadas por SERNATUR a estos servicios de alojamiento al inicio de cada temporada, quedando consignado en el documento de revisión de alojamiento turístico (SAT). Se debe señalar que, el estimado para el año 2023 se basó en datos del año 2019 y para su reporte oficial, se informará el efectivo alcanzado al 31 de diciembre del año de medición del indicador."/>
    <n v="-0.10767326732673266"/>
  </r>
  <r>
    <s v="MINISTERIO DE ECONOMIA, FOMENTO Y TURISMO"/>
    <x v="33"/>
    <s v="Asuntos Económicos"/>
    <n v="13258"/>
    <s v="Porcentaje de aumento de beneficiarios/as viajados/a en el Programa Turismo Familiar en el año t por cada 10.000 habitantes"/>
    <s v="(N° de beneficiario/as viajado/as en el Programa turismo familiar año t/N° total de población potencial del Programa Turismo Familiar año t)*10000"/>
    <m/>
    <m/>
    <s v="número"/>
    <s v="Asc"/>
    <s v="Eficacia"/>
    <s v="Producto"/>
    <x v="1"/>
    <s v="NM"/>
    <s v="--"/>
    <s v="--"/>
    <s v="--"/>
    <m/>
    <n v="4.59"/>
    <n v="9041"/>
    <n v="19678363"/>
    <n v="10000"/>
    <s v="Para el numerador: se contabilizará como beneficiarios/as a los/as pasajeros/as viajados/as en el marco del Programa Turismo Familiar durante el año calendario correspondiente a la medición del indicador (año t) independiente de la modalidad de viaje (nacional, regular, intrarregional o interregional, según corresponda) y de si el Servicio cursa o no a la adjudicataria el pago del subsidio correspondiente por el/la pasajero/a. Los pasajeros viajados/as podrán incluir beneficiarios/as pertenecientes a grupos de interés priorizados en el marco del desarrollo de una política pública o prioridad Gubernamental. Para el denominador: Se considerará como potenciales beneficiarios/as del Programa Turismo Familiar estimados/as para el periodo de medición del indicador (año t), según lo establecido por las proyecciones demográficas realizadas por el Instituto Nacional de Estadísticas (INE), en el documento Estimaciones y proyecciones de la población de Chile 1992-2050 país."/>
    <s v="-"/>
  </r>
  <r>
    <s v="MINISTERIO DE ECONOMIA, FOMENTO Y TURISMO"/>
    <x v="33"/>
    <s v="Asuntos Económicos"/>
    <n v="13359"/>
    <s v="Porcentaje de llegadas de turistas al país respecto de una proyección de llegadas de turistas al año t"/>
    <s v="(Número de llegadas de turistas al país en el año t/N° de llegadas de turistas al país proyectadas al año t)*100"/>
    <s v="1 - Ejecutar acciones de promoción y difusión de los productos y destinos turísticos del país, a través de la participación y acción coordinada de los actores públicos y privados, para generar crecimiento en la industria turística."/>
    <s v="Llegadas de turistas internacionales."/>
    <s v="%"/>
    <s v="Asc"/>
    <s v="Eficacia"/>
    <s v="Resultado Final"/>
    <x v="0"/>
    <n v="100"/>
    <n v="2521319"/>
    <n v="2521319"/>
    <n v="0"/>
    <m/>
    <s v="NM"/>
    <s v="--"/>
    <s v="--"/>
    <s v="--"/>
    <s v="1. Para la medición del indicador se entenderá como turistas a residentes en el extranjero que ingresan a Chile por motivos turísticos y pernoctan en el país (RIET, OMT 2008, edición 2010), a través de los pasos fronterizos terrestres y aéreos de Chile. Para el numerador se considera como insumo la información de llegadas de nacionalidad extranjera proporcionada por la Jefatura Nacional de Migraciones y Policía Internacional, la cual es procesada por Sernatur de acuerdo con los siguientes criterios estadísticos: a) Se excluyen las llegadas por puertos marítimos por ser considerados visitantes que no pernoctan (no turistas). b) Se incluyen chilenos residentes en el exterior estimados por SERNATUR en base a una estructura porcentual definida en el último año base de referencia. c) Se excluyen las llegadas de nacionalidad peruana registradas por el paso Concordia (Chacalluta Terrestre) en condición de ?Convenio?, correspondiente al 80,0% del total registrado por la fuente de información, debido a ser considerados visitantes que no pernoctan. d) Se excluyen las llegadas de nacionalidad argentina registradas por el paso Integración Austral (Monte Aymond) en condición de ?Tránsito vecinal?, correspondiente al 57,9% del total registrado por la fuente de información, debido a no ser considerados como turistas, sino que otro tipo de viajeros. e) Se excluyen las llegadas de nacionalidad argentina registradas por el paso San Sebastián en condición de ?Tránsito vecinal?, correspondiente al 89,3% del total registrado por la fuente de información, debido a no ser considerados como turistas, sino que otro tipo de viajeros. Es importante señalar que como es un indicador que se calcula en base a registros administrativos de otros organismos, los criterios aquí señalados pueden ser complementados con otros que sean necesarios de acuerdo con la calidad y característica de la información recibida. Asimismo, en atención a la implementación de la Ley N°21325 Ley de Migración y Extranjería que, entre otros, distingue nuevas categorías migratorias y crea el Registro Nacional de Extranjeros se observa que, podrían establecerse nuevos métodos, criterios o bien, definir fuentes de datos complementarias para calcular las llegadas de turistas extranjeros, los que se indicarán en el medio de verificación del indicador. 2. El denominador corresponde al número de llegadas de turistas al país proyectadas al año t y se definirá, a más tardar, en el mes de marzo del año t, a través de un oficio dirigido a la Subsecretaria de Turismo."/>
    <s v="-"/>
  </r>
  <r>
    <s v="MINISTERIO DE ECONOMIA, FOMENTO Y TURISMO"/>
    <x v="33"/>
    <s v="Asuntos Económicos"/>
    <n v="13361"/>
    <s v="Porcentaje de beneficiario/as viajado/as en el Programa Gira de Estudio en el año t"/>
    <s v="(N° de beneficiario/as viajado/as en el Programa Gira de Estudio año t/N° total de población potencial del Programa Gira de Estudio año t-1)*100"/>
    <m/>
    <m/>
    <s v="%"/>
    <s v="Asc"/>
    <s v="Eficacia"/>
    <s v="Producto"/>
    <x v="1"/>
    <s v="NM"/>
    <s v="--"/>
    <s v="--"/>
    <s v="--"/>
    <m/>
    <n v="0.22"/>
    <n v="1897"/>
    <n v="858262"/>
    <n v="0"/>
    <s v="Para el denominador: se considerará como población potencial del Programa Gira de Estudio la suma de los alumnos/as de enseñanza media pertenecientes a establecimientos educacionales que reciben subsidio estatal, diurnos, informados en la base de datos IVE-Sinae del año anterior a la medición del indicador (año t-1), más la estimación de adultos acompañantes (profesores, inspectores, tutores y/o empleados del centro) que viajarían junto a la totalidad de alumnos/as potenciales, más la suma de los alumnos matrículados en carreras del área de turismo, ya sea en Centros de Formación Técnica, Institutos Profesionales o Universidades informadas por MINEDUC del año anterior a la medición del indicador (año t-1). Se debe señalar que para la estimación de la meta se consideró el número de alumnos matriculados en carreras de turismo en el 2020 y para su reporte final, se considerara el año t-1. Cabe destacar que para el cálculo del denominador no fueron consideradas las escuelas hospitalarias informadas en la base de datos IVE-Sinae, debido a que estas escuelas están sometidas a tratamientos médicos permanentes, no factibles de abordar actualmente por el Programa Gira de Estudio. Para el numerador: se contabilizará como beneficiarios/as a los/as pasajeros/as viajados/as en el marco del Programa Gira de Estudio durante el año calendario correspondiente a la de medición del indicador (año t) independiente de la modalidad de viaje (nacional, regional, entre otros) y de si el Servicio cursa o no a la adjudicataria el pago del subsidio correspondiente por el pasajero. Cabe precisar que los pasajeros viajados/as podrían incluir beneficiarios/as pertenecientes a grupos o escuelas no registradas en la base de datos IVE - Sinae, pero que corresponden al desarrollo de una política pública o prioridad Gubernamental."/>
    <s v="-"/>
  </r>
  <r>
    <s v="MINISTERIO DE ECONOMIA, FOMENTO Y TURISMO"/>
    <x v="33"/>
    <s v="Asuntos Económicos"/>
    <n v="13591"/>
    <s v="Tasa de aumento de pasajeros/as viajados a través del Programa Turismo Social en el año t por cada 10.000 habitantes."/>
    <s v="(Número de pasajeros/as viajados a través del Programa de Turismo Social en el año t/Número total de población potencial del Programa Turismo Social año t)*10000"/>
    <s v="3 - Contribuir al desarrollo de la industria turística a nivel regional y local, disminuyendo la estacionalidad, a través de la ejecución paquetes turísticos en temporada de media y baja demanda."/>
    <s v="Pasajeros/as viajados a través del programa Turismo Social."/>
    <s v="personas"/>
    <s v="Asc"/>
    <s v="Eficacia"/>
    <s v="Producto"/>
    <x v="2"/>
    <n v="40.799999999999997"/>
    <n v="81440"/>
    <n v="19960889"/>
    <n v="10000"/>
    <m/>
    <n v="15.65"/>
    <n v="30793"/>
    <n v="19678363"/>
    <n v="10000"/>
    <s v="Para el numerador: se contabilizará como beneficiarios/as a los/as pasajeros/as viajados/as en el marco del programa de Turismo Social durante el año calendario correspondiente a la medición del indicador (año t) independiente de la modalidad de viaje (nacional, regular, intrarregional o interregional, según corresponda) y de si el Servicio cursa o no a la adjudicataria el pago del subsidio correspondiente por el/la pasajero/a. Actualmente, el programa turismo social considera pasajeros de los componentes Vacaciones Tercera Edad, Gira de Estudio y Turismo Familiar. En el caso que se incorporen nuevos segmentos o componentes al programa, de igual manera serán contabilizados en el indicador toda vez que corresponden a pasajeros que viajan en el marco del programa turismo social. Para el denominador: Se considerará como potenciales beneficiarios/as de los programas de Turismo Social estimados/as para el periodo de medición del indicador (año t), según lo establecido por las proyecciones demográficas realizadas por el Instituto Nacional de Estadísticas (INE), en el documento Estimaciones y proyecciones de la población de Chile 1992-2050 país."/>
    <n v="1.6070287539936101"/>
  </r>
  <r>
    <s v="MINISTERIO DE ECONOMIA, FOMENTO Y TURISMO"/>
    <x v="33"/>
    <s v="Asuntos Económicos"/>
    <n v="13613"/>
    <s v="Porcentaje de grupos-cursos para promover la competitividad de la industria turística disponibilizados a través de la plataforma Aprende Turismo en el año t respecto de lo planificado."/>
    <s v="(Número de grupo-curso para promover la competitividad de la industria turística disponibilizados a través de la plataforma Aprende Turismo en el año t/Número de grupo-curso para promover la competitividad de la industria turística planificados para disponibilizar a través de la plataforma Aprende Turismo en el año t)*100"/>
    <s v="2 - Promover la competitividad de la industria turística, formalizando la oferta, incorporando estándares de calidad, seguridad, sustentabilidad, accesibilidad e inclusión, mejorando el capital humano e impulsando la innovación y transformación digital."/>
    <s v="Grupos-Cursos disponibilizados a través de Plataforma Aprende Turismo."/>
    <s v="%"/>
    <s v="Asc"/>
    <s v="Eficacia"/>
    <s v="Proceso"/>
    <x v="2"/>
    <n v="100"/>
    <n v="12"/>
    <n v="12"/>
    <n v="0"/>
    <m/>
    <s v="NM"/>
    <s v="--"/>
    <s v="--"/>
    <s v="--"/>
    <s v="La plataforma de capacitaciones Aprende Turismo se encuentra habilitada desde el año 2022 y se define como un espacio virtual que reúne instancias de capacitación asociadas a turismo, tanto propias de Sernatur como de otras instituciones públicas, dirigido a personas de empresas, trabajadores del sector turismo, academia y municipios. Para el numerador se contabilizarán los grupos-cursos disponibilizados en la plataforma Aprende Turismo para promover la competitividad de la industria turística en el año t. Se entenderá por grupo-curso a las versiones o impartición de un curso durante el año. Se entenderá que el curso está disponibilizado cuando se abre un período de convocatoria y matrícula específica, convocatoria que podrá realizarse a través de mailing u otros canales digitales de los cuales disponga SERNATUR. Dichos cursos permiten abordar temáticas como: accesibilidad, sustentabilidad, turismo indígena, turismo de naturaleza, entre otros. El denominador corresponde al número total de grupo-curso para promover la competitividad, planificados para ser disponibilizados a través de la plataforma Aprende Turismo en el año t. La programación de los grupos cursos se formalizará a más tardar en el mes de marzo del año t, a través de un Plan anual visado por el/la Director/a Nacional."/>
    <n v="1"/>
  </r>
  <r>
    <s v="MINISTERIO DE ECONOMIA, FOMENTO Y TURISMO"/>
    <x v="33"/>
    <s v="Asuntos Económicos"/>
    <n v="13617"/>
    <s v="Porcentaje de requerimientos en materia territorial y medioambiental respondidos en el año t respecto de lo solicitado."/>
    <s v="(Número de requerimientos en materia territorial y medioambiental respondidos en el año t/Número de requerimientos en materia territorial y medioambiental solicitados en el año t)*100"/>
    <s v="4 - Apoyar el desarrollo sustentable de los destinos turísticos del país mediante la respuesta a requerimientos en el ámbito territorial y medioambiental."/>
    <s v="Requerimientos respondidos."/>
    <s v="%"/>
    <s v="Asc"/>
    <s v="Eficacia"/>
    <s v="Producto"/>
    <x v="2"/>
    <n v="100"/>
    <n v="662"/>
    <n v="662"/>
    <n v="0"/>
    <m/>
    <n v="100"/>
    <n v="678"/>
    <n v="678"/>
    <n v="0"/>
    <s v="Tanto para el numerador como para el denominador se entenderá por requerimientos en materias territoriales y medioambientales los siguientes: 1. Informes técnicos sobre la Solicitud de Declaración de una ZOIT, en el marco de la Ley 20.423/10 y el D.S. 30/16. 2. Participación en el Equipo Técnico Interministerial de Cambio Climático (ETICC) en el marco de la Ley 21.455/22. 3. Pronunciamientos de Sernatur, en el marco del Art. 14 de la Ley 20.423/10, con informes asociados a la elaboración o modificación de Instrumentos de Planificación Territorial (IPT) ubicados en ZOIT. 4. Pronunciamientos de Sernatur, en el marco del Art. 16 de la Ley 20.423/10 para la aplicación del Art. 55 de la Ley General de Urbanismo y Construcciones de proyectos ubicados en ZOIT. 5. Informes técnicos de Sernatur a la Subsecretaría de Turismo en el marco del Art. 63 del Reglamento de 7. 7. Concesiones Marítimas ubicadas en ZOIT. 6. Pronunciamientos de Sernatur en el marco del proceso de evaluación de impacto ambiental de proyectos que ingresan al Sistema de Evaluación de Impacto Ambiental (SEIA) en los ámbitos de su competencia (paisaje y turismo) como organismo con competencia ambiental bajo la Ley 20.417/10 y el Reglamento SEIA D.S. 40/12. 7. Respuestas de la Dirección Nacional de Sernatur a solicitudes de pronunciamiento por parte del Servicio de Evaluacón Ambiental (SEA), en el marco de los recursos de reclamación de proyectos con Resolución de Calificación Ambiental (RCA). Se entenderá por requerimientos solicitados aquellos que cuenten con una solicitud expresa evidenciable a través de oficio, correo electrónico o similar. Se entenderá por requerimientos respondidos aquellos que cuenten con un pronunciamiento, informe técnico o similar elaborado por Sernatur y enviado al tercero que realizó la solicitud."/>
    <n v="0"/>
  </r>
  <r>
    <s v="MINISTERIO DE ECONOMIA, FOMENTO Y TURISMO"/>
    <x v="34"/>
    <s v="Asuntos Económicos"/>
    <n v="12784"/>
    <s v="Indice de satisfacción de clientes año t"/>
    <s v="Sumatoria ponderada de la satisfacción global neta"/>
    <s v="2 - Disminuir las asimetrías de información, mediante la elaboración y difusión de estudios, investigaciones y la aplicación de ciencias del comportamiento para promover relaciones de consumo equilibradas entre personas consumidoras y empresas logrando mercados más transparentes."/>
    <m/>
    <s v="número"/>
    <s v="Asc"/>
    <s v="Calidad"/>
    <s v="Producto"/>
    <x v="1"/>
    <s v="NM"/>
    <s v="--"/>
    <s v="--"/>
    <s v="--"/>
    <m/>
    <n v="76.400000000000006"/>
    <n v="76.400000000000006"/>
    <n v="0"/>
    <n v="0"/>
    <s v="El Índice se ha construido en base a los productos estratégicos del SERNAC asociados a las líneas de negocio de Protección, Información y Educación, para lo cual, se han seleccionado de los productos estratégicos pertinentes, a lo menos un producto específico que lo represente. Las encuestas y/o recogidas de datos de satisfacción incluirán a Reclamo, Curso Docente, Estudios y ranking de caracterización y comportamiento de mercados, Me Quiero Salir y No Molestar. El Índice de Satisfacción de Clientes, será calculado como la Sumatoria ponderada de la satisfacción global neta que equivale a: : (Satisfacción global neta con los Reclamos x 0,05 + Satisfacción global neta con el Curso a Docentes x 0,4 + Satisfacción global neta con Estudios x 0,15 + Satisfacción global neta con No Molestar x 0,15+ Satisfacción global neta con MQS x 0,25)."/>
    <s v="-"/>
  </r>
  <r>
    <s v="MINISTERIO DE ECONOMIA, FOMENTO Y TURISMO"/>
    <x v="34"/>
    <s v="Asuntos Económicos"/>
    <n v="13152"/>
    <s v="Porcentaje de matriculados/as en Curso Difusión de los Derechos de Consumidores y Obligaciones de Empresas en el Marco de la Ley del Consumidor en el año t, respecto al total de inscritas/os en el Curso año t."/>
    <s v="(Total de matriculados/as en Curso Difusión de los Derechos de los Consumidores y Obligaciones de las Empresas en el Marco de la Ley del Consumidor en el año t/Total de inscritas/os en Curso Difusión de los Derechos de los Consumidores y Obligaciones de las Empresas en el Marco de la Ley del Consumidor en el año t)*100"/>
    <s v="3 - Promover el consumo responsable y sostenible, a través del desarrollo de acciones educativas que permitan aumentar el conocimiento de las personas consumidoras, con la finalidad de prevenir el sobreendeudamiento e incorporar prácticas de consumo sostenible."/>
    <m/>
    <s v="%"/>
    <s v="Asc"/>
    <s v="Eficacia"/>
    <s v="Producto"/>
    <x v="1"/>
    <s v="NM"/>
    <s v="--"/>
    <s v="--"/>
    <s v="--"/>
    <m/>
    <n v="85.2"/>
    <n v="785"/>
    <n v="921"/>
    <n v="0"/>
    <s v="1) El curso desarrollado por SERNAC denominado Curso Difusión de los Derechos de los Consumidores y Obligaciones de las Empresas en el Marco de la Ley del Consumidor corresponde a un curso realizado en modalidad online. Su inscripción y ejecución es vía Aula Virtual y se compone de módulos sobre: deber de profesionalismo de empresas, derecho a la garantía legal, la publicidad y prácticas comerciales, seguridad en el consumo y sustentabilidad, comercio electrónico, derecho a no ser discriminado, y ley 21.081, entre otros posibles. 2) Se entiende por matriculado al curso, a participantes inscritos que realizaron prueba diagnóstica, cuyo contenido corresponde a los módulos impartidos y que tiene como propósito identificar el nivel de conocimientos en materia de consumo de los participantes al iniciar el curso. Se entiende por inscrito al curso, a participantes que completaron el formulario de inscripción. 3) El curso está dirigido a consumidores y empresas de bienes y servicios que busquen informarse sobre los derechos de los consumidores y las obligaciones de las empresas para respetar estos derechos en el cumplimiento de la ley."/>
    <s v="-"/>
  </r>
  <r>
    <s v="MINISTERIO DE ECONOMIA, FOMENTO Y TURISMO"/>
    <x v="34"/>
    <s v="Asuntos Económicos"/>
    <n v="13396"/>
    <s v="Porcentaje de juicios cerrados en el año t con resultado favorable, del total de juicios cerrados en el mismo año t."/>
    <s v="(Nº de juicios cerrados favorables en año t /Nº total de juicios cerrados en año t)*100"/>
    <s v="1 - Asegurar el cumplimiento de la normativa de protección de los derechos de las personas consumidoras, mediante el desarrollo de acciones de fiscalización oportunas y eficaces, y la aplicación de procedimientos voluntarios y/o judiciales que permitan compensar a las personas afectadas, modificar conductas, transparentar prácticas y establecer relaciones de consumo justas."/>
    <s v="Juicios"/>
    <s v="%"/>
    <s v="Asc"/>
    <s v="Eficacia"/>
    <s v="Resultado Intermedio"/>
    <x v="0"/>
    <n v="78.900000000000006"/>
    <n v="142"/>
    <n v="180"/>
    <n v="0"/>
    <m/>
    <n v="81.3"/>
    <n v="174"/>
    <n v="214"/>
    <n v="0"/>
    <s v="a) El Servicio Nacional del Consumidor, a través de su proceso de ?Tramitación y seguimiento de juicios?, se encarga de la gestión de 2 productos institucionales. Estas acciones pueden ir en favor de la protección del interés general y/o del interés colectivo o difuso de los consumidores. b) El indicador mide los resultados de estas acciones una vez cerradas, es decir sus gestiones judiciales hayan finalizado y no queden gestiones pendientes por realizar, o recursos que presentar. c) Se considera como juicio cerrado, todos aquellos juicios (denuncias interés general e interés colectivo o difuso), cuyas gestiones judiciales han terminado, no proceden más gestiones y cuyo estado interno conforme a las clasificaciones disponibles en la plataforma digital de tramitación de causas, estén categorizados como cerrados, que incluye: Acuerdo conciliatorio cerrado; Cerrado sentencia favorable; Cerrado sentencia desfavorable; Implementación de acuerdo conciliatorio en juicio colectivo). De estas categorías se consideran cierres favorables las siguientes: Acuerdo conciliatorio cerrado, Cerrado sentencia favorable e Implementación de acuerdo conciliatorio, debido a que estos estados dan cuenta de resultados judiciales en que el Servicio ha obtenido multas, compensaciones e indemnizaciones a los consumidores y/o alguna otra petición a favor de las pretensiones del Servicio, como por ejemplo la declaración de nulidad de cláusulas abusivas. Se consideran cierres desfavorables aquellos juicios (interés general y/o colectivo) que tengan clasificación de cierre ?Cerrado sentencia desfavorable?, que corresponde a casos en que el tribunal haya rechazado las pretensiones del SERNAC. d) Se excluyen de la medición los casos con cierre especial, los que corresponden a aquellos cuyo resultado no es favorable ni desfavorable para el Servicio, pero si se contabilizan como parte del denominador, que mide el conjunto de juicios cerrados. e) El resultado del Juicio, dependerá de la decisión del Juzgado, sea Juzgado de Policía Local, Civil, de Letras o de Libre Competencia. f) Su medición se realizará de manera trimestral, y dentro de los 10 días corridos del mes siguiente a aquel en que finalice el trimestre en medición."/>
    <n v="-2.9520295202951925E-2"/>
  </r>
  <r>
    <s v="MINISTERIO DE ECONOMIA, FOMENTO Y TURISMO"/>
    <x v="34"/>
    <s v="Asuntos Económicos"/>
    <n v="13398"/>
    <s v="Porcentaje de mercados en los cuales se genera un producto de información año t respecto del Árbol de Mercados 2021."/>
    <s v="(N° mercados en los que se realiza un producto de información en año t/N° total de mercados definidos en el Árbol de Mercados año 2021)*100"/>
    <s v="2 - Disminuir las asimetrías de información, mediante la elaboración y difusión de estudios, investigaciones y la aplicación de ciencias del comportamiento para promover relaciones de consumo equilibradas entre personas consumidoras y empresas logrando mercados más transparentes."/>
    <s v="Productos de información."/>
    <s v="%"/>
    <s v="Asc"/>
    <s v="Eficacia"/>
    <s v="Producto"/>
    <x v="0"/>
    <n v="51.7"/>
    <n v="15"/>
    <n v="29"/>
    <n v="0"/>
    <m/>
    <n v="48.3"/>
    <n v="14"/>
    <n v="29"/>
    <n v="0"/>
    <s v="a) El Árbol de Mercados Institucional proviene del MAC, corresponde a los mercados definidos por la institución para clasificar los reclamos ingresados al Modelo de Atención al Consumidor por los ciudadanos. Su última actualización se realizó en 2020 y contempla 30 mercados, sin embargo para este indicador, se considera hasta el mercado N°29, ya que el N°30 denominado ?Fuera de LPC? agrupa aquellos reclamos cuyos casos se encuentran fuera de las facultades de la Ley del Consumidor. b) Los productos de información se encuentran orientados a mejorar la transparencia y eficiencia de los mercados, a través de la detección potencial de inequidades o situaciones que afecten los derechos de los consumidores, levantando y desarrollando información calificada para el análisis y monitoreo de mercados en materia de consumo, que sea de interés y utilidad para los consumidores/as, así como para la toma de decisiones y análisis estratégicos de la organización. Todo ello en un marco de priorización estratégica, conforme a la relevancia de los mercados y a las líneas de política establecidas. Un producto informativo se considerará realizado, cuando esté validado y/o difundido según los medios establecidos por la Institución, tales como: página web institucional o memorándum u oficio remitiendo el estudio o e-mail con validación de la jefatura. Para el caso de los productos que hayan sido elaborados en formato interactivo como: cotizadores, radiografías, etc, los cuales no contemplan la elaboración de un informe en su diseño metodológico, se reportará un documento que presente el objetivo del producto y el enlace a la plataforma en la cual esté alojada para poder visualizarlo. c) Los productos informativos considerados en la medición del indicador, son todos aquellos derivados del proceso institucional &quot;Generación de información de consumo? en las categorías de: Estudios y Rankings de Caracterización y Comportamiento de Mercados (Estudios de mercado financiero, Radiografías de mercados, Cotizadores de productos, Rankings de mercados, informes interactivos, Visualizaciones, Infografías, Boletines, entre otros); Estudios de Calidad y Seguridad de Productos y Servicios (Informes de estudio, Informes Interactivos, Cotizadores de productos, Visualizaciones, Infografías, entre otros); Estudios de caracterización y comportamiento del consumidor; Recomendaciones de Seguridad de Productos y Alertas de seguridad de Productos."/>
    <n v="7.0393374741200956E-2"/>
  </r>
  <r>
    <s v="MINISTERIO DE ECONOMIA, FOMENTO Y TURISMO"/>
    <x v="34"/>
    <s v="Asuntos Económicos"/>
    <n v="13555"/>
    <s v="Cobertura de Fiscalización en el año t."/>
    <s v="(N° de entidades fiscalizadas en el año t/N° total de entidades sujetas a fiscalización en el año t)*100"/>
    <s v="1 - Asegurar el cumplimiento de la normativa de protección de los derechos de las personas consumidoras, mediante el desarrollo de acciones de fiscalización oportunas y eficaces, y la aplicación de procedimientos voluntarios y/o judiciales que permitan compensar a las personas afectadas, modificar conductas, transparentar prácticas y establecer relaciones de consumo justas."/>
    <s v="Fiscalizaciones"/>
    <s v="%"/>
    <s v="Asc"/>
    <s v="Eficacia"/>
    <s v="Producto"/>
    <x v="2"/>
    <n v="1.39"/>
    <n v="572"/>
    <n v="41157"/>
    <n v="0"/>
    <m/>
    <n v="1.63"/>
    <n v="625"/>
    <n v="38250"/>
    <n v="0"/>
    <s v="a) Las normas legales y reglamentarias que facultan al Servicio para fiscalizar son: Ley 19.496 de Protección de los derechos de los consumidores, art. 58 letra a)? El Servicio Nacional del Consumidor deberá velar por el cumplimiento de las disposiciones de la presente ley y demás normas que digan relación con el consumidor, difundir los derechos y deberes del consumidor y realizar acciones de información y educación del consumidor. Corresponderán especialmente al Servicio Nacional del Consumidor las siguientes funciones: a) Fiscalizar el cumplimiento de las disposiciones de la presente ley y de toda la normativa de protección de los derechos de los consumidores [...]?. b) Las entidades sujetas a fiscalización, serán determinadas a través de un acto administrativo, que será emitido durante el primer trimestre del año t y actualizado en el mes de diciembre del año t."/>
    <n v="-0.14723926380368099"/>
  </r>
  <r>
    <s v="MINISTERIO DE ECONOMIA, FOMENTO Y TURISMO"/>
    <x v="34"/>
    <s v="Asuntos Económicos"/>
    <n v="13556"/>
    <s v="Porcentaje de Procedimientos Voluntarios Colectivos terminados con resultado favorable en el año t, respecto del total de Procedimientos Voluntarios Colectivos."/>
    <s v="(N° de Procedimientos Voluntarios Colectivos terminados con resultado favorable en el año t/N° de Procedimientos Voluntarios Colectivos terminados en el año t)*100"/>
    <s v="1 - Asegurar el cumplimiento de la normativa de protección de los derechos de las personas consumidoras, mediante el desarrollo de acciones de fiscalización oportunas y eficaces, y la aplicación de procedimientos voluntarios y/o judiciales que permitan compensar a las personas afectadas, modificar conductas, transparentar prácticas y establecer relaciones de consumo justas."/>
    <s v="Procedimientos Voluntarios Colectivos"/>
    <s v="%"/>
    <s v="Asc"/>
    <s v="Eficacia"/>
    <s v="Resultado Intermedio"/>
    <x v="2"/>
    <n v="66.7"/>
    <n v="10"/>
    <n v="15"/>
    <n v="0"/>
    <m/>
    <n v="59.1"/>
    <n v="13"/>
    <n v="22"/>
    <n v="0"/>
    <s v="a) El Procedimiento Voluntario Colectivo (PVC) está regulado en la normativa de la Ley 19.496 y sus reformas,introducidas en virtud de la Ley 21.081 que entró en vigencia el 14 de marzo de 2019, que modificó y fortaleció las atribuciones del Servicio Nacional de Consumidor (en adelante, SERNAC). El SERNAC, a través de su proceso ?Gestión de Procedimientos Voluntarios Colectivos?, se encarga de la tramitación de esta herramienta de protección, la cual tiene por objetivo la protección del interés colectivo o difuso de los consumidores, a través de la obtención de las devoluciones, compensaciones o indemnizaciones que correspondan y compromisos de cese de conducta, por parte del proveedor. El primer PVC fue iniciado en julio de 2019. b) Serán considerados procedimientos voluntarios colectivos ?terminados?, aquellos casos que, a esta fecha, cuenten con resolución de término dictada por el SERNAC, y se encuentren firmes. c) Serán considerados procedimientos voluntarios colectivos ?terminados con resultado favorable?, aquellos casos que, a esta fecha, cuenten con resolución de término favorable dictada por el SERNAC, y se encuentren firmes. d) Se debe tener en consideración que la gestión de los procedimientos voluntarios colectivos se desarrolla a través de una serie de actos progresivos que se van ejecutando desde el inicio hasta el término de un caso, contemplando un plazo legal de tramitación de 3 o hasta 6 meses (dependiendo si se contempla o no la ? prórroga? del plazo original de 3 meses). Con ello, el análisis de los casos dentro del ámbito temporal del ?año calendario?, no necesariamente coincide con el ámbito temporal propio de los casos. Así, por ejemplo, el término de aquellos casos iniciados en el último trimestre de un año calendario, se reflejarán en el primer o segundo trimestre del año siguiente. e) Lo establecido en la letra anterior es especialmente relevante para el análisis del primer año de gestión y el año en curso (2022). Tratándose del año 2019, la gestión de los PVC se inició durante el segundo semestre de ese año, con lo cual, existen procedimientos cuyo término se ubica en el año 2020. Respecto de la gestión, durante los 2 primeros trimestres del año 2022 y el término de Procedimientos Voluntarios Colectivos, se corresponden con PVC iniciados durante el año 2021. f) Para efectos de un adecuado análisis, se hace presente que, conforme prescribe el inciso 2° del artículo 54 K de la LPC, el proveedor en cualquier momento podrá expresar su voluntad de no perseverar en el procedimiento. Es decir, dicha circunstancia corresponde a una causal de término fracasado del Procedimiento Voluntario Colectivo."/>
    <n v="0.12859560067681897"/>
  </r>
  <r>
    <s v="MINISTERIO DE ECONOMIA, FOMENTO Y TURISMO"/>
    <x v="34"/>
    <s v="Asuntos Económicos"/>
    <n v="13982"/>
    <s v="Porcentaje de finalistas en cursos de aula virtual en el año t, respecto al total de matriculados en cursos de aula virtual en el año t."/>
    <s v="(Total finalistas en cursos de aula virtual en el año t/Total de matriculados en cursos de aula virtual en el año t)*100"/>
    <s v="3 - Promover el consumo responsable y sostenible, a través del desarrollo de acciones educativas que permitan aumentar el conocimiento de las personas consumidoras, con la finalidad de prevenir el sobreendeudamiento e incorporar prácticas de consumo sostenible."/>
    <s v="Participantes cursos de Aula Virtual"/>
    <s v="%"/>
    <s v="Asc"/>
    <s v="Eficacia"/>
    <s v="Producto"/>
    <x v="2"/>
    <n v="62"/>
    <n v="558"/>
    <n v="900"/>
    <n v="0"/>
    <m/>
    <n v="59.6"/>
    <n v="743"/>
    <n v="1246"/>
    <n v="0"/>
    <s v="a) Para homologar la medición a todos los cursos es necesario establecer la definición de los siguientes conceptos: Matriculados/as: Se entenderá como matriculados/as a aquellos participantes de los cursos, que finalizan la actividad &quot;prueba de diagnóstico&quot;, en cada uno de los cursos evaluados. Finalistas: Se entenderá como finalistas a aquellos los participantes de los cursos, que finalicen todas las actividades asociadas al curso. b) Para efectos del indicador, se contabilizarán los participantes de cursos que finalicen en el año t, independiente del año de inicio de cada curso. c) Los cursos a considerar en la medición del indicador, son aquellos impartidos por el Servicio Nacional del Consumidor y dirigidos hacia la ciudadanía, a través del Aula virtual institucional. d) Existen personas que participan en los cursos, que no se identifican con el género binario, ?hombres? o ?mujeres?, por lo que se agrega la categoría ?otros? en los formularios de inscripción. Está situación puede provocar descuadres entre las cifras del indicador, resultado total v/s separado por ?hombres? y ?mujeres?."/>
    <n v="4.0268456375838903E-2"/>
  </r>
  <r>
    <s v="MINISTERIO DE ECONOMIA, FOMENTO Y TURISMO"/>
    <x v="35"/>
    <s v="Asuntos Económicos"/>
    <n v="13033"/>
    <s v="Porcentajes de fiscalizaciones In Situ realizadas a Cooperativas y Asociaciones Gremiales en regiones en el año t con respecto al total de fiscalizaciones In Situ realizadas a Cooperativas y Asociaciones Gremiales en el año t."/>
    <s v="(N° de fiscalizaciones In Situ realizadas a Cooperativas y Asociaciones Gremiales en regiones en el año t/N° de fiscalizaciones In Situ realizadas a Cooperativas y Asociaciones Gremiales en el año t)*100"/>
    <m/>
    <m/>
    <s v="%"/>
    <s v="Asc"/>
    <s v="Eficacia"/>
    <s v="Producto"/>
    <x v="1"/>
    <s v="NM"/>
    <s v="--"/>
    <s v="--"/>
    <s v="--"/>
    <m/>
    <n v="75"/>
    <n v="18"/>
    <n v="24"/>
    <n v="0"/>
    <s v="Las fiscalizaciones in situ son realizadas por los fiscalizadores de la División de Asociatividad y Economía Social (DAES) para corroborar la información emanada de Cooperativas y/o Asociaciones Gremiales a través de las fiscalizaciones documentales. Se presentará un reporte consolidado que contendrá: - Cuadro Resumen de fiscalizaciones in situ realizadas a Cooperativas y Asociaciones Gremiales en regiones en el año t sobre las fiscalizaciones in situ realizadas a Cooperativas y Asociaciones Gremiales en el año t. - Reporte de fiscalizaciones in situ que contendrá: 1) Número de Rol/Registro, 2) Nombre de la Cooperativa/AG 3) N° de Oficio de Aviso, Acreditación y Requerimiento,4) Región, 5) Acta de Reunión de Fiscalización, 6) Representante Legal."/>
    <s v="-"/>
  </r>
  <r>
    <s v="MINISTERIO DE ECONOMIA, FOMENTO Y TURISMO"/>
    <x v="35"/>
    <s v="Asuntos Económicos"/>
    <n v="13035"/>
    <s v="Porcentaje de sociedades constituidas a través del Registro de Empresas y Sociedades el año t, respecto del total de sociedades constituidas en el año t."/>
    <s v="(Número de sociedades constituidas a través del Registro de Empresas y Sociedades durante el año t/Número total de sociedades constituidas durante el año t)*100"/>
    <s v="2 - Reactivar la economía de forma inclusiva y resiliente, a través del fortalecimiento de la economía digital, cerrando brechas productivas y asegurando la equidad de género con foco en las MiPymes y las cooperativas."/>
    <s v="Sociedades constituidas"/>
    <s v="%"/>
    <s v="Asc"/>
    <s v="Eficacia"/>
    <s v="Producto"/>
    <x v="0"/>
    <n v="83.6"/>
    <n v="159767"/>
    <n v="191110"/>
    <n v="0"/>
    <m/>
    <n v="86.86"/>
    <n v="172046"/>
    <n v="198069"/>
    <n v="0"/>
    <s v="Por sociedades se considerarán: a. En el numerador: Sociedades de Responsabilidad Limitada, Empresa Individual de Responsabilidad Limitada, Sociedad por Acciones y Sociedades Anónimas constituidas a través del Registro de Empresas y Sociedades. b. En el denominador: el total de Sociedades de Responsabilidad Limitada, Empresa Individual de Responsabilidad Limitada, Sociedad por Acciones y Sociedades Anónimas constituidas durante el mismo período a través del Registro de Empresas y Sociedades más las publicadas en el Diario Oficial. c. Tratándose de las sociedades publicadas en el Diario Oficial, para el cálculo sólo se considerarán las Sociedades de Responsabilidad Limitada, Empresa Individual de Responsabilidad Limitada, Sociedad por Acciones y Sociedades Anónimas. El Registro de Empresas y Sociedades comprende a las sociedades creadas a través de su portal web, www.TuEmpresaEnUnDia.cl u otro que lo reemplace, dependiente de la Subsecretaría de Economía y Empresas de Menor Tamaño. Por Sociedades se entenderán: Sociedades de Responsabilidad Limitada, Empresa Individual de Responsabilidad Limitada, Sociedad por Acciones y Sociedades Anónimas. Abreviaciones utilizadas: i. SRL: Sociedades de Responsabilidad Limitada ii. EIRL: Empresa Individual de Responsabilidad Limitada iii. SpA: Sociedad por Acciones iv. SA: Sociedades Anónimas"/>
    <n v="-3.7531660142758522E-2"/>
  </r>
  <r>
    <s v="MINISTERIO DE ECONOMIA, FOMENTO Y TURISMO"/>
    <x v="35"/>
    <s v="Asuntos Económicos"/>
    <n v="13299"/>
    <s v="Promedio de días transcurrido entre la suscripción de convenio y la primera transferencia"/>
    <s v="(Sumatoria de días entre suscripción de convenio y primera transferencia/Número de convenios suscritos)"/>
    <s v="1 - Liderar el proceso de instauración de un nuevo modelo de desarrollo productivo, mediante un sistema nacional de financiamiento con foco en la transformación sostenible de la estructura productiva del país hacia sectores y actividades con mayores niveles de conocimiento, tecnología e innovación, de forma descentralizada, sostenible y con perspectiva de género."/>
    <s v="Fondos FIC transferidos"/>
    <s v="número"/>
    <s v="Des"/>
    <s v="Calidad"/>
    <s v="Producto"/>
    <x v="0"/>
    <n v="87"/>
    <n v="522"/>
    <n v="6"/>
    <n v="0"/>
    <m/>
    <n v="119.83"/>
    <n v="719"/>
    <n v="6"/>
    <n v="0"/>
    <s v="Considera los convenios de desempeño que se deban suscribir derivados de la Ley de presupuesto del FIC-E incluidos en el ítem 24.02, esto considera los convenios con las Gerencias de Start Up, Gerencia de Emprendimiento, Gerencia de Redes y Territorios, Gerencia de Capacidades Tecnológicas , Comité Innova Chile, Instituto Nacional de Normalización y las nuevas que se pudieran incorporar en la esta asignación por la ley de presupuesto del FIC-E y a los convenios de desempeño incluidos en el ítem 24.02 Escritorio Empresa o 24.03 (según la asignación final que le asigne Dipres) del presupuesto 01 de la Subsecretaría de Economía y Empresas de Menor Tamaño siempre cuando impliquen la transferencia de recursos a un ejecutor distinto a la Subsecretaría de Economía. Se considerarán, también, aquellos convenios de desempeño con toma de razón durante al año t ingresados a contraloría durante diciembre del año t-1, según se establecerá en la ley de presupuestos. Los convenios podrán ser suscritos a contar de la fecha de publicación de esta Ley. El proceso considera desde la firma del convenio hasta la primera transferencia de recursos, dentro de ese proceso intervienen la SUBECON, el organismo ejecutor, así como la CGR para el trámite de toma de razón. El Proceso de Toma de Razón de los decretos que aprueban convenios de desempeño, lo efectúa únicamente la Contraloría General de la República, y corresponde a un proceso propio de dicha institución cuyos tiempos no son conocidos ni manejados por otro ente, ya que, Contraloría es un órgano autónomo de la administración del Estado. El proceso comienza con el ingreso de los Convenios de Desempeño y culmina con la total tramitación de los decretos aprobatorios de cada convenio mediante la Toma de Razón, dicho proceso contempla la revisión del contenido del convenio por parte de un Comité de Contraloría que puede -o no- realizar observaciones a dichos decretos y solicitar las respectivas aclaraciones."/>
    <n v="0.27397145956772095"/>
  </r>
  <r>
    <s v="MINISTERIO DE ECONOMIA, FOMENTO Y TURISMO"/>
    <x v="35"/>
    <s v="Asuntos Económicos"/>
    <n v="13712"/>
    <s v="Porcentaje de prestadores de asistencia técnica que aprobaron el taller de asociatividad respecto del total de prestadores de asistencia técnica que participaron en el taller de asociatividad en el año t."/>
    <s v="(Número de prestadores de asistencia técnica que aprobaron el taller de asociatividad en el año t/Número total de prestadores de asistencia técnica que participaron en el taller de asociatividad en el año t)*100"/>
    <s v="4 - Modernizar, fomentar y jerarquizar al sector cooperativo fortaleciendo sus capacidades productivas y comerciales, mejorando la oferta de servicios que reciben desde el Estado, promoviendo las ventajas competitivas ligadas a la asociatividad y ampliando su alcance."/>
    <s v="Prestadores de asistencia técnica con capacitación aprobada"/>
    <s v="%"/>
    <s v="Asc"/>
    <s v="Eficacia"/>
    <s v="Producto"/>
    <x v="2"/>
    <n v="40"/>
    <n v="100"/>
    <n v="250"/>
    <n v="0"/>
    <m/>
    <s v="NM"/>
    <s v="--"/>
    <s v="--"/>
    <s v="--"/>
    <s v="Son prestadores de asistencia técnica aquellos actores relevantes para el fomento y desarrollo de la asociatividad a los cuales las cooperativas, asociaciones gremiales y de consumidores puedan acudir para su asistencia en su formación y/o funcionamiento, estos pueden ser funcionarios o trabajadores de otros organismos públicos (ministerios, servicios, corporaciones), municipalidades, organismos internacionales, organizaciones de la sociedad civil, academia, entre otros. Los Talleres de Asociatividad corresponden a actividades que tienen por objetivo entregar los conocimientos y herramientas en materias de gestión de cooperativas y asociaciones gremiales necesarios para la transferencia de conocimientos que permita fortalecer la atención e información que reciben tanto los emprendedores como empresarios de entidades de economía social en todas las regiones del país. Los talleres están compuestos por 3 módulos teóricos: (I) Cooperativas (II) Asociaciones Gremiales y de Consumidores, y (III) Articulación Pública para el Fomento y Fortalecimiento de los Emprendimientos Asociativos, impartidos en 10 horas cronológicas y cuentan con una evaluación de conocimiento y un certificado de participación. Los prestadores de asistencia técnica que aprueben los talleres serán aquellos que obtengan una nota mínima de 4 en la evaluación del curso, la cual corresponderá a un cuestionario de las materias referidas durante los módulos teóricos. Se presentará un reporte consolidado que contendrá: - Cuadro Resumen de los Talleres de Capacitación realizados a prestadores de asistencia técnica en materias de cooperativas y asociaciones gremiales durante el año t. - Reporte de capacitaciones realizadas que contenga: 1) Fecha de la actividad, 2) Región, 3) Número de participantes, 4) Número de aprobados 5) Listado de Participantes con sus notas respectivas."/>
    <n v="1"/>
  </r>
  <r>
    <s v="MINISTERIO DE ECONOMIA, FOMENTO Y TURISMO"/>
    <x v="35"/>
    <s v="Asuntos Económicos"/>
    <n v="13717"/>
    <s v="Porcentaje de MiPymes que aumentan su nivel de madurez digital"/>
    <s v="(Mipymes que aumentaron nivel de madurez digital en el año t/Total de Mipymes que realizaron más de un chequeo digital en el año t)*100"/>
    <s v="3 - Abordar de manera integral las distintas dificultades que enfrentan las MiPymes, mediante distintos programas, para que estas puedan desarrollar todas capacidades, competir en igualdad de condiciones y crecer."/>
    <s v="Madurez digital de las MiPymes"/>
    <s v="%"/>
    <s v="Asc"/>
    <s v="Eficacia"/>
    <s v="Resultado Intermedio"/>
    <x v="2"/>
    <n v="45.17"/>
    <n v="131"/>
    <n v="290"/>
    <n v="0"/>
    <m/>
    <n v="54.08"/>
    <n v="192"/>
    <n v="355"/>
    <n v="0"/>
    <s v="El numerador considera a las Mipymes que aumentaron nivel de madurez digital es el total de Mipymes que han realizado más de un chequeo digital y obtenido resultados correspondientes a un nivel más avanzado en un chequeo posterior al primero. Chequeo Digital, es un autodiagnóstico en línea que mide el nivel de madurez digital de las pymes en escala de 1 a 5 y les entrega recomendaciones para avanzar en su digitalización"/>
    <n v="-0.16475591715976326"/>
  </r>
  <r>
    <s v="MINISTERIO DE ECONOMIA, FOMENTO Y TURISMO"/>
    <x v="35"/>
    <s v="Asuntos Económicos"/>
    <n v="13724"/>
    <s v="Porcentaje de trámites de permisos habilitados correctamente en plataforma SUPER al año t de los trámites de permisos a habilitar al año 2026"/>
    <s v="(Cantidad de trámites de permisos habilitados correctamente en plataforma SUPER al año t /Cantidad de trámites de permisos a habilitar correctamente al año 2026)*100"/>
    <s v="5 - Abordar, mediante acciones de trabajo conjunto, las fallas de coordinación e impulsar la eficiencia regulatoria para facilitar el emprendimiento y la inversión en el país."/>
    <s v="Eficiencia regulatoria"/>
    <s v="%"/>
    <s v="Asc"/>
    <s v="Eficacia"/>
    <s v="Proceso"/>
    <x v="2"/>
    <n v="59"/>
    <n v="100"/>
    <n v="169"/>
    <n v="0"/>
    <m/>
    <s v="NM"/>
    <s v="--"/>
    <s v="--"/>
    <s v="--"/>
    <s v="1.La plataforma SUPER corresponde a plataforma digital del Estado que actúa como ventanilla única para tramitar de forma digital y centralizada todos los permisos sectoriales que requiere un proyecto para su aprobación, permitiendo seguir su avance de manera transversal en todos los organismos de la administración del Estado donde se encuentre tramitando un permiso. 2. Se entiende por trámites de permisos, para efectos de la plataforma SUPER: trámites de permisos para proyectos de inversión pertenecientes a los rubros de minería, energía, industria, inmobiliarios e infraestructura. 3. Trámite de permiso habilitado correctamente se entiende como aquel cuyo estado de avance es transmitido al titular del proyecto, en tiempo real, a través de la plataforma SUPER. Esto implica que el trámite está digitalizado por el servicio público que lo otorga, y que la información de avance de estados y etapas que se muestra en la plataforma que aloja el trámite se transmite a la plataforma SUPER. Se define que un trámite de permiso se encuentra habilitado correctamente cuando la información mencionada es fidedigna de acuerdo con la información de la plataforma de origen y con los parámetros de la plataforma SUPER."/>
    <n v="1"/>
  </r>
  <r>
    <s v="MINISTERIO DE ECONOMIA, FOMENTO Y TURISMO"/>
    <x v="36"/>
    <s v="Asuntos Económicos"/>
    <n v="8887"/>
    <s v="Porcentaje de propuestas materializadas en materia de regulación y política de Acuicultura presentadas por instancias de coordinación público - privadas y/o públicas."/>
    <s v="(Número de propuestas materializadas en el año t presentadas por instancias de coordinación publico - privadas y/o públicas /Número total de propuestas presentadas a la Subsecretaria en el año t -1)*100"/>
    <s v="2 - Disponer oportunamente de la investigación interdisciplinaria y propuestas con participación sectorial que permita aportar los elementos necesarios para la toma de decisiones en materia de regulación y manejo sectorial."/>
    <s v="ropuestas"/>
    <s v="%"/>
    <s v="Asc"/>
    <s v="Eficacia"/>
    <s v="Producto"/>
    <x v="1"/>
    <s v="NM"/>
    <s v="--"/>
    <s v="--"/>
    <s v="--"/>
    <m/>
    <n v="0"/>
    <n v="22"/>
    <n v="22"/>
    <n v="0"/>
    <s v="."/>
    <s v="-"/>
  </r>
  <r>
    <s v="MINISTERIO DE ECONOMIA, FOMENTO Y TURISMO"/>
    <x v="36"/>
    <s v="Asuntos Económicos"/>
    <n v="10503"/>
    <s v="Porcentaje de planes de manejo bentónicos que se encuentran vigentes en el año t, respecto del total de planes de manejo comprometidos"/>
    <s v="(N° de planes de manejo bentónicos que se encuentran vigente en año t/N° total de planes de manejo comprometidos)*100"/>
    <s v="1 - Diseñar e implementar las políticas, normas y medidas de administración, orientadas a la conservación, sostenibilidad y equidad en el acceso a los recursos hidrobiológicos, en coordinación y participación con los agentes económicos del sector pesquero y acuicultor, a través de las instancias de participación establecidas en la Ley."/>
    <s v="Planes"/>
    <s v="%"/>
    <s v="Asc"/>
    <s v="Eficacia"/>
    <s v="Producto"/>
    <x v="1"/>
    <s v="NM"/>
    <s v="--"/>
    <s v="--"/>
    <s v="--"/>
    <m/>
    <n v="100"/>
    <n v="15"/>
    <n v="15"/>
    <n v="0"/>
    <s v="."/>
    <s v="-"/>
  </r>
  <r>
    <s v="MINISTERIO DE ECONOMIA, FOMENTO Y TURISMO"/>
    <x v="36"/>
    <s v="Asuntos Económicos"/>
    <n v="12870"/>
    <s v="Porcentaje de comités de manejo en funcionamiento en el año t."/>
    <s v="(N° de comités de manejo en funcionamiento en el año t./Total de comités de manejo considerados)*100"/>
    <m/>
    <m/>
    <s v="%"/>
    <s v="Asc"/>
    <s v="Eficiencia"/>
    <s v="Resultado Intermedio"/>
    <x v="1"/>
    <s v="NM"/>
    <s v="--"/>
    <s v="--"/>
    <s v="--"/>
    <m/>
    <n v="61"/>
    <n v="11"/>
    <n v="18"/>
    <n v="0"/>
    <s v="L."/>
    <s v="-"/>
  </r>
  <r>
    <s v="MINISTERIO DE ECONOMIA, FOMENTO Y TURISMO"/>
    <x v="36"/>
    <s v="Asuntos Económicos"/>
    <n v="14027"/>
    <s v="Porcentaje de propuestas consensuadas e implementadas en materia de regulación y política de Acuicultura presentadas por instancias de participación sectorial."/>
    <s v="(Nº de propuestas consensuadas e implementadas en el año t presentadas por instancias de participación sectorial./Nº total de propuestas presentadas a la Subsecretaria en el año t -1)*100"/>
    <s v="2 - Disponer oportunamente de la investigación interdisciplinaria y propuestas con participación sectorial que permita aportar los elementos necesarios para la toma de decisiones en materia de regulación y manejo sectorial."/>
    <s v="Propuestas implementadas de instancias de participación sectorial."/>
    <s v="%"/>
    <s v="Asc"/>
    <s v="Eficacia"/>
    <s v="Producto"/>
    <x v="2"/>
    <n v="100"/>
    <n v="23"/>
    <n v="23"/>
    <n v="0"/>
    <m/>
    <n v="100"/>
    <n v="22"/>
    <n v="22"/>
    <n v="0"/>
    <s v="Las propuestas son aquellas iniciativas consensuadas al interior de las instancias de participación sectorial establecidas en la Ley, así como de otras publico privadas y/o públicas, que serán implementados a través de la incorporación de proyectos de investigación dentro de la cartera de proyectos, Informes con los resultados de proyectos de Investigación finalizados y/o modificaciones a la regulación vigente incorporadas en la agenda normativa sectorial. Cabe señalar que, una vez levantadas las propuestas, éstas se podrán abordar, dependiendo de su naturaleza, en más de un ciclo presupuestario."/>
    <n v="0"/>
  </r>
  <r>
    <s v="MINISTERIO DE ECONOMIA, FOMENTO Y TURISMO"/>
    <x v="36"/>
    <s v="Asuntos Económicos"/>
    <n v="14028"/>
    <s v="Porcentaje de planes de manejo bentónicos que se encuentran vigentes en el año t, respecto de los planes de manejo bentónicos que se encontraban vigentes al 31 de diciembre del año t-1"/>
    <s v="(N° de planes de manejo bentónicos que se encuentran vigente en año t/N° total de planes de manejo bentónicos que se encontraban vigentes al 31 de diciembre del año t-1)*100"/>
    <s v="1 - Diseñar e implementar las políticas, normas y medidas de administración, orientadas a la conservación, sostenibilidad y equidad en el acceso a los recursos hidrobiológicos, en coordinación y participación con los agentes económicos del sector pesquero y acuicultor, a través de las instancias de participación establecidas en la Ley."/>
    <s v="Planes de manejo bentónicos vigentes"/>
    <s v="%"/>
    <s v="Asc"/>
    <s v="Eficacia"/>
    <s v="Producto"/>
    <x v="2"/>
    <n v="100"/>
    <n v="15"/>
    <n v="15"/>
    <n v="0"/>
    <m/>
    <n v="100"/>
    <n v="15"/>
    <n v="15"/>
    <n v="0"/>
    <s v="Los planes de manejo bentónicos, establecidos en la Ley N° 20.560 y modificados posteriormente por la Ley 20.657, constituyen una herramienta a través de la cual todos los actores relevantes de una pesquería acuerdan un compendio de diversas materias que comprenden la administración con una mirada o visión global, con fin último de lograr un desarrollo sustentable. La implementación de los planes de manejo considera la participación de diversos actores, entre ellos los Pescadores Artesanales; plantas de proceso, la Autoridad Marítima, SERNAPESCA y la Subsecretaría. La participación de los Pescadores Artesanales y otros agentes privados, le da legitimidad a las medidas de administración que se establecen ante los usuarios y participantes de la pesquería, promoviendo un mayor compromiso para su cumplimiento. En este contexto, los planes de manejos bentónicos considerados en la medición se encuentran con distintas etapas de avance por lo que es necesario mantener vigente el desarrollo alcanzado. Para ello, las actividades que permiten evidenciar la vigencia de los Planes de Manejo corresponden a: 1) La gestión operativa del comité de manejo. 2) Mantener alguna medida de administración vigente en el plan si corresponde y 3) Efectuar el monitoreo biológico y pesquero (proyectos de investigación) si corresponde. Para la administración y manejo de una o más pesquerías de recursos bentónicos, se podrá establecer un plan de manejo aplicable en todo o parte de una región o regiones."/>
    <n v="0"/>
  </r>
  <r>
    <s v="MINISTERIO DE ECONOMIA, FOMENTO Y TURISMO"/>
    <x v="37"/>
    <s v="Asuntos Económicos"/>
    <n v="12884"/>
    <s v="Porcentaje de aumento de viajes generados por el turismo interno del año t, respecto al año 2016"/>
    <s v="(N° de viajes generados por el turismo interno del año t/N° de viajes generados por el turismo interno del año 2016)*100"/>
    <m/>
    <m/>
    <s v="%"/>
    <s v="Asc"/>
    <s v="Eficacia"/>
    <s v="Resultado Intermedio"/>
    <x v="1"/>
    <s v="NM"/>
    <s v="--"/>
    <s v="--"/>
    <s v="--"/>
    <m/>
    <n v="0"/>
    <n v="46537490"/>
    <n v="39565307"/>
    <n v="0"/>
    <s v="El estudio longitudinal de turismo interno es una medición estructural (estructura de gasto y viajes realizados por las personas y hogares) que se realiza cada 5 años. El dato del año base se obtuvo a partir del estudio Longitudinal de Turismo Interno 2016, con el cual en su momento se realizaron las proyecciones 2019-2022. Cabe señalar que, a la fecha, las cifras del periodo 2019-2020 son cifras reales. Para los años 2021-2022 se realizaron proyecciones, complementando con datos obtenidos de las pasadas de plazas de peaje de todo el país e información de pasajeros transportados por vía aérea en territorio nacional (información proporcionada por la Unidad de Concesiones del MOP y publicada oficialmente por el INE; e información oficial publicada por la Junta Aeronáutica Civil (JAC), respectivamente). Los datos serán validados a través de Informe anual de resultados elaborado por la División de Estudios y Territorio de la Subsecretaría, una vez finalizado el año de referencia."/>
    <s v="-"/>
  </r>
  <r>
    <s v="MINISTERIO DE ECONOMIA, FOMENTO Y TURISMO"/>
    <x v="37"/>
    <s v="Asuntos Económicos"/>
    <n v="13358"/>
    <s v="Porcentaje tipos de productos turísticos con acciones implementadas en el año t"/>
    <s v="(N° de tipos de productos turísticos con acciones implementadas en el año t/N° total de tipos de productos turísticos)*100"/>
    <m/>
    <m/>
    <s v="%"/>
    <s v="Asc"/>
    <s v="Eficacia"/>
    <s v="Producto"/>
    <x v="1"/>
    <s v="NM"/>
    <s v="--"/>
    <s v="--"/>
    <s v="--"/>
    <m/>
    <n v="0"/>
    <n v="0"/>
    <n v="0"/>
    <n v="0"/>
    <s v="Para la medición del Indicador se consideran en el denominador, tipos de productos turísticos priorizados definidas por la autoridad, las cuales serán aprobadas mediante acto administrativo emitido en el año t, a más tardar el mes de junio. El objetivo de esta priorización es articular estrategias de intervención con estándares de calidad y sustentabilidad de aquellas tipologías de productos que posean alto potencial turístico, de acuerdo con el siguiente detalle: 1. Turismo de naturaleza 2. Turismo indígena 3. Turismo gastronómico 4. Turismo aventura 5. Turismo rural 6. Enoturismo 7. Astroturismo. 8. Turismo Patrimonial. Se entenderá como desarrollo de tipos de productos turísticos al proceso de generación de planes y programas que permitan fortalecer la competitividad de la oferta turística a partir de la diversificación de productos turísticos bajo ejes temáticos comunes para su planificación y comercialización. Para esto se entenderá como productos turísticos la combinación de elementos materiales e inmateriales, como los recursos naturales y culturales, así como los atractivos turísticos, las instalaciones, los servicios y las actividades en torno a un elemento específico de interés y genera una experiencia turística integral, con elementos emocionales, para los posibles clientes. Los tipos de productos turísticos se operativizan a través de distintos formatos de empaquetamiento dependiendo del método de consumo. Estos se pueden traducir en rutas, circuitos, paquetes turísticos, eventos, entre otros formatos. Es decir, por ejemplo las &quot;Rutas&quot; son una forma de ofrecer un producto turístico, diseñado particularmente para turistas independientes. El desarrollo estos tipos de productos turísticos tiene a su vez una bajada territorial a través de focalización en regiones y destinos turísticos según la vocación de cada territorio. El numerador considera tipos de productos turísticos con acciones implementadas. Se entiende por acciones implementadas a la realización de aquellas actividades contempladas para cada uno de los tipos de productos, las cuales podrán considerar acciones en alguno de los siguientes ejes: ? Construcción de lineamientos estratégicos. ? Implementación de modelos de gestión. ? Fortalecimiento de oferta. ? Habilitación de infraestructura. ? Transferencia de capacidades. ? Herramientas de comercialización. El informe Anual de Desarrollo de Tipos de Productos Turísticos dará cuenta de los tipos de productos turísticos que se trabajaron durante el año t, detallando las acciones implementadas en cada uno de los ejes abordados."/>
    <s v="-"/>
  </r>
  <r>
    <s v="MINISTERIO DE ECONOMIA, FOMENTO Y TURISMO"/>
    <x v="37"/>
    <s v="Asuntos Económicos"/>
    <n v="13394"/>
    <s v="Porcentaje de publicaciones en la web institucional realizadas en el año t, relacionados al sector turismo, respecto del total de publicaciones programadas para el año t."/>
    <s v="( N° de publicaciones en la web institucional realizadas en el año t, relacionados al sector turismo/N° total de publicaciones programadas por la institución para el año t)*100"/>
    <m/>
    <m/>
    <s v="%"/>
    <s v="Asc"/>
    <s v="Eficacia"/>
    <s v="Producto"/>
    <x v="1"/>
    <s v="NM"/>
    <s v="--"/>
    <s v="--"/>
    <s v="--"/>
    <m/>
    <n v="0"/>
    <n v="0"/>
    <n v="0"/>
    <n v="0"/>
    <s v="El numerador del indicador se establece en base a la contabilización del total de publicaciones realizadas en el año t. Esta contabilización considera el total de publicaciones relacionadas con el sector turismo elaboradas en el año t y que se encuentran disponibles en la web institucional http://www.subturismo.gob.cl/documentos/estadisticas/. Las publicaciones se disponibilizarán en formato digital, de acuerdo a los plazos establecidos en la Programación del Servicio. El denominador se establece en base al número total de publicaciones programadas por la institución para el año t, y contenidas en su Programación para el año t, definida por la autoridad de la institución y aprobada por resolución exenta hasta el mes de diciembre del año t-1. Se establece como publicaciones de sector turismo a todo material técnico que dé cuenta de los resultados obtenidos del estudio del turismo receptivo y emisivo, barómetros de turismo (Informativo Turismo en cifras), tasa de ocupabilidad hotelera (TOH) y otros estudios emergentes que la autoridad determine y que sean de relevancia para el sector."/>
    <s v="-"/>
  </r>
  <r>
    <s v="MINISTERIO DE ECONOMIA, FOMENTO Y TURISMO"/>
    <x v="37"/>
    <s v="Asuntos Económicos"/>
    <n v="13643"/>
    <s v="Porcentaje de estrategias, planes y/o programas que beneficien a los destinos turísticos y comunidades locales elaborados en el año t"/>
    <s v="(N° de estrategias, planes y/o programas que beneficien a los destinos turísticos y comunidades locales elaborados en el año t/ N° de estrategias, planes y/o programas que beneficien a los destinos turísticos y comunidades locales definidas para el año t)*100"/>
    <s v="1 - Efectuar la coordinación del sector mediante la elaboración de estrategias, planes y programas que beneficien a los destinos turísticos y comunidades locales."/>
    <s v="Estrategias, planes y/o programas que beneficien a los destinos turísticos y comunidades locales elaborados"/>
    <s v="%"/>
    <s v="Asc"/>
    <s v="Eficacia"/>
    <s v="Proceso"/>
    <x v="2"/>
    <n v="75"/>
    <n v="3"/>
    <n v="4"/>
    <n v="0"/>
    <m/>
    <s v="NM"/>
    <s v="--"/>
    <s v="--"/>
    <s v="--"/>
    <s v="Para la medición del indicador se considerará la elaboración de estratégicas, planes, programas, hojas de ruta, etc, que serán definidas a más tardar al 30 de abril de cada año, el el marco de la coordinación del sector que corresponde efectuar a la Subsecretaría de Turismo para beneficiar a los destinos turísticos y comunidades locales La estrategias podarán abordar temáticas tales como: Estratégica Nacional de turismo cultural, planes de reactivación, planes de turismo aventura, planes de infraestructura turística en ASP, Plan de adaptación al cambio climático, Estrategia de Seguridad Turística, entre otras."/>
    <n v="1"/>
  </r>
  <r>
    <s v="MINISTERIO DE ECONOMIA, FOMENTO Y TURISMO"/>
    <x v="37"/>
    <s v="Asuntos Económicos"/>
    <n v="13646"/>
    <s v="Porcentaje de Zonas de Interés Turístico declaradas que recibieron asistencia técnica en el año t"/>
    <s v="(Número de Zonas de Interés Turístico declaradas que recibieron asistencia técnica en el año t/Número total de Zonas de Interés Turístico programadas para recibir asistencia técnica en el año t)*100"/>
    <s v="3 - Generar condiciones para la declaración y desarrollo sustentable de Zonas de Interés Turístico."/>
    <s v="Zonas de Interés Turístico declaradas que recibieron asistencia técnica"/>
    <s v="%"/>
    <s v="Asc"/>
    <s v="Eficacia"/>
    <s v="Producto"/>
    <x v="2"/>
    <n v="91"/>
    <n v="10"/>
    <n v="11"/>
    <n v="0"/>
    <m/>
    <n v="77"/>
    <n v="10"/>
    <n v="13"/>
    <n v="0"/>
    <s v="Se entenderá como Zona de Interés Turístico declaradas a las nuevas zonas de interés turístico y aquellas que solictan prórroga y actualización que se encuentren aprobadas en el Comité de Ministros del Turismo. Estas serán definidas a más tardar el 31 de marzo de cada año. Se entenderá por asistencia técnica a las acciones de capacitacion realizadas en materias relativas a nuevas ZOIT, prórrogas ZOIT y actualizaciones de las ZOIT, así como asi tambien las acciones de capacitación realizadas a personas, instituciones o agrupaciones que manifiesten el interes por el procedimiento para la declaracion de una ZOIT. La Asistencia técnica a entregar estará asociada al proceso de declaratoria de Zonas de Interés Turístico establecido en el decreto N°30; reglamento que fija el procedimiento para declaración de Zonas de Interés Turístico. La asistencia técnica será dirigidas a nuevas Zonas de Interés Turístico y Zonas de Interés Turístico en proceso de prórroga y actualización. Nueva zona de interés turístico: Para declarar una nueva Zona de Interés Turístico la Dirección Regional del Sernatur, debe presentar ante la Subsecretaría de Turismo, una solicitud de declaración de Zona de Interés Turístico. Zona de Interés Turístico en proceso de prórroga y actualización: Aquella Zona de de interés turístico declarada previamente, que cumple el período de vigencia de cuatro años y que requiere prorrogarse por otros cuatro años."/>
    <n v="0.18181818181818182"/>
  </r>
  <r>
    <s v="MINISTERIO DE ECONOMIA, FOMENTO Y TURISMO"/>
    <x v="37"/>
    <s v="Asuntos Económicos"/>
    <n v="13647"/>
    <s v="Porcentaje de cumplimiento del Programa de Trabajo 2023-2026 para la Puesta en Valor de Áreas Silvestres Protegidas ejecutadas al año t."/>
    <s v="(N° de iniciativas ejecutadas incluidas en el Programa de Trabajo 2023-2026 para la Puesta en Valor en Áreas Silvestres Protegidas al año t/N° de iniciativas incluidas en el Programa de Trabajo 2023-2026 para la Puesta en Valor en Áreas Silvestres Protegidas)*100"/>
    <s v="2 - Impulsar el desarrollo turístico sustentable, mediante la puesta en valor de las áreas silvestres protegidas para beneficiar a los destinos turísticos y comunidades locales."/>
    <s v="Acciones de puesta en valor de áreas silvestres protegidas implementadas."/>
    <s v="%"/>
    <s v="Asc"/>
    <s v="Eficacia"/>
    <s v="Producto"/>
    <x v="2"/>
    <n v="40"/>
    <n v="8"/>
    <n v="20"/>
    <n v="0"/>
    <m/>
    <s v="NM"/>
    <s v="--"/>
    <s v="--"/>
    <s v="--"/>
    <s v="El Programa de Trabajo 2023-2026 de Puesta en Valor Turística en Áreas Silvestres Protegidas estará elaborado al 31 de diciembre de 2022. El proceso de puesta en valor turística en áreas protegidas se lleva a cabo en las zonas de uso público de estas, y contempla: (1) Planificación territorial, (2) Diseño e implementación de infraestructura turística, (3) Información turística al visitante, (4) Concesiones y oferta turística en el área protegida y (5) Desarrollo de la oferta turística en el entorno del área protegida. Para efecto de medición del indicador se entenderá cumplido cuando se haya ejecutado cualquiera de los 5 pasos del proceso de puesta en valor en ASP Dado lo anterior, el Programa de Trabajo para la Puesta en Valor Turística en Áreas Silvestres Protegidas podrá incluir alguna de las siguientes iniciativas: 1) Planificación territorial: Elaboración de planes maestros de desarrollo turístico, colaboración y/o articulación en la elaboración de planes de manejo y planes de uso público, elaboración de guías técnicas, entre otros. 2) Diseño e implementación de infraestructura turística: Estudios de diseño de infraestructura turística, apoyo en la ejecución de infraestructura turística. 3) Información turística al visitante: Diseño de proyectos de interpretación y/o de señalética en áreas silvestres protegidas y apoyo en la implementación de dichos proyectos. 4) Concesiones y oferta turística en el área protegida: Se define las concesiones como el otorgamiento de permisos de administración de áreas de uso público de Áreas Silvestres Protegidas. En el ámbito de las concesiones, las iniciativas pueden corresponder a: Elaboración de propuestas de bases de licitación o de términos de referencia de concesiones turísticas, estudios de modelo de gestión, estudios de modelos de negocios, priorización de áreas protegidas para el desarrollo turístico, entre otros. En cuanto a oferta turística en el área protegida, se consideran iniciativas tales como estudios de diseño de experiencias turísticas, estudios de evaluación de la experiencia del visitante, entre otros. 5) Desarrollo de los entornos en Áreas Silvestres Protegidas: proceso de articulación de oferta en los entornos, participación y/o ejecución de capacitaciones y/o asistencias técnicas."/>
    <n v="1"/>
  </r>
  <r>
    <s v="MINISTERIO DE ECONOMIA, FOMENTO Y TURISMO"/>
    <x v="37"/>
    <s v="Asuntos Económicos"/>
    <n v="13648"/>
    <s v="Porcentaje de destinos turísticos priorizados con oportunidades de inversión turística identificadas en el año t"/>
    <s v="(N°de destinos turísticos priorizados con oportunidades de inversión turística identificadas en el año t/N° de destinos turísticos priorizados)*100"/>
    <s v="4 - Articular a los actores públicos y privados para promover la inversión y el desarrollo de los destinos turísticos del país."/>
    <s v="Destinos turísticos priorizados con oportunidades de inversión turística identificadas"/>
    <s v="%"/>
    <s v="Asc"/>
    <s v="Eficacia"/>
    <s v="Producto"/>
    <x v="2"/>
    <n v="22"/>
    <n v="20"/>
    <n v="89"/>
    <n v="0"/>
    <m/>
    <n v="17"/>
    <n v="15"/>
    <n v="89"/>
    <n v="0"/>
    <s v="Se entendera por oportunidades de inversión como: inmuebles con vocación turística, es decir, Capacidad del destino para atraer a los turistas o con potencial para el desarrollo del turismo, que puede tener como base sus tipos de experiencia turísticas; vectores de inversión, es decir, tipos de servicios turísticos o complementarios que permitan mejorar la experiencia del turista y el desplazamiento en destino, como por ejemplo servicios de alojamiento, alimentación, transporte, servicios complementarios, entre otros . El número de oportunidades de inversión comprometidas para cada año se encuentra establecidos en el documento Portafolio de inversión turística. El valor del denominador (N° de destinos turísticos priorizados) se encuentra definido en el &quot;Informe de Intensidad Turística y Definición de Destinos Turísticos 2018&quot; disponible en la página de la Subsecretaría de Turismo en http://www.subturismo.gob.cl/wp-content/uploads/2015/09/Informe-de-Intensidad-Tur%C3%ADstica-y-Definici%C3%B3n-de-Destinos-Tur%C3%ADsticos-2018-1.pdf Los destinos turísticos priorizados con oportunidades de inversión, pueden contar con más de una oportunidad de inversión y repetirse a lo largo de los años."/>
    <n v="0.29411764705882354"/>
  </r>
  <r>
    <s v="MINISTERIO DE ECONOMIA, FOMENTO Y TURISMO"/>
    <x v="37"/>
    <s v="Asuntos Económicos"/>
    <n v="13649"/>
    <s v="Porcentaje de cumplimiento de actividades para la vinculación técnica e intercambio de experiencias con otras economías y organismos internacionales en el año t."/>
    <s v="(N° de actividades para la vinculación técnica e intercambio de experiencias con otras economías y organismos internacionales ejecutadas en el año t/N° de actividades para la vinculación técnica e intercambio de experiencias con otras economías y organismos internacionales comprometidas en el año t)*100"/>
    <s v="5 - Participar en instancias de vinculación técnica e intercambio de experiencias con otras economías y organismos internacionales para el desarrollo del sector."/>
    <s v="Actividades para la vinculación técnica e intercambio de experiencias con otras economías y organismos internacionales"/>
    <s v="%"/>
    <s v="Asc"/>
    <s v="Eficacia"/>
    <s v="Proceso"/>
    <x v="2"/>
    <n v="85"/>
    <n v="34"/>
    <n v="40"/>
    <n v="0"/>
    <m/>
    <n v="80"/>
    <n v="8"/>
    <n v="10"/>
    <n v="0"/>
    <s v="Las actividades para la vinculación técnica e intercambio de experiencias con otras economías y organismos internacionales serán definidas anualmente y aprobadas a más tardar el 31 de marzo de cada año. Las actividades podrán contemplar la participación en reuniones técnicas asociadas a los grupos de trabajo de Mercosur, Alianza del Pacífico, comité de estadísticas de la Organización Mundial del Turismo (OMT), instancias binacionales, entre otras. La participación en las reuniones técnicas podrá ser presencial o virtual."/>
    <n v="6.25E-2"/>
  </r>
  <r>
    <s v="MINISTERIO DE ECONOMIA, FOMENTO Y TURISMO"/>
    <x v="37"/>
    <s v="Asuntos Económicos"/>
    <n v="13650"/>
    <s v="Porcentaje de cumplimiento del Programa de Trabajo para la coordinación del sector y funcionamiento del sistema institucional para el desarrollo del turismo en el año t"/>
    <s v="(N° de acciones del Programa de Trabajo para la coordinación del sector y funcionamiento del sistema institucional para el desarrollo del turismo ejecutadas en el año t/N° de acciones del Programa de Trabajo para la coordinación del sector y funcionamiento del sistema institucional para el desarrollo del turismo planificadas para el año t)*100"/>
    <s v="6 - Coordinar los servicios del sector y velar por la coherencia de las actividades o programas asociados al turismo con las políticas asegurando el funcionamiento del sistema institucional para el desarrollo del turismo."/>
    <s v="Programa de Trabajo para la coordinación del sector y funcionamiento del sistema institucional para el desarrollo del turismo"/>
    <s v="%"/>
    <s v="Asc"/>
    <s v="Eficacia"/>
    <s v="Proceso"/>
    <x v="2"/>
    <n v="83"/>
    <n v="15"/>
    <n v="18"/>
    <n v="0"/>
    <m/>
    <s v="NM"/>
    <s v="--"/>
    <s v="--"/>
    <s v="--"/>
    <s v="El Programa de Trabajo para la coordinación del sector y funcionamiento del sistema institucional para el desarrollo del turismo será elaborado anualmente y aprobado a más tardar el 31 de marzo de cada año. Contemplará la participación en mesas intersectoriales, comité de ministros del Turismo, consejo consultivo para la promoción turistica, entre otras instancias de coordinación del sector."/>
    <n v="1"/>
  </r>
  <r>
    <s v="MINISTERIO DE ECONOMIA, FOMENTO Y TURISMO"/>
    <x v="37"/>
    <s v="Asuntos Económicos"/>
    <n v="13651"/>
    <s v="Porcentaje de publicaciones en la web institucional realizadas en el año t, relacionados al sector turismo"/>
    <s v="(N° de publicaciones en la web institucional realizadas en el año t, relacionados al sector turismo/N° total de publicaciones programadas por la institución para el año t)*100"/>
    <s v="7 - Realizar estudios económicos, estadísticos, de investigación y desarrollo para el diseño de políticas públicas que favorezcan el desarrollo del sector."/>
    <s v="publicaciones en la web institucional realizadas"/>
    <s v="%"/>
    <s v="Asc"/>
    <s v="Eficacia"/>
    <s v="Proceso"/>
    <x v="2"/>
    <n v="100"/>
    <n v="32"/>
    <n v="32"/>
    <n v="0"/>
    <m/>
    <n v="63"/>
    <n v="19"/>
    <n v="30"/>
    <n v="0"/>
    <s v="El numerador del indicador se establece en base a la contabilización del total de publicaciones realizadas en el año t. Esta contabilización considera el total de publicaciones relacionadas con el sector turismo elaboradas en el año t y que se encuentran disponibles en la web institucional http://www.subturismo.gob.cl/documentos/estadisticas/. Las publicaciones se disponibilizarán en formato digital, de acuerdo a los plazos establecidos en la Programación del Servicio. El denominador se establece en base al número total de publicaciones programadas por la institución para el año t, y contenidas en su Programación para el año t, definida por la autoridad de la institución y aprobada por resolución exenta hasta el mes de diciembre del año t-1. Se establece como publicaciones de sector turismo a todo material técnico que dé cuenta de los resultados obtenidos del estudio del turismo receptivo y emisivo, barómetros de turismo (Informativo Turismo en cifras), tasa de ocupabilidad hotelera (TOH) y otros estudios emergentes que la autoridad determine y que sean de relevancia para el sector."/>
    <n v="0.58730158730158732"/>
  </r>
  <r>
    <s v="MINISTERIO DE ECONOMIA, FOMENTO Y TURISMO"/>
    <x v="38"/>
    <s v="Asuntos Económicos"/>
    <n v="12712"/>
    <s v="Tiempo promedio del proceso de respuesta a consultas y reclamos ciudadanos por parte de la Superintendencia año t."/>
    <s v="(Sumatoria de días del proceso de respuesta a consultas y reclamos año t/Total de consultas y reclamos respondidos por la Superintendencia año t)"/>
    <s v="1 - Garantizar a través de procesos de fiscalización innovadores, continuos y eficaces que los entes fiscalizados cumplan en forma eficiente y transparente con las leyes, reglamentos e instructivos vigentes que les rigen."/>
    <s v="Tiempo promedio del proceso de respuesta a consultas y reclamos que recibe la Superintendencia de Insolvencia y Reemprendimiento de parte de la ciudadanía."/>
    <s v="días"/>
    <s v="Des"/>
    <s v="Calidad"/>
    <s v="Producto"/>
    <x v="0"/>
    <n v="59"/>
    <n v="397719"/>
    <n v="6741"/>
    <n v="0"/>
    <m/>
    <n v="51"/>
    <n v="292645"/>
    <n v="5777"/>
    <n v="0"/>
    <s v="Para efectos de medición del indicador, solo se considerarán aquellas respuestas a consultas y reclamos ciudadanos que son derivados a la Unidad de Cumplimiento dependiente del Subdepartamento de Fiscalización de Procesos Selectivos del Departamento de Fiscalización y que efectúen los clientes externos; acreedores, tribunales, servicios públicos y/o cualquier otro interesado, respecto de un procedimiento concursal determinado. La respuesta a una consulta y/o reclamo del usuario/a se contabilizará en días corridos y se iniciará (independiente del canal), con el timbre o asignación según corresponda, hasta la respuesta final al ciudadano/a, siendo el Área de Oficina de Partes la encargada de la recepción y timbrado de los ingresos."/>
    <n v="-0.15686274509803921"/>
  </r>
  <r>
    <s v="MINISTERIO DE ECONOMIA, FOMENTO Y TURISMO"/>
    <x v="38"/>
    <s v="Asuntos Económicos"/>
    <n v="12748"/>
    <s v="Porcentaje de Procedimientos de Renegociación de la Persona Deudora terminados en el año t con un tiempo de tramitación menor o igual a 75 días hábiles."/>
    <s v="(Número de Procedimientos de Renegociación de la Persona Deudora terminados en el año t con un tiempo de tramitación menor o igual a 75 días hábiles/Total de Procedimientos de Renegociación de la Persona Deudora terminados en el año t)*100"/>
    <s v="3 - Posicionar frente a la ciudadanía el procedimiento concursal de renegociación de la persona deudora, como una herramienta para resolver su situación de sobreendeudamiento o insolvencia financiera."/>
    <s v="Tramitación de Procedimientos de Renegociación de la Persona Deudora."/>
    <s v="%"/>
    <s v="Asc"/>
    <s v="Calidad"/>
    <s v="Producto"/>
    <x v="0"/>
    <n v="88"/>
    <n v="140"/>
    <n v="160"/>
    <n v="0"/>
    <m/>
    <n v="67"/>
    <n v="212"/>
    <n v="315"/>
    <n v="0"/>
    <s v="i) Se considerará como terminado, todo aquel Procedimiento Concursal de Renegociación de la Persona Deudora en que se haya dictado la Resolución que declara finalizado el Procedimiento, de conformidad a lo establecido en el artículo 268 de la Ley N.° 20.720, y en que haya vencido el plazo para reponer administrativamente de dicha resolución, según lo dispone el artículo 270 de la Ley N.° 20.720. ii) El tiempo de tramitación del procedimiento, corresponde a la diferencia entre la fecha de dictación de la Resolución de Admisibilidad (Art. 263, Ley 20.720) y el tiempo en que vence el plazo para reponer administrativamente de la resolución que declara el término del procedimiento. iii) Para los efectos del cómputo del tiempo de tramitación, la diferencia entre fechas antes descritas se contabilizará en días hábiles (lunes a viernes)."/>
    <n v="0.31343283582089554"/>
  </r>
  <r>
    <s v="MINISTERIO DE ECONOMIA, FOMENTO Y TURISMO"/>
    <x v="38"/>
    <s v="Asuntos Económicos"/>
    <n v="12749"/>
    <s v="Porcentaje de quiebras con solicitud de sobreseimiento definitivo gestionadas en el año t, del total de quiebras vigentes con cuenta definitiva al 31 de diciembre del año t-1."/>
    <s v="(Número de quiebras con solicitud de sobreseimiento definitivo gestionadas en el año t/Total de quiebras vigentes con cuenta definitiva al 31 de diciembre del año t-1)*100"/>
    <s v="1 - Garantizar a través de procesos de fiscalización innovadores, continuos y eficaces que los entes fiscalizados cumplan en forma eficiente y transparente con las leyes, reglamentos e instructivos vigentes que les rigen."/>
    <m/>
    <s v="%"/>
    <s v="Asc"/>
    <s v="Eficacia"/>
    <s v="Producto"/>
    <x v="1"/>
    <s v="NM"/>
    <s v="--"/>
    <s v="--"/>
    <s v="--"/>
    <m/>
    <n v="24"/>
    <n v="483"/>
    <n v="2004"/>
    <n v="0"/>
    <s v="La Superintendencia de Insolvencia y Reemprendimiento gestiona ante tribunales la solicitud de sobreseimiento definitivo de aquellas quiebras vigentes que, teniendo cuenta definitiva de administración, cumplan con los requisitos establecidos en el artículo 165 del Libro IV del Código de Comercio, esto es: 1.- Que hayan transcurrido dos años contados desde que hubiere sido aprobada la cuenta definitiva del síndico; 2.- Que, habiendo terminado el procedimiento de calificación de la quiebra por sentencia ejecutoriada, haya sido calificada de fortuita, y 3.- Que el deudor no haya sido condenado por alguno de los delitos contemplados en el artículo 466° del Código Penal. Para estos efectos, se deben tener presente las siguientes definiciones: A) Sobreseimiento definitivo del artículo 165: Es aquella resolución judicial que concluye en forma permanente el juicio de quiebra, y en consecuencia, pone término a dicho estado respecto de un deudor, siempre y cuando concurran los requisitos señalados en el artículo 165 del Libro IV del Código de Comercio; B) Cuenta Definitiva de Administración: Actuación judicial escrita, mediante el cual el síndico rinde cuenta fundada y documentada de su gestión, en materia de ingresos, egresos, enajenación de bienes y reparto de fondos, observando las reglas legales del juicio de quiebras, los Principios Generalmente Aceptados en Contabilidad (PGAC), y los instructivos de la SUPERIR, en conformidad al artículo 30° del Libro IV del Código de Comercio."/>
    <s v="-"/>
  </r>
  <r>
    <s v="MINISTERIO DE ECONOMIA, FOMENTO Y TURISMO"/>
    <x v="38"/>
    <s v="Asuntos Económicos"/>
    <n v="13590"/>
    <s v="Porcentaje de cobertura de comunas del país en las que se realiza charlas de difusión de la Ley N.°20.720 al año t."/>
    <s v="(Número de comunas en las que la Superintendencia realizó charlas de difusión de la Ley N.º20.720 al año t/Total de comunas del país)*100"/>
    <s v="2 - Entregar conocimientos a la ciudadanía sobre las herramientas establecidas en la Ley N°20.720, de forma inclusiva y con enfoque de género, para contribuir en la disminución de las brechas existentes, entre hombres y mujeres, en el acceso al mercado financiero."/>
    <s v="Entrega de conocimiento mediante charlas de difusión de la Ley N.°20.720 en las diferentes comunas del país."/>
    <s v="%"/>
    <s v="Asc"/>
    <s v="Eficacia"/>
    <s v="Producto"/>
    <x v="2"/>
    <n v="13"/>
    <n v="46"/>
    <n v="346"/>
    <n v="0"/>
    <m/>
    <n v="9"/>
    <n v="32"/>
    <n v="346"/>
    <n v="0"/>
    <s v="El indicador de cobertura de la entrega de conocimiento mediante charlas de difusión de la Ley N° 20.720, es un indicador acumulado que busca ampliar el ámbito de acción de la Superintendencia de Insolvencia y Reemprendimiento, aumentando cada año el número de comunas del país en las cuales se realizan charlas de difusión a la ciudadanía."/>
    <n v="0.44444444444444442"/>
  </r>
  <r>
    <s v="MINISTERIO DE ECONOMIA, FOMENTO Y TURISMO"/>
    <x v="38"/>
    <s v="Asuntos Económicos"/>
    <n v="13728"/>
    <s v="Porcentaje de fiscalizaciones a la tramitación de procedimientos concursales de liquidación y reorganización, respecto del total de procedimientos concursales de liquidación y reorganización vigentes al 1º de enero del año t."/>
    <s v="(Cantidad de fiscalizaciones realizadas a la Tramitación de Procedimientos Concursales de liquidación y reorganización en el año t /Total de procedimientos concursales de liquidaciones y reorganizaciones vigentes al 1º de enero del año t. )*100"/>
    <s v="1 - Garantizar a través de procesos de fiscalización innovadores, continuos y eficaces que los entes fiscalizados cumplan en forma eficiente y transparente con las leyes, reglamentos e instructivos vigentes que les rigen."/>
    <s v="Fiscalización de la tramitación de procedimientos concursales de liquidación y reorganización."/>
    <s v="%"/>
    <s v="Asc"/>
    <s v="Eficacia"/>
    <s v="Producto"/>
    <x v="2"/>
    <n v="47"/>
    <n v="6776"/>
    <n v="14416"/>
    <n v="0"/>
    <m/>
    <n v="45.36"/>
    <n v="6722"/>
    <n v="14820"/>
    <n v="0"/>
    <s v="La Ley Nº 20.720 de Reorganización y Liquidación de Activos de Empresas y Personas, establece, entre otros, los procedimientos concursales de liquidación y reorganización. El procedimiento concursal de liquidación es un procedimiento judicial que tiene por finalidad la liquidación rápida y eficiente de los bienes de la Empresa o Persona Deudora, con el objeto de propender al pago de sus acreedores. Por otra parte, el procedimiento de reorganización es un procedimiento judicial, que tiene por finalidad la reestructuración de los pasivos y activos de la Empresa Deudora, cuando ésta es viable. Para ambos procedimientos se realizan fiscalizaciones a la tramitación efectuada, tratándose de informes u oficios emitidos por la Superintendencia en el año t. Al 1º de enero del año t, se realizará una extracción de la Base de datos del Servicio, obteniéndose un listado de las liquidaciones y reorganizaciones vigentes a la fecha."/>
    <n v="3.61552028218695E-2"/>
  </r>
  <r>
    <s v="MINISTERIO DE EDUCACION"/>
    <x v="39"/>
    <s v="Educación"/>
    <n v="11865"/>
    <s v="Porcentaje de establecimientos empadronados con aplicación efectiva de Pruebas SIMCE en año t."/>
    <s v="(Número de establecimientos educacionales con aplicación efectiva de Pruebas SIMCE en año t/Total establecimientos educacionales empadronados para aplicar Pruebas SIMCE en año t)*100"/>
    <s v="3 - Consolidar y ampliar un sistema de evaluación integral y pertinente que movilice al mejoramiento del sistema educativo, a través del perfeccionamiento permanente de sus instrumentos, ampliando su cobertura y ajustándose a las necesidades de los establecimientos educacionales."/>
    <s v="Evaluaciones aplicadas."/>
    <s v="%"/>
    <s v="Asc"/>
    <s v="Eficacia"/>
    <s v="Producto"/>
    <x v="0"/>
    <n v="92"/>
    <n v="7391"/>
    <n v="8034"/>
    <n v="0"/>
    <m/>
    <n v="0"/>
    <n v="0"/>
    <n v="0"/>
    <n v="0"/>
    <s v="Se entenderá como establecimiento empadronado aquél cuya información de matrícula entregada en la Base de datos SIGE de Mineduc ha sido corroborada por funcionarios de la Agencia a través de los distintos dispositivos de verificación, como pueden ser: llamados telefónicos, correos electrónicos, visitas en terreno previo a la aplicación, cruces de información de base de datos SIGE y/o cruces de información con base de datos PIE oficiales de Mineduc, disponibles previo a la aplicación, a fin de asegurar que se encuentren en el listado de establecimientos regulares y especiales empadronados aprobado por el Jefe de la División de Evaluación de Logros del Aprendizaje. Para el cálculo de este indicador se excluyen como establecimientos empadronados y habilitados para la aplicación aquellos determinados para las pruebas muestrales y experimentales, así como establecimientos con categoría de parvularios, hospitalarios, carcelarios, con matrícula cero, educación vespertina, de adultos y establecimientos cerrados. También se excluyen del cálculo del indicador aquellos establecimientos que, siendo empadronados y debiendo rendir un nivel, la aplicación de la prueba para ese nivel haya sido suspendida para el año t. Se entenderá como establecimiento aplicado a aquel donde al menos se evalúe Simce en un curso y nivel del establecimiento, según disponga el Plan de Evaluaciones Nacionales vigente para el año t. La aplicación considerará tanto los establecimientos que rindan la prueba en las fechas del calendario oficial de aplicación como aquellos que las rindan en sesiones complementarias, en plazos y modalidades fijados por la Agencia, dentro del año t."/>
    <s v="-"/>
  </r>
  <r>
    <s v="MINISTERIO DE EDUCACION"/>
    <x v="39"/>
    <s v="Educación"/>
    <n v="11866"/>
    <s v="Porcentaje de establecimientos educacionales habilitados con entrega oportuna de Informe de Resultados de las evaluaciones censales y/o muestrales del año t-1."/>
    <s v="(N° de establecimientos habilitados a los que se les entrega informe de resultados de las evaluaciones censales y/o muestrales del año t-1, dentro de un plazo de 90 días corridos en el año /N° de establecimientos habilitados para recibir informe de resultado de las evaluaciones censales y/o muestrales del año t-1, durante el año t)*100"/>
    <s v="2 - Mejorar la calidad, oportunidad y utilidad de la información que provee la Agencia a la comunidad educativa, mediante la entrega de contenidos que impulsen procesos de mejoramiento escolar para establecimientos educacionales, promoviendo la toma de decisiones en base a datos."/>
    <m/>
    <s v="%"/>
    <s v="Asc"/>
    <s v="Calidad"/>
    <s v="Producto"/>
    <x v="1"/>
    <s v="NM"/>
    <s v="--"/>
    <s v="--"/>
    <s v="--"/>
    <m/>
    <n v="0"/>
    <n v="0"/>
    <n v="0"/>
    <n v="0"/>
    <s v="Se entenderá por oportuno 90 días corridos contados desde la fecha de realización de la conferencia de prensa. Se entenderá por &quot;establecimientos habilitados para recibir resultados en el año t&quot;, a aquellos que cumplan las siguientes condiciones: 1. Se encuentren activos en la base de SIGE de Mineduc. (No cerrados, receso temporal o indefinidos) 2. Hayan aplicado Simce o participado en evaluaciones muestrales en el año t-1 3. Tengan resultados educativos válidos que recibir en el año t 4. No hayan sido declarados en condición de aislamiento por el Jefe de Producción y Gestión Territorial de la Agencia, por causa comprobable. Todos ellos formarán parte del denominador de este indicador. Se considera &quot;establecimiento con informe entregado&quot;, cuando el informe de resultados es recibido por los establecimientos o la autoridad territorial correspondiente, lo que puede ocurrir de manera impresa o digital. En caso que los resultados de pruebas censales y/o muestrales del año t-1 se comuniquen en hitos diferentes, se calculará cada entrega con su respectivo plazo que nace a partir de cada hito. Si un establecimiento educacional participó en prueba censal y muestral, se considerará como entregado sus resultados cuando haya recibido la totalidad de los resultados de las pruebas en las que participó."/>
    <s v="-"/>
  </r>
  <r>
    <s v="MINISTERIO DE EDUCACION"/>
    <x v="39"/>
    <s v="Educación"/>
    <n v="13277"/>
    <s v="Porcentaje de Informes de Visitas de Evaluación y Orientación del Desempeño enviados a Establecimientos Educacionales en un plazo máximo de 33 días hábiles en el año t."/>
    <s v="(Número de Informes de Visitas de Evaluación y Orientación del Desempeño enviados a Establecimientos Educacionales en un plazo máximo de 33 días hábiles en el año t/Número total de Informes de Visitas de Evaluación y Orientación del Desempeño enviados a Establecimientos Educacionales en el año t)*100"/>
    <s v="1 - Orientar eficazmente a la comunidad educativa, promoviendo sus capacidades que les permitan mejorar procesos institucionales y los resultados educativos."/>
    <m/>
    <s v="%"/>
    <s v="Asc"/>
    <s v="Calidad"/>
    <s v="Producto"/>
    <x v="1"/>
    <s v="NM"/>
    <s v="--"/>
    <s v="--"/>
    <s v="--"/>
    <m/>
    <n v="100"/>
    <n v="472"/>
    <n v="472"/>
    <n v="0"/>
    <s v="1. Serán considerados todos los informes enviados en el año t, pudiendo corresponder éstos a visitas de evaluación y orientación realizadas en el año t y año t-1. 2. Los informes son enviados a los establecimientos educacionales evaluados y/u orientados una vez que la Agencia realiza o aplica alguno de los mecanismos de evaluación u orientación vigentes para el año respectivo, pudiendo ser visitas de evaluación u orientación presencial, en modalidad remota o mixtas. 3. Se entenderán como informes enviados a los establecimientos aquellos que correspondan a visitas de evaluación y orientación y cuenten con un registro de envío al sostenedor y/o director del establecimiento educacional mediante correo electrónico, vía plataforma SIGDEOD o sistema informático. 4. Para medir este indicador se considerarán los días hábiles transcurridos desde el día hábil siguiente (incluido) al último día en terreno de la visita, hasta la fecha del primer envío del informe al sostenedor y/o director (incluido) por cualquier medio. Para la contabilización de días hábiles se utilizará el calendario con feriados atingentes a la Región Metropolitana."/>
    <s v="-"/>
  </r>
  <r>
    <s v="MINISTERIO DE EDUCACION"/>
    <x v="39"/>
    <s v="Educación"/>
    <n v="13393"/>
    <s v="Porcentaje de niveles evaluados de acuerdo al plan de evaluaciones 2021-2026 en el año t."/>
    <s v="(Número de niveles evaluados de acuerdo al plan de evaluaciones 2021-2026 en el año t/N° total de niveles considerados a evaluar en el año t en el plan de evaluaciones 2021-2026)*100"/>
    <s v="3 - Consolidar y ampliar un sistema de evaluación integral y pertinente que movilice al mejoramiento del sistema educativo, a través del perfeccionamiento permanente de sus instrumentos, ampliando su cobertura y ajustándose a las necesidades de los establecimientos educacionales."/>
    <m/>
    <s v="%"/>
    <s v="Asc"/>
    <s v="Eficacia"/>
    <s v="Proceso"/>
    <x v="1"/>
    <s v="NM"/>
    <s v="--"/>
    <s v="--"/>
    <s v="--"/>
    <m/>
    <n v="0"/>
    <n v="0"/>
    <n v="0"/>
    <n v="0"/>
    <s v="1. El indicador considera las evaluaciones censales (SIMCE), muestrales e internacionales que se establecen en el Plan de Evaluaciones 2021-2026 para cada nivel en el año t. 2. El Plan de Evaluaciones es propuesto por el Consejo de la Agencia al Ministerio de Educación, quien lo elabora y aprueba previo informe favorable del Consejo Nacional de Educación. 3. El Plan puede sufrir modificaciones, por tanto, el indicador responderá a la versión vigente al 31 de diciembre del año t. 4. Las evaluaciones nacionales como internacionales pueden sufrir modificación en su fecha de aplicación o suspensión en el año t, de acuerdo a lo definido por el órgano rector (Mineduc en caso de evaluaciones nacionales y Consorcios internacionales en caso de evaluaciones internacionales). El Informe de implementación dará cuenta de estas modificaciones, las que no se considerarán en la medición del indicador para el año t. 5. Se entiende como evaluación realizada del Plan 2021-2026, cuando se aplican cada una de las evaluaciones en los niveles establecidos para el año t, indistintamente de las áreas aplicadas. 6. Se entiende por nivel a los grados (cursos) de educación básica y media contemplados en el Plan, a los que se aplicarán las evaluaciones. En el caso de la pruebas internacionales en que se defina la aplicación para un grupo etario, se considerará como un nivel para el cálculo del indicador. 7. Para la aplicación del Plan de Evaluaciones se debe contar con el presupuesto requerido para su implementación, lo que debe quedar definido en la ley de presupuesto para el año en cuestión."/>
    <s v="-"/>
  </r>
  <r>
    <s v="MINISTERIO DE EDUCACION"/>
    <x v="39"/>
    <s v="Educación"/>
    <n v="13467"/>
    <s v="Porcentaje de establecimientos educacionales habilitados con entrega oportuna de Informe de Resultados de las evaluaciones censales del año t-1."/>
    <s v="(N° de establecimientos educacionales habilitados con entrega oportuna de Informe de Resultados de las evaluaciones censales del año t-1 en el año t/N° de establecimientos educacionales habilitados para recibir Informe de Resultados de las evaluaciones censales del año t-1 en el año t)*100"/>
    <s v="2 - Mejorar la calidad, oportunidad y utilidad de la información que provee la Agencia a la comunidad educativa, mediante la entrega de contenidos que impulsen procesos de mejoramiento escolar para establecimientos educacionales, promoviendo la toma de decisiones en base a datos."/>
    <s v="Resultados educativos entregados."/>
    <s v="%"/>
    <s v="Asc"/>
    <s v="Eficacia"/>
    <s v="Producto"/>
    <x v="2"/>
    <n v="98"/>
    <n v="5834"/>
    <n v="5953"/>
    <n v="0"/>
    <m/>
    <n v="0"/>
    <n v="0"/>
    <n v="0"/>
    <n v="0"/>
    <s v="Se entenderá por entrega oportuna 90 días corridos contados desde la fecha de realización del hito comunicacional o informativo de los resultados. Se entenderá por &quot;establecimientos habilitados para recibir resultados en el año t&quot;, a aquellos que cumplan las siguientes condiciones: 1. Se encuentren activos en la base de SIGE de Mineduc (no cerrados, receso temporal o indefinidos). 2. Hayan aplicado la evaluación censal en el año t-1. 3. Tengan resultados educativos válidos que recibir en el año t. 4. No hayan sido declarados en condición de aislamiento por el Jefe de Producción y Gestión Territorial de la Agencia, por causa comprobable. Todos ellos formarán parte del denominador de este indicador. Se considera &quot;establecimiento con informe entregado de las evaluaciones censales&quot;, cuando el informe de resultados es recibido por los establecimientos o la autoridad territorial correspondiente, lo que puede ocurrir de manera impresa o digital. En caso que los resultados de pruebas censales del año t-1 se comuniquen en hitos diferentes, se calculará cada entrega con su respectivo plazo que nace a partir de cada hito."/>
    <n v="1"/>
  </r>
  <r>
    <s v="MINISTERIO DE EDUCACION"/>
    <x v="39"/>
    <s v="Educación"/>
    <n v="13470"/>
    <s v="Porcentaje de Informes de Visitas de Evaluación y Orientación del Desempeño enviados oportunamente a los Establecimientos Educacionales en el año t."/>
    <s v="(Número de Informes de Visitas de Evaluación y Orientación del Desempeño enviados oportunamente a Establecimientos Educacionales en el año t/Número total de Informes de Visitas de Evaluación y Orientación del Desempeño enviados a los Establecimientos Educacionales en el año t)*100"/>
    <s v="1 - Orientar eficazmente a la comunidad educativa, promoviendo sus capacidades que les permitan mejorar procesos institucionales y los resultados educativos."/>
    <s v="Informes de visitas de evaluación y orientación."/>
    <s v="%"/>
    <s v="Asc"/>
    <s v="Calidad"/>
    <s v="Producto"/>
    <x v="2"/>
    <n v="90"/>
    <n v="324"/>
    <n v="360"/>
    <n v="0"/>
    <m/>
    <n v="0"/>
    <n v="0"/>
    <n v="0"/>
    <n v="0"/>
    <s v="1. Serán considerados todos los informes enviados en el año t, pudiendo corresponder éstos a visitas de evaluación y orientación realizadas en el año t y año t-1. 2. Se considera que un Informe de Visita de Evaluación y Orientación de Desempeño ha sido enviado oportunamente cuando ello ocurre en un plazo máximo de 28 días hábiles desde el día hábil siguiente (incluido) al último día de la realización de la visita hasta la fecha del primer envío del informe al sostenedor y/o director (incluido) por cualquier medio. Para la contabilización de días hábiles se utilizará el calendario con feriados atingentes a la Región Metropolitana. 3. Los informes son enviados a los establecimientos educacionales evaluados y/u orientados una vez que la Agencia realiza o aplica alguno de los mecanismos de evaluación u orientación vigentes para el año respectivo, pudiendo ser visitas de evaluación u orientación presencial, en modalidad remota o mixtas. 4. Se entenderán como informes enviados a los establecimientos aquellos que correspondan a visitas de evaluación y orientación y cuenten con un registro de envío al sostenedor y/o director del establecimiento educacional mediante correo electrónico, vía plataforma SIGDEOD o sistema informático. 5. Se consideran Visitas de Evaluación y Orientación las siguientes: - Visitas Integrales (Visita Integral de Evaluación y Orientación, Visita Integrada, Visita Integral de Evaluación. - Visita Temáticas, con foco pedagógico (Visita de Evaluación y Orientación Remota, Visita de Evaluación y Orientación a establecimientos de Educación Parvularia, Visita de Evaluación y Orientación de la Formación Técnico-Profesional, Visita de Evaluación de las Condiciones del Aprendizaje, Visita de Evaluación y Orientación a establecimientos rurales pequeños). - Visitas de Seguimiento (Visita de Evaluación y Orientación de Continuidad)."/>
    <n v="1"/>
  </r>
  <r>
    <s v="MINISTERIO DE EDUCACION"/>
    <x v="39"/>
    <s v="Educación"/>
    <n v="13485"/>
    <s v="Porcentaje de establecimientos educacionales que participan del Diagnóstico Integral de Aprendizaje (DIA) en el año t."/>
    <s v="(N° de establecimientos educacionales que participan del Diagnóstico Integral de Aprendizaje (DIA) en el año t/N° de establecimientos educacionales inscritos en el Diagnóstico Integral de Aprendizaje (DIA) al año t)*100"/>
    <s v="3 - Consolidar y ampliar un sistema de evaluación integral y pertinente que movilice al mejoramiento del sistema educativo, a través del perfeccionamiento permanente de sus instrumentos, ampliando su cobertura y ajustándose a las necesidades de los establecimientos educacionales."/>
    <s v="Evaluaciones aplicadas."/>
    <s v="%"/>
    <s v="Asc"/>
    <s v="Eficacia"/>
    <s v="Producto"/>
    <x v="2"/>
    <n v="80"/>
    <n v="6505"/>
    <n v="8136"/>
    <n v="0"/>
    <m/>
    <n v="87.9"/>
    <n v="6943"/>
    <n v="7896"/>
    <n v="0"/>
    <s v="El Diagnóstico Integral de Aprendizajes (DIA) es una herramienta evaluativa de uso voluntario puesta a disposición de todos los establecimientos educacionales del país por la Agencia de Calidad de la Educación mediante una plataforma web. El DIA está diseñado para el uso interno de los equipos directivos y docentes y permite monitorear el aprendizaje de los estudiantes en diferentes momentos a lo largo del año escolar. Se considerará como establecimiento educacional que participó en el Diagnóstico Integral de Aprendizaje a aquellos que cuenten con al menos un instrumento de evaluación del área académica o del área socioemocional en un nivel y asignatura para el periodo de Diagnóstico del año t hasta su cierre efectivo. Para el cálculo del indicador se considerará el total de establecimientos educacionales inscritos en la plataforma del Diagnóstico Integral de Aprendizaje hasta el último día hábil previo al inicio del periodo de Diagnóstico en el año t. Se excluyen del cálculo del indicador a los siguientes establecimientos educacionales: parvularios, hospitalarios, carcelarios, escuelas especiales, con matrícula cero, educación vespertina, de adultos y establecimientos cerrados."/>
    <n v="-8.9874857792946586E-2"/>
  </r>
  <r>
    <s v="MINISTERIO DE EDUCACION"/>
    <x v="40"/>
    <s v="Educación"/>
    <n v="231"/>
    <s v="Porcentaje de instituciones de educación superior bajo licenciamiento con informes de verificación."/>
    <s v="(N° de instituciones de educación superior bajo licenciamiento con informes de verificación en año t/Total de instituciones de educación superior que están en proceso de licenciamiento en año t)*100"/>
    <s v="1 - Aportar a la calidad de los aprendizajes y al desarrollo de los estudiantes del país, asesorando y retroalimentando a los actores relevantes de manera efectiva."/>
    <s v="Instituciones de Educación Superior que reciben retroalimentación"/>
    <s v="%"/>
    <s v="Asc"/>
    <s v="Eficacia"/>
    <s v="Producto"/>
    <x v="0"/>
    <n v="100"/>
    <n v="5"/>
    <n v="5"/>
    <n v="0"/>
    <m/>
    <n v="0"/>
    <n v="6"/>
    <n v="6"/>
    <n v="0"/>
    <s v="Se considera como Informe de Verificación de Proyecto Institucional a las decisiones del Consejo sobre: autonomía o prórroga, estado de avance, solicitud de revocación de reconocimiento oficial, aprobación, rechazo u observaciones al proyecto institucional y/o de carreras, certificación de recursos de proyectos institucionales y/o de carreras, evaluación de acciones y sanciones. Respecto de la medición del presente indicador, en el numerador se contabilizará cada institución de educación superior bajo licenciamiento que cuente con al menos un informe de verificación."/>
    <s v="-"/>
  </r>
  <r>
    <s v="MINISTERIO DE EDUCACION"/>
    <x v="40"/>
    <s v="Educación"/>
    <n v="5112"/>
    <s v="Porcentaje de consultas respondidas fuera del plazo comprometido con los usuarios."/>
    <s v="(Número de respuestas fuera del plazo comprometido en año t/Total de consultas respondidas en año t)*100"/>
    <s v="2 - Contribuir al debate público y a la toma de decisiones en educación generando, difundiendo, articulando e integrando conocimiento experto e información pertinente y confiable."/>
    <s v="Consultas ciudadanas respondidas"/>
    <s v="%"/>
    <s v="Des"/>
    <s v="Calidad"/>
    <s v="Producto"/>
    <x v="0"/>
    <n v="1.9"/>
    <n v="4"/>
    <n v="210"/>
    <n v="0"/>
    <m/>
    <n v="0.4"/>
    <n v="1"/>
    <n v="270"/>
    <n v="0"/>
    <s v="El plazo de respuesta considerado es aquel comprometido con los usuarios, es decir, 2 días hábiles desde que se recibe la consulta. Para la medición del presente indicador, se consideran todas aquellas consultas respondidas en el año t, aún cuando la fecha de recepción de la consulta se haya realizado en el período t-1, Se contabilizan todas las consultas respondidas por los distintos departamentos del Consejo Nacional de Educación."/>
    <n v="-3.75"/>
  </r>
  <r>
    <s v="MINISTERIO DE EDUCACION"/>
    <x v="40"/>
    <s v="Educación"/>
    <n v="6062"/>
    <s v="Tiempo promedio de evaluación de los resultados de visitas de verificación a instituciones de educación superior bajo licenciamiento."/>
    <s v="Suma de los tiempos de evaluación durante el año t de los resultados de una visita de verificación desde la fecha de conclusión de la visita hasta la notificación del acuerdo derivado de ella a la institución/Número de visitas de verificación realizadas durante el año t"/>
    <m/>
    <m/>
    <s v="días"/>
    <s v="Des"/>
    <s v="Calidad"/>
    <s v="Producto"/>
    <x v="1"/>
    <s v="NM"/>
    <s v="--"/>
    <s v="--"/>
    <s v="--"/>
    <m/>
    <n v="82"/>
    <n v="408"/>
    <n v="5"/>
    <n v="0"/>
    <s v="Con el objeto de evaluar el desarrollo de los proyectos de las instituciones en licenciamiento, el Consejo Nacional de Educación utiliza, entre otros procedimientos, las visitas periódicas de verificación a dichas instituciones, a cargo de comisiones de pares evaluadores especialmente designadas al efecto. Dichas visitas pueden realizarse con el propósito de verificar la marcha del proyecto institucional, de evaluar el grado de cumplimiento de las acciones encomendadas anteriormente por el Consejo, de analizar algún problema puntual que presente la institución, o de resolver acerca de su autonomía, prórroga del licenciamiento o cierre, con ocasión del cumplimiento de los plazos que establece la ley. Para el cálculo de la suma de los tiempos de evaluación durante el año t de los resultados de una visita de verificación desde la fecha de conclusión de la visita hasta la notificación del acuerdo derivado de ella a la institución, se considera la diferencia entre la fecha de visita de verificación y la fecha de notificación, en días corridos. Se contabilizan todas aquellas visitas cuya fecha de notificación se haya efectuado en el período t, aún cuando la fecha de la visita de verificación se haya efectuado en el período t-1, ello con la finalidad de medir y evaluar el proceso en su completitud, respecto de la gestión efectuada por el Consejo Nacional de Educación."/>
    <e v="#VALUE!"/>
  </r>
  <r>
    <s v="MINISTERIO DE EDUCACION"/>
    <x v="40"/>
    <s v="Educación"/>
    <n v="8177"/>
    <s v="Tiempo promedio de resolución de las apelaciones interpuestas por las instituciones frente a decisiones de acreditación adoptadas directamente por la Comisión Nacional de Acreditación."/>
    <s v="Suma de los tiempos de resolución de las apelaciones interpuestas ante el Consejo frente a decisiones de acreditación adoptadas directamente por la Comisión Nacional de Acreditación en año t/Número de apelaciones interpuestas ante el Consejo frente a decisiones de acreditación adoptadas directamente por la Comisión Nacional de Acreditación en año t"/>
    <s v="1 - Aportar a la calidad de los aprendizajes y al desarrollo de los estudiantes del país, asesorando y retroalimentando a los actores relevantes de manera efectiva."/>
    <s v="Apelaciones de no acreditación resueltas"/>
    <s v="días"/>
    <s v="Des"/>
    <s v="Calidad"/>
    <s v="Producto"/>
    <x v="0"/>
    <n v="29.2"/>
    <n v="292"/>
    <n v="10"/>
    <n v="0"/>
    <m/>
    <n v="31.5"/>
    <n v="315"/>
    <n v="10"/>
    <n v="0"/>
    <s v="Cada proceso se inicia en la fecha en que el Consejo recibe por escrito la apelación, desde la institución o agencia afectada, y culmina en la fecha en que el Consejo le notifica el acuerdo con su decisión. Para el cálculo de la suma de los tiempos de resolución de apelaciones interpuestas ante el Consejo frente a decisiones de acreditación adoptadas directamente por la Comisión Nacional de Acreditación en el año t, se considera la diferencia entre la fecha de ingreso de la apelación y la fecha de notificación a la institución, en días hábiles. Se contabilizan todas aquellas apelaciones cuya fecha de notificación a la institución se haya efectuado en el período t, aún cuando la fecha de ingreso de la apelación se haya efectuado en el período t-1."/>
    <n v="7.3015873015873034E-2"/>
  </r>
  <r>
    <s v="MINISTERIO DE EDUCACION"/>
    <x v="40"/>
    <s v="Educación"/>
    <n v="8442"/>
    <s v="Tiempo promedio de evaluación de las propuestas formuladas por el Mineduc en materia de educación escolar."/>
    <s v="Suma de los tiempos de evaluación de las propuestas formuladas por el Mineduc en materia de educación escolar en año t/Número de propuestas formuladas por el Mineduc en materia de educación escolar en año t"/>
    <s v="3 - Colaborar con organismos nacionales e internacionales, compartiendo mejores prácticas u experiencias innovadoras, con el fin de contribuir al aprendizaje de los estudiantes y sus trayectorias."/>
    <s v="Propuestas de Educación Escolar evaluadas."/>
    <s v="días"/>
    <s v="Des"/>
    <s v="Calidad"/>
    <s v="Producto"/>
    <x v="0"/>
    <n v="60"/>
    <n v="420"/>
    <n v="7"/>
    <n v="0"/>
    <m/>
    <n v="56"/>
    <n v="335"/>
    <n v="6"/>
    <n v="0"/>
    <s v="Este indicador mide el tiempo promedio que tarda el Consejo en evaluar las propuestas formuladas por el Ministerio de Educación (en su primera presentación) sobre bases curriculares y sus adecuaciones, los planes y programas de estudio, el plan de evaluación de aprendizajes, las normas sobre calificación y promoción, los estándares de calidad y los instrumentos asociados al sistema de desarrollo profesional docente, que sean presentadas por el Ministerio de Educación para la educación parvularia, básica, media, de adultos y especial o diferencial desde la fecha de recepción de la propuesta hasta la notificación formal del resultado de la evaluación que se realiza al Ministerio de Educación. El denominador propuesto corresponde a una estimación de propuestas a evaluar conforme a la progranación informada por la Unidad de Curriculum y Evaluación del MINEDUC a la fecha de formulación. La facultad de decidir cuantas y cuales propuestas se enviarán a consideración del Consejo corresponde exclusivamente al Ministerio de Educación. Para el cálculo de la suma de los tiempos de evaluación de las propuestas formuladas por el MINEDUC en materia de educación escolar en el año t, se consideran la diferencia entre la fecha de recepción (ingreso) y la fecha de la notificación efectiva en días corridos. Cabe señalar, que el plazo máximo legal para la primera presentación de las propuestas, corresponde a 60 días corridos a partir de la fecha de ingreso.Se contabilizan todas aquellas propuestas cuya fecha de notificación efectiva se haya efectuado en el período t, aun cuando la fecha de recepción (ingreso) se haya efectuado en el período t-1."/>
    <n v="-7.1428571428571425E-2"/>
  </r>
  <r>
    <s v="MINISTERIO DE EDUCACION"/>
    <x v="41"/>
    <s v="Educación"/>
    <n v="13286"/>
    <s v="Porcentaje de funcionarios de los SLEP asistidos técnicamente por la DEP en el año t."/>
    <s v="(Número de funcionarios de los SLEP asistidos técnicamente en el año t/Número total de funcionarios de los SLEP en el año t)*100"/>
    <s v="2 - Aumentar las capacidades técnicas de los actores claves del sistema: docentes, educadores de párvulos, directivos, asistentes de la educación y funcionarios SLEP, a través de la mejora de sus prácticas, en términos de una alta profesionalización en las labores que desempeñan y colaborando en el fortalecimiento del protagonismo de las comunidades educativas."/>
    <s v="Actores Claves del Sistema capacitados"/>
    <s v="%"/>
    <s v="Asc"/>
    <s v="Eficacia"/>
    <s v="Producto"/>
    <x v="0"/>
    <n v="22"/>
    <n v="220"/>
    <n v="1000"/>
    <n v="0"/>
    <m/>
    <n v="11"/>
    <n v="106"/>
    <n v="927"/>
    <n v="0"/>
    <s v="Se entiende por SLEP a los Servicios Locales de Educación Pública. solamente a los del programa 01 de los Servicios Se entiende por DEP a la Dirección de Educación Pública. Se entiende por asistidos técnicamente cuando los funcionarios de los Servicios Locales de Educación Pública participan de las jornadas y/o talleres realizados por la Dirección de Educación Pública. Para cumplir con el indicador, basta con que cada funcionario asista al menos a una jornada y/o taller. Este indicador se elabora sobre la base del Programa 01 de los SLEP, es decir, solo considera a los funcionarios que trabajan directamente en los SLEP y no los funcionarios de los Establecimientos Educacionales."/>
    <n v="1"/>
  </r>
  <r>
    <s v="MINISTERIO DE EDUCACION"/>
    <x v="41"/>
    <s v="Educación"/>
    <n v="13349"/>
    <s v="Porcentaje de Servicios Locales de Educación Pública y Sostenedores Municipales que suscriben convenios FAEP formalizados oportunamente en el año t."/>
    <s v="(Número de SLEP y Sostenedores Municipales que suscriben convenios FAEP formalizados oportunamente en el año t/Número de SLEP y Sostenedores Municipales con acceso al FAEP regular en el año t)*100"/>
    <m/>
    <s v="Convenios FAEP suscritos oportunamente"/>
    <s v="%"/>
    <s v="Asc"/>
    <s v="Eficacia"/>
    <s v="Producto"/>
    <x v="1"/>
    <s v="NM"/>
    <s v="--"/>
    <s v="--"/>
    <s v="--"/>
    <m/>
    <n v="0"/>
    <n v="0"/>
    <n v="0"/>
    <n v="0"/>
    <s v="1. La sigla FAEP responde al Fondo de Apoyo a la Educación Pública. 2. El indicador considera a los sostenedores del sector municipal y servicios locales de educación pública 3. Se entiende por oportunamente los convenios formalizados a más tardar el 30 de septiembre entre la Dirección de Educación Pública y los sostenedores de Educación Pública. 4. Cada sostenedor suscribe sólo un convenio por la totalidad de los recursos distribuidos. 5. Se establece que oportuno es cuando el convenio está formalizado y la fecha es cuando la Rex está totalmente tramitada."/>
    <s v="-"/>
  </r>
  <r>
    <s v="MINISTERIO DE EDUCACION"/>
    <x v="41"/>
    <s v="Educación"/>
    <n v="13350"/>
    <s v="Porcentaje de proyectos de infraestructura escolar terminados en el año t que cumplen con al menos uno de los cinco estándares de infraestructura en establecimientos de educación pública definidos por la DEP."/>
    <s v="(Número de proyectos de infraestructura escolar terminados el año t que cumplen con al menos uno de los cinco estándares de infraestructura en establecimientos de la educación pública definidos por la DEP/Total de proyectos de infraestructura en establecimientos de educación pública terminados el año t)*100"/>
    <m/>
    <s v="Proyectos de infraestructura escolar terminados"/>
    <s v="%"/>
    <s v="Asc"/>
    <s v="Calidad"/>
    <s v="Resultado Intermedio"/>
    <x v="1"/>
    <s v="NM"/>
    <s v="--"/>
    <s v="--"/>
    <s v="--"/>
    <m/>
    <n v="0"/>
    <n v="0"/>
    <n v="0"/>
    <n v="0"/>
    <s v="1. Los estándares a considerar son: - Salubridad y dignidad - Habitabilidad y confort - Superficie por alumno en aulas - Inclusión - Innovación en aula 2. Se considera mejora de estándar, aquellos establecimientos que, tras finalizada la obra, verifican la incorporación de al menos uno de los estándares (variables) detallados en (1). 3. Se entenderá como proyecto terminado aquellos con obra finalizada. 4. Se excluyen los proyectos de emergencia y aquellos financiados en virtud de un estado de catástrofe o similar (ej. Plan Yo confío en mi Escuela). 5. Se excluyen además proyectos financiados por el programa FET 50, dado el carácter transitorio de dicha línea (ej. Plan Aulas conectadas y Cartera SLEP financiada con programa 50)"/>
    <s v="-"/>
  </r>
  <r>
    <s v="MINISTERIO DE EDUCACION"/>
    <x v="41"/>
    <s v="Educación"/>
    <n v="13435"/>
    <s v="Porcentaje de SLEP instalados al año t."/>
    <s v="(Número de SLEP instalados al año t/Número total de SLEP a instalar en el Sistema de Educación Pública de acuerdo a la Ley)*100"/>
    <s v="3 - Expandir la Educación Pública, parvularia y escolar mediante la instalación de la gobernanza de la Nueva Educación Pública, así como también mejorando los procesos de traspaso e instalación de los SLEP, propendiendo a la sostenibilidad financiera y promoviendo acciones para la mejora de las condiciones físicas, de equipamiento y de recursos educativos."/>
    <s v="Servicios Locales de Educación Pública instalados"/>
    <s v="%"/>
    <s v="Asc"/>
    <s v="Eficacia"/>
    <s v="Producto"/>
    <x v="2"/>
    <n v="39"/>
    <n v="27"/>
    <n v="70"/>
    <n v="0"/>
    <m/>
    <n v="16"/>
    <n v="11"/>
    <n v="70"/>
    <n v="0"/>
    <s v="Se entiende un SLEP como instalado cuando se ha nombrado mediante decreto de nombramiento al Director(a) Ejecutivo del Servicio Se entiende por SLEP a los Servicios Locales de Educación Pública. La instalación de los SLEP, está determinada en la Ley 21.040, artículo sexto, segunda etapa de instalación."/>
    <n v="1.4375"/>
  </r>
  <r>
    <s v="MINISTERIO DE EDUCACION"/>
    <x v="41"/>
    <s v="Educación"/>
    <n v="13436"/>
    <s v="Porcentaje de indicadores monitoreados de la ENEP que tienen relación con la mejora educativa."/>
    <s v="(Número de indicadores monitoreados de la ENEP que tienen relación con la mejora educativa en el año t/Número total de indicadores formulados en la ENEP que tienen relación con la mejora educativa para el año t)*100"/>
    <s v="1 - Mejorar niveles de aprendizaje de todos los estudiantes a través de una gestión pedagógica de calidad, moderna, incorporando tecnologías que el siglo XXI ofrece, promoviendo la transformación digital y conectividad, dando coherencia a los instrumentos de gestión y fomentando prácticas innovadoras."/>
    <s v="Monitoreo de la calidad de la educación pública"/>
    <s v="%"/>
    <s v="Des"/>
    <s v="Eficacia"/>
    <s v="Producto"/>
    <x v="2"/>
    <n v="100"/>
    <n v="8"/>
    <n v="8"/>
    <n v="0"/>
    <m/>
    <s v="NM"/>
    <s v="--"/>
    <s v="--"/>
    <s v="--"/>
    <s v="1. El informe contendrá los indicadores monitoreados 2. El informe debe ser validado por el Director(a) de Educación Pública. 3. Entiéndase por: - ENEP: Estrategia Nacional de Educación Pública - Monitoreo: medir anualmente el grado de avance de los indicadores respecto de la meta a 4 y 8 años. 4. Los indicadores monitoreados corresponden a los indicadores establecidos para el objetivo N°1 de la ENEP &quot;Mejorar niveles de aprendizaje de todos los estudiantes a través de una gestión pedagógica de calidad."/>
    <n v="-1"/>
  </r>
  <r>
    <s v="MINISTERIO DE EDUCACION"/>
    <x v="41"/>
    <s v="Educación"/>
    <n v="13437"/>
    <s v="Porcentaje de reuniones de intercambio de experiencias realizadas con los SLEP"/>
    <s v="(Número de reuniones de intercambio de experiencias realizadas con los SLEP en el año t/Número de reuniones de intercambio de experiencias planificadas con los SLEP en el año t)*100"/>
    <s v="4 - Coordinar el Sistema de Educación Pública en todos sus niveles, a través del fomento del trabajo en red de sus diversos actores y el intercambio de buenas prácticas de gestión, promoviendo el desarrollo de estrategias colectivas para responder a los desafíos comunes."/>
    <s v="Reuniones de intercambio de buenas practicas"/>
    <s v="%"/>
    <s v="Des"/>
    <s v="Eficacia"/>
    <s v="Proceso"/>
    <x v="2"/>
    <n v="100"/>
    <n v="4"/>
    <n v="4"/>
    <n v="0"/>
    <m/>
    <s v="NM"/>
    <s v="--"/>
    <s v="--"/>
    <s v="--"/>
    <s v="1. La planificación debe ser elaborada a más tardar en abril del año t y debe estar validada por el jefe de la División de Desarrollo Educativo. 2. El informe de cumplimiento debe contener las fechas de realización de las reuniones, el resumen de las experiencias compartidas y lista de los SLEP participantes. 3. Las reuniones de intercambio de experiencias tienen como finalidad compartir buenas prácticas pedagógicas"/>
    <n v="-1"/>
  </r>
  <r>
    <s v="MINISTERIO DE EDUCACION"/>
    <x v="42"/>
    <s v="Educación"/>
    <n v="12226"/>
    <s v="Porcentaje de estudiantes de 1° Básico de establecimientos educacionales adscritos al Programa Habilidades para Vida (HPV) con detección de riesgo psicosocial ingresados en el Sistema HPV durante el periodo t."/>
    <s v="(N° de estudiantes de 1° Básico de establecimientos educacionales adscritos al Programa HPV con detección de riesgo psicosocial ingresados en el Sistema HPV durante el periodo t/N° de estudiantes de 1° Básico de establecimiento educacionales adscritos al Programa HPV durante el periodo t)*100"/>
    <s v="2 - Aportar al desarrollo de entornos escolares protectores de niños, niñas y adolescentes mediante la implementación del Programa Habilidades para la Vida y otros Programas de Salud Escolar; en establecimientos educacionales adscritos a los programas."/>
    <s v="Estudiantes de 1° básico con detección de riesgos psicosocial."/>
    <s v="%"/>
    <s v="Asc"/>
    <s v="Eficacia"/>
    <s v="Resultado Intermedio"/>
    <x v="0"/>
    <n v="85"/>
    <n v="69548"/>
    <n v="81821"/>
    <n v="0"/>
    <m/>
    <n v="69"/>
    <n v="55539"/>
    <n v="80657"/>
    <n v="0"/>
    <s v="1. La detección de riesgo psicosocial implica la aplicación, ingreso y procesamiento de instrumentos de detección a los padres, apoderados y/o profesores de niños y niñas de 1° básico, según se defina para el periodo. Este proceso se lleva a cabo durante el segundo semestre de cada año. 2. El denominador del indicador corresponderá al total de la matrícula de estudiantes de 1° básico de los establecimientos educacionales adscritos al Programa HPV por medio de Convenio de Colaboración vigente al año t. 3. Sólo se considerarán en el numerador aquellos estudiantes de 1° básico que cuenten con detección de riesgo psicosocial y que estén ingresados al Sistema HPV."/>
    <n v="0.2318840579710145"/>
  </r>
  <r>
    <s v="MINISTERIO DE EDUCACION"/>
    <x v="42"/>
    <s v="Educación"/>
    <n v="12993"/>
    <s v="Porcentaje de establecimientos educacionales con asignación del Programa de Alimentación Escolar (PAE), controlados en el año t."/>
    <s v="(Nº de establecimientos educacionales con asignación del PAE controlados en el año t/N° total de establecimientos educacionales con asignación del PAE en el año t)*100"/>
    <s v="1 - Asegurar la entrega de servicios de alimentación a niños, niñas, adolescentes y personas adultas de establecimientos educacionales adscritos al Programa de Alimentación Escolar, con la finalidad de aportar con acciones que permitan hacer efectiva la igualdad de oportunidades ante la educación."/>
    <s v="Establecimientos Educacionales adscritos al PAE controlados."/>
    <s v="%"/>
    <s v="Asc"/>
    <s v="Eficacia"/>
    <s v="Producto"/>
    <x v="0"/>
    <n v="89"/>
    <n v="7169"/>
    <n v="8055"/>
    <n v="0"/>
    <m/>
    <n v="90.87"/>
    <n v="7381"/>
    <n v="8123"/>
    <n v="0"/>
    <s v="1. El denominador corresponderá al total de establecimientos educacionales activos con asignación de servicios de alimentación del PAE para los estratos 26, 25, 10, 16 y 205, según nómina de establecimientos educacionales al mes de mayo del año t. 2. Los establecimientos educacionales serán identificados e individualizados a través de su RBD (Rol Base de Datos) número único que asigna el Ministerio de Educación a cada establecimiento educacional. 3. El numerador estará dado por el total de establecimientos educacionales controlados durante el año t. 4. Se considerarán como establecimientos educacionales controlados aquellos que cuenten con un contacto interno o externo durante el año t (marzo a diciembre). Un contacto interno es aquel realizado por un funcionario/a de JUNAEB y un contacto externo es aquel realizado por una persona que no pertenece a la institución pero que ha sido contratada específicamente para los fines de control del Programa de Alimentación Escolar. 5. El control al que se hace referencia corresponde a cualquier contacto que pueda realizar JUNAEB con los establecimientos educacionales con motivo de supervisión del Programa de Alimentación Escolar."/>
    <n v="-2.0578848905029212E-2"/>
  </r>
  <r>
    <s v="MINISTERIO DE EDUCACION"/>
    <x v="42"/>
    <s v="Educación"/>
    <n v="12994"/>
    <s v="Porcentaje de pagos de cuotas de estudiantes renovantes de becas realizados dentro del plazo en el año t"/>
    <s v="(N° de pagos de cuotas de estudiantes de enseñanza básica, media y superior renovantes de becas realizados dentro del plazo establecido en el calendario de pagos del año t/N° de pagos de cuotas de estudiantes de enseñanza básica, media y superior renovantes de becas realizados en el año t)*100"/>
    <s v="3 - Asegurar la oportuna entrega de becas administradas por JUNAEB a los y las estudiantes matriculados en Instituciones de Educación Superior reconocidas por el Ministerio de Educación, apoyándolos en el proceso educativo."/>
    <m/>
    <s v="%"/>
    <s v="Asc"/>
    <s v="Calidad"/>
    <s v="Producto"/>
    <x v="0"/>
    <n v="86"/>
    <n v="304752"/>
    <n v="354363"/>
    <n v="0"/>
    <m/>
    <n v="91.6"/>
    <n v="489459"/>
    <n v="534315"/>
    <n v="0"/>
    <s v="1. Las Becas a las que se refiere el indicador corresponden a la Beca Indígena (BI), Beca Presidente de la República (BPR), Beca de Integración Territorial (BIT), Beca Patagonia Aysén (BPA), Beca Magallanes (BM), Beca Aysén (BA), Beca Universidad del Mar (BUMAR), Beca Vocación de Profesor (BVP), Carbón II, Carbón III, Carbón IV, Decreto 1086 y Rettig. 2. La medición para las Becas BI, BPR, BIT, BM, BUMAR, BVP, Carbón II, Carbón III, Carbón IV, Decreto 1086 y Rettig considera los pagos de abril a diciembre. 3. La medición de diciembre podría realizarse los primeros días del mes de enero del año t+1, en caso de que el pago de las cuotas de dicho mes quede con ese plazo. 4. La medición para las Becas BPA y BA se efectúa de acuerdo a lo programado en el calendario de pagos para el año, pudiendo considerar los pagos de marzo a noviembre. 5. No se consideran las cuotas de traslado de la BIT y BPA. 6. No se considera en la medición el componente de arancel de la Beca Rettig. 7. No se consideran en la medición a estudiantes con la modalidad de pago masivo. 8. No se consideran en la medición a estudiantes con rechazo en el pago, debido a bloqueos de su cuenta RUT. 9. Para efectos de medición, se considera la cantidad de RUT, en base a un consolidado de pagos anual. En dicho consolidado se repetirá el RUT de un estudiante tantas veces como este estudiante reciba pagos. Este consolidado será considerado el denominador. 10. Para determinar el numerador, se consideran los pagos de cuotas en donde se cumple con el calendario de pago y se pague sólo una cuota. Si dicho pago considera más de una cuota, dicho pago no será parte del numerador. 11. No se considera en la medición a estudiantes con ajustes en el pago (sea de la misma beca, otras becas, o de años anteriores) y que producto de este ajuste, el monto del pago de la(s) cuota(s) sea $0. 12. No se consideran en la medición aquellos pagos de cuotas de becas BI, BPR, BIT, BPA, BM, BA, BUMAR, BVP, Carbón II, Carbón III, Carbón IV, Decreto 1086 y Rettig distintas a los pagos regulares contenidos en el calendario de pago, que tengan relación con procesos extraordinarios de redistribución de cobertura y/o modificación de legislación que afecte a ésta, procesos de apelación mandatados por entidades externas o demandas regionales."/>
    <n v="-6.1135371179039243E-2"/>
  </r>
  <r>
    <s v="MINISTERIO DE EDUCACION"/>
    <x v="42"/>
    <s v="Educación"/>
    <n v="13360"/>
    <s v="Porcentaje de estudiantes beneficiarios de la Beca de Acceso a TIC, con computador entregado al 31 de agosto del año t."/>
    <s v="(N° de estudiantes beneficiarios de la Beca de Acceso a TIC, con computador entregado al 31 de agosto del año t/N° total de estudiantes beneficiarios de las Becas de Acceso a TIC durante el año t)*100"/>
    <m/>
    <m/>
    <s v="%"/>
    <s v="Asc"/>
    <s v="Eficacia"/>
    <s v="Producto"/>
    <x v="1"/>
    <s v="NM"/>
    <s v="--"/>
    <s v="--"/>
    <s v="--"/>
    <m/>
    <s v="NM"/>
    <s v="--"/>
    <s v="--"/>
    <s v="--"/>
    <s v="1. El denominador corresponderá al total de estudiantes beneficiarios de la Beca Acceso a TIC para el año t, correspondiente a estudiantes de 7° básico de establecimientos educacionales con financiamiento público, según matrícula en base a SIGE que se encuentre disponible en el primer proceso regular de asignación. Se excluyen los procesos de prelación, reasignación, rezago y apelaciones que se puedan presentar de forma posterior a la primera carga de beneficiarios. 2. El denominador estará supeditado a la disponibilidad presupuestaria y a las condiciones definidas en la glosa, en caso de que así fuera. 3. Se excluyen de la medición aquellos estudiantes que siendo beneficiados no acepten el beneficio y aquellos a los que no sea posible hacer entrega del mismo por cambios de establecimiento, defunción, repitencia, entre otros. 4. El numerador corresponderá al total de estudiantes beneficiarios de la Beca de Acceso a TIC, con computador entregado al 31 de agosto del año t, de acuerdo al sistema informático vigente del Programa."/>
    <s v="-"/>
  </r>
  <r>
    <s v="MINISTERIO DE EDUCACION"/>
    <x v="42"/>
    <s v="Educación"/>
    <n v="13820"/>
    <s v="Porcentaje de sets de Educación Parvularia del Programa Útiles Escolares entregados a los establecimientos educacionales al 30 de septiembre del año t."/>
    <s v="(N° de sets de educación parvularia del Programa Útiles Escolares entregados a los establecimientos educacionales al 30 de septiembre del año t/N° total de sets de educación parvularia del Programa Útiles Escolares adquiridos para el año t)*100"/>
    <s v="4 - Asegurar la entrega del Programa Útiles Escolares a niñas y niños de Educación Parvularia de establecimientos públicos, en los niveles de Prekínder y Kínder; favoreciendo la igualdad de oportunidades ante la educación."/>
    <s v="Sets de útiles escolares de Prekínder y Kínder entregados."/>
    <s v="%"/>
    <s v="Asc"/>
    <s v="Eficacia"/>
    <s v="Producto"/>
    <x v="2"/>
    <n v="76"/>
    <n v="19057"/>
    <n v="25075"/>
    <n v="0"/>
    <m/>
    <n v="36"/>
    <n v="8562"/>
    <n v="24013"/>
    <n v="0"/>
    <s v="1. El set de educación parvularia, para los niveles de prekínder y kínder, es un set de colectivo para utilización directa en la sala de clases, por lo que la entrega se realiza al establecimiento educacional. 2. El denominador corresponderá al total de sets de educación parvularia adquiridos para el año t; correspondiente al Programa de Útiles Escolares Regular; por lo cual, se excluyen programas especiales y/o procesos posteriores de asignación. 3. El denominador estará supeditado a la disponibilidad presupuestaria. 4. El numerador corresponderá al total de sets de educación parvularia entregados a los establecimientos educacionales públicos que cuenten con los niveles de prekínder y kínder, al 30 de septiembre del año t."/>
    <n v="1.1111111111111112"/>
  </r>
  <r>
    <s v="MINISTERIO DE EDUCACION"/>
    <x v="42"/>
    <s v="Educación"/>
    <n v="14007"/>
    <s v="Porcentaje de pagos de cuotas de estudiantes renovantes de educación superior de becas realizados dentro del plazo en el año t"/>
    <s v="(N° de pagos de cuotas de estudiantes de enseñanza superior renovantes de becas realizados dentro del plazo establecido en el calendario de pagos del año t/N° de pagos de cuotas de estudiantes de enseñanza superior renovantes de becas realizados en el año t)*100"/>
    <s v="3 - Asegurar la oportuna entrega de becas administradas por JUNAEB a los y las estudiantes matriculados en Instituciones de Educación Superior reconocidas por el Ministerio de Educación, apoyándolos en el proceso educativo."/>
    <s v="Cuotas de becas pagadas"/>
    <s v="%"/>
    <s v="Asc"/>
    <s v="Calidad"/>
    <s v="Producto"/>
    <x v="2"/>
    <n v="86"/>
    <n v="304752"/>
    <n v="354363"/>
    <n v="0"/>
    <m/>
    <n v="87.93"/>
    <n v="319722"/>
    <n v="363593"/>
    <n v="0"/>
    <s v="1. Las Becas a las que se refiere el indicador corresponden a la Beca Indígena (BI), Beca Presidente de la República (BPR), Beca de Integración Territorial (BIT), Beca Patagonia Aysén (BPA), Beca Magallanes (BM), Beca Aysén (BA), Beca Universidad del Mar (BUMAR), Beca Vocación de Profesor (BVP), Carbón II, Carbón III, Carbón IV, Decreto 1086 y Rettig. 2. La medición para las Becas BI, BPR, BIT, BM, BUMAR, BVP, Carbón II, Carbón III, Carbón IV, Decreto 1086 y Rettig considera los pagos de abril a diciembre. 3. La medición de diciembre podría realizarse los primeros días del mes de enero del año t+1, en caso de que el pago de las cuotas de dicho mes quede con ese plazo. 4. La medición para las Becas BPA y BA se efectúa de acuerdo a lo programado en el calendario de pagos para el año, pudiendo considerar los pagos de marzo a noviembre. 5. No se consideran las cuotas de traslado de la BIT y BPA. 6. No se considera en la medición el componente de arancel de la Beca Rettig. 7. No se consideran en la medición a estudiantes con la modalidad de pago masivo. 8. No se consideran en la medición a estudiantes con rechazo en el pago, debido a bloqueos de su cuenta RUT. 9. Para efectos de medición, se considera la cantidad de RUT, en base a un consolidado de pagos anual. En dicho consolidado se repetirá el RUT de un estudiante tantas veces como este estudiante reciba pagos. Este consolidado será considerado el denominador. 10. Para determinar el numerador, se consideran los pagos de cuotas en donde se cumple con el calendario de pago y se pague sólo una cuota. Si dicho pago considera más de una cuota, dicho pago no será parte del numerador. 11. No se considera en la medición a estudiantes con ajustes en el pago (sea de la misma beca, otras becas, o de años anteriores) y que producto de este ajuste, el monto del pago de la(s) cuota(s) sea $0. 12. No se consideran en la medición aquellos pagos de cuotas de becas BI, BPR, BIT, BPA, BM, BA, BUMAR, BVP, Carbón II, Carbón III, Carbón IV, Decreto 1086 y Rettig distintas a los pagos regulares contenidos en el calendario de pago, que tengan relación con procesos extraordinarios de redistribución de cobertura y/o modificación de legislación que afecte a ésta, procesos de apelación mandatados por entidades externas o demandas regionales."/>
    <n v="-2.1949277834641269E-2"/>
  </r>
  <r>
    <s v="MINISTERIO DE EDUCACION"/>
    <x v="43"/>
    <s v="Educación"/>
    <n v="9258"/>
    <s v="Porcentaje de asistencia mensual promedio de párvulos del Programa Educativo Jardín Infantil, respecto de matrícula mensual promedio."/>
    <s v="(Asistencia mensual promedio de párvulos del Programa Educativo Jardín Infantil en año t/Matrícula mensual promedio de párvulos del Programa Educativo Jardín Infantil en año t)*100"/>
    <s v="1 - Otorgar educación parvularia de calidad, equitativa e inclusiva, que reconozca y valore los contextos individuales, familiares, sociales, territoriales y culturales, favoreciendo desde un marco de derechos el bienestar y desarrollo integral de todos los niños y todas las niñas en ambientes pedagógicos pertinentes, innovadores y flexibles."/>
    <s v="Asistencia de niños y niñas"/>
    <s v="%"/>
    <s v="Asc"/>
    <s v="Eficacia"/>
    <s v="Producto"/>
    <x v="0"/>
    <n v="50"/>
    <n v="80000"/>
    <n v="160000"/>
    <n v="0"/>
    <m/>
    <n v="24"/>
    <n v="36323"/>
    <n v="151582"/>
    <n v="0"/>
    <s v="El indicador considera los datos del programa educativo jardín infantil clásico de administración directa y administrados por terceros (VTF), correspondiente al período Marzo / Diciembre de cada año (excluyendo el mes de julio), por lo que el promedio anual se calcula sobre nueve meses. Se excluyen de la medición los jardines infantiles correspondientes a los Servicios Locales."/>
    <n v="1.0833333333333333"/>
  </r>
  <r>
    <s v="MINISTERIO DE EDUCACION"/>
    <x v="43"/>
    <s v="Educación"/>
    <n v="11908"/>
    <s v="Porcentaje de matricula promedio de párvulos con respecto a la capacidad de atención en el Programa Educativo Jardín Infantil."/>
    <s v="(Matricula promedio de párvulos en el Programa Educativo Jardín Infantil en el año t /Capacidad de atención en el Programa Educativo Jardín Infantil en el año t)*100"/>
    <s v="1 - Otorgar educación parvularia de calidad, equitativa e inclusiva, que reconozca y valore los contextos individuales, familiares, sociales, territoriales y culturales, favoreciendo desde un marco de derechos el bienestar y desarrollo integral de todos los niños y todas las niñas en ambientes pedagógicos pertinentes, innovadores y flexibles."/>
    <s v="Niños y niñas matriculados"/>
    <s v="%"/>
    <s v="Asc"/>
    <s v="Eficacia"/>
    <s v="Producto"/>
    <x v="0"/>
    <n v="83.3"/>
    <n v="179095"/>
    <n v="215000"/>
    <n v="0"/>
    <m/>
    <n v="83.3"/>
    <n v="151072"/>
    <n v="181465"/>
    <n v="0"/>
    <s v="El indicador considera los datos del programa educativo jardín infantil clásico de administración directa y administrados por terceros (VTF), correspondiente al período Marzo / Diciembre de cada año, por lo que el promedio anual se calcula sobre diez meses."/>
    <n v="0"/>
  </r>
  <r>
    <s v="MINISTERIO DE EDUCACION"/>
    <x v="43"/>
    <s v="Educación"/>
    <n v="11909"/>
    <s v="Porcentaje de párvulos que asisten a extensión horaria en Programa Educativo Jardín Infantil Administración Directa cuyas madres o apoderados/as trabajan y/o estudian."/>
    <s v="(N° de párvulos que asisten a extensión horaria en Programa Educativo Jardín Infantil Administración Directa cuyas madres o apoderados/as trabajan y/o estudian en el año t/N° total de párvulos que asisten a extensión horaria en Programa Educativo Jardín Infantil Administración Directa en el año t)*100"/>
    <s v="1 - Otorgar educación parvularia de calidad, equitativa e inclusiva, que reconozca y valore los contextos individuales, familiares, sociales, territoriales y culturales, favoreciendo desde un marco de derechos el bienestar y desarrollo integral de todos los niños y todas las niñas en ambientes pedagógicos pertinentes, innovadores y flexibles."/>
    <s v="Situación de madres o apoderados cuyos niños y niñas asisten a extensión horaria."/>
    <s v="%"/>
    <s v="Asc"/>
    <s v="Eficacia"/>
    <s v="Resultado Intermedio"/>
    <x v="0"/>
    <n v="92.4"/>
    <n v="2772"/>
    <n v="3000"/>
    <n v="0"/>
    <m/>
    <n v="92.4"/>
    <n v="929"/>
    <n v="1005"/>
    <n v="0"/>
    <s v="El indicador busca focalizar de acuerdo a las características de la situación de los hogares y de los párvulos, especialmente de aquellos en situación de vulnerabilidad y de los grupos definidos como prioritarios por la política institucional, como lo son las madres o apoderados/as que trabajan y/o estudian y/o buscan trabajo. El servicio se orienta a proveer una oferta a estas madres o apoderado/a, donde se le entregue a sus hijos/as, educación y servicios de calidad. Año t corresponde a año lectivo (marzo-diciembre). La medición de este indicador se realiza una o dos veces al año, en los meses de mayo o eventualmente en octubre. Para el resultado se informará el último reporte realizado."/>
    <n v="0"/>
  </r>
  <r>
    <s v="MINISTERIO DE EDUCACION"/>
    <x v="43"/>
    <s v="Educación"/>
    <n v="12949"/>
    <s v="Porcentaje de Jardines Infantiles clásicos de administración directa que obtienen Reconocimiento Oficial al año t."/>
    <s v="(N° de Jardines Infantiles clásicos de administración directa que obtienen Reconocimiento Oficial al año t/N° de Jardines Infantiles clásicos de administración directa en funcionamiento)*100"/>
    <s v="1 - Otorgar educación parvularia de calidad, equitativa e inclusiva, que reconozca y valore los contextos individuales, familiares, sociales, territoriales y culturales, favoreciendo desde un marco de derechos el bienestar y desarrollo integral de todos los niños y todas las niñas en ambientes pedagógicos pertinentes, innovadores y flexibles."/>
    <s v="Jardines que obtienen reconocimiento Oficial."/>
    <s v="%"/>
    <s v="Asc"/>
    <s v="Calidad"/>
    <s v="Producto"/>
    <x v="1"/>
    <s v="NM"/>
    <s v="--"/>
    <s v="--"/>
    <s v="--"/>
    <m/>
    <n v="74.599999999999994"/>
    <n v="562"/>
    <n v="753"/>
    <n v="0"/>
    <s v="1. El numerador incluye todos los jardines infantiles clásicos de administración directa que han obtenido Reconocimiento Oficial desde su implementación (año 2016) al 31 de diciembre del año t. 2. El denominador considera el número desagregado por Región del total de jardines infantiles clásicos de administración directa a diciembre del año t-2, ello en vista de que es un número programado que puede variar de un año a otro y también dentro del mismo año, construido a partir del análisis realizado por Dpto. de Fiscalía y Dpto de Cobertura y Habilitación de Espacios Educativos. 3. En el numerador podrán ser incorporados los proyectos de inversión finalizados que obtienen Reconocimiento Oficial. 4. La Nómina desagregada por región de jardines infantiles clásicos de administración directa del año t-2, será elaborada por el/la Encargado/a de Reconocimiento Oficial DIRNAC. 5. El Informe Anual de Reconocimiento Oficial, será elaborado por el/la Encargado/a de Reconocimiento Oficial DIRNAC."/>
    <s v="-"/>
  </r>
  <r>
    <s v="MINISTERIO DE EDUCACION"/>
    <x v="43"/>
    <s v="Educación"/>
    <n v="13098"/>
    <s v="Porcentaje de cupos construidos en Salas Cuna y Niveles Medios de Jardines Infantiles JUNJI al año t, respecto al total de cupos en Salas Cuna y Niveles Medios de Jardines JUNJI programados construir en el periodo 2020-2022."/>
    <s v="(N° de cupos  construidos en Salas Cuna y Niveles Medios de Jardines Infantiles JUNJI al año t /N° total de cupos en Salas Cuna y Niveles medios de Jardines Infantiles JUNJI programados construir en el periodo 2020-2022.)*100"/>
    <s v="2 - Aumentar la cobertura de educación parvularia para todos los niños y todas las niñas, ampliando la oferta educativa programática, tanto en modalidades educativas clásicas y alternativas de administración directa, considerando que este crecimiento sea sostenible, respetuoso del medio ambiente, pertinente a las necesidades y particularidades de las familias y comunidades."/>
    <m/>
    <s v="%"/>
    <s v="Asc"/>
    <s v="Eficacia"/>
    <s v="Producto"/>
    <x v="1"/>
    <s v="NM"/>
    <s v="--"/>
    <s v="--"/>
    <s v="--"/>
    <m/>
    <n v="43.5"/>
    <n v="6100"/>
    <n v="14032"/>
    <n v="0"/>
    <s v="Este indicador mide el cierre de la cartera vigente al 31 de julio del 2019 de los proyectos de aumento de cobertura del programa Jardín Clásico Administración Directa. Se entenderá por «cupos construidos», aquellos que presenten un 100% de avance físico de obras, con informe de Inspector técnico de obra (ITO). La medición será acumulada respecto de la gestión 2020-2022"/>
    <s v="-"/>
  </r>
  <r>
    <s v="MINISTERIO DE EDUCACION"/>
    <x v="43"/>
    <s v="Educación"/>
    <n v="13514"/>
    <s v="Porcentaje de nuevos cupos en salas cuna y aulas de nivel medio derivados de la construcción, habilitación, reposición y/o ampliación de Jardines Infantiles de la red JUNJI al año t."/>
    <s v="(N° de nuevos cupos en salas cuna y aulas de nivel medio derivados de la construcción, habilitación, reposición y/o ampliación de Jardines Infantiles de la red JUNJI al año t/ N° total de nuevos cupos en salas cuna y aulas de nivel medio de Jardines Infantiles de la red JUNJI programados a construir, habilitar, reponer y/o ampliar en el período 2023-2025)*100"/>
    <s v="2 - Aumentar la cobertura de educación parvularia para todos los niños y todas las niñas, ampliando la oferta educativa programática, tanto en modalidades educativas clásicas y alternativas de administración directa, considerando que este crecimiento sea sostenible, respetuoso del medio ambiente, pertinente a las necesidades y particularidades de las familias y comunidades."/>
    <s v="Nuevos cupos en salas cuna y aulas de nivel medio"/>
    <s v="%"/>
    <s v="Asc"/>
    <s v="Eficacia"/>
    <s v="Producto"/>
    <x v="2"/>
    <n v="60"/>
    <n v="3761"/>
    <n v="6268"/>
    <n v="0"/>
    <m/>
    <s v="NM"/>
    <s v="--"/>
    <s v="--"/>
    <s v="--"/>
    <s v="1. Se entenderá por &quot;nuevos cupos en salas cuna y aulas de nivel medio&quot; a aquellos proyectos terminados que presenten un 100% de avance físico de obras según informe de Inspector Técnico de Obra (ITO), derivados de la construcción, habilitación, reposición y/o ampliación de proyectos destinados a aumentar la cobertura de los Jardines Infantiles de la red JUNJI. 2. Se entenderá por &quot;Red JUNJI&quot; a los Jardines infantiles clásicos de administración directa, alternativos y financiados vía transferencia de fondos. 3. El numerador incluye todos los nuevos cupos en salas cuna y aulas de nivel medio derivados de la construcción, habilitación, reposición y/o ampliación de Jardines Infantiles de la red JUNJI desde enero del año 2023 al 31 de diciembre del año t. 4. Se excluirá de la medición del indicador aquellos proyectos que presenten término anticipado de contrato, extensiones y/o modificaciones de contrato por aumento de obras o extensiones de plazo. 5. El Reporte con proyección de nuevos cupos en salas cuna y aulas de nivel medio de Jardines Infantiles de la red JUNJI a construir, habilitar, reponer y/o ampliar en el período 2023-2025, será emitido a más tardar a enero de 2023, firmado por el Encargado del Departamento de Cobertura y Habilitación de Espacios Educativos, DIRNAC. 6. El Reporte anual de cumplimiento de nuevos cupos en salas cuna y aulas de nivel medio derivados de la construcción, habilitación, reposición y/o ampliación de Jardines Infantiles de la red JUNJI, será firmado por el Encargado del Departamento de Cobertura y Habilitación de Espacios Educativos, DIRNAC."/>
    <n v="1"/>
  </r>
  <r>
    <s v="MINISTERIO DE EDUCACION"/>
    <x v="43"/>
    <s v="Educación"/>
    <n v="13984"/>
    <s v="Porcentaje de Jardines Infantiles clásicos de administración directa que obtienen Reconocimiento Oficial al año t."/>
    <s v="(N° de Jardines Infantiles clásicos de administración directa que obtienen Reconocimiento Oficial al año t/N° Total de Jardines infantiles clásicos de administración Directa del año t-2.)*100"/>
    <s v="1 - Otorgar educación parvularia de calidad, equitativa e inclusiva, que reconozca y valore los contextos individuales, familiares, sociales, territoriales y culturales, favoreciendo desde un marco de derechos el bienestar y desarrollo integral de todos los niños y todas las niñas en ambientes pedagógicos pertinentes, innovadores y flexibles."/>
    <s v="Jardines que obtienen reconocimiento Oficial."/>
    <s v="%"/>
    <s v="Asc"/>
    <s v="Calidad"/>
    <s v="Producto"/>
    <x v="2"/>
    <n v="74.5"/>
    <n v="615"/>
    <n v="825"/>
    <n v="0"/>
    <m/>
    <n v="74.599999999999994"/>
    <n v="562"/>
    <n v="753"/>
    <n v="0"/>
    <s v="1. El numerador incluye todos los jardines infantiles clásicos de administración directa que han obtenido Reconocimiento Oficial desde su implementación (año 2016) al 31 de diciembre del año t. 2. El denominador considera el número desagregado por Región del total de jardines infantiles clásicos de administración directa a diciembre del año t-2, ello en vista de que es un número programado que puede variar de un año a otro y también dentro del mismo año, construido a partir del análisis realizado por Dpto. de Fiscalía y Dpto de Cobertura y Habilitación de Espacios Educativos. 3. En el numerador podrán ser incorporados los proyectos de inversión finalizados que obtienen Reconocimiento Oficial. 4. La Nómina desagregada por región de jardines infantiles clásicos de administración directa del año t-2, será elaborada por el/la Encargado/a de Reconocimiento Oficial DIRNAC. 5. El Informe Anual de Reconocimiento Oficial, será elaborado por el/la Encargado/a de Reconocimiento Oficial DIRNAC."/>
    <n v="-1.3404825737264655E-3"/>
  </r>
  <r>
    <s v="MINISTERIO DE EDUCACION"/>
    <x v="44"/>
    <s v="Educación"/>
    <n v="13448"/>
    <s v="Cumplimiento del plan de trabajo plan de trabajo para la conferencia de Directores"/>
    <s v="(N°de acciones Implementadas del plan de trabajo para la conferencia de Directores en el año t / N° total de acciones del plan de trabajo para la conferencia de Directores, planificadas para el año t)*100"/>
    <s v="4 - Incrementar la colaboración entre la comunidad educativa perteneciente al Servicio Local y redes estratégicas, para concretar el logro progresivo de los indicadores de la calidad educativa, mediante acciones planificadas y sistemáticas que derivan de los objetivos del plan anual de desarrollo."/>
    <s v="Acciones colaborativas implementadas"/>
    <s v="%"/>
    <s v="Des"/>
    <s v="Eficacia"/>
    <s v="Proceso"/>
    <x v="2"/>
    <n v="86"/>
    <n v="6"/>
    <n v="7"/>
    <n v="0"/>
    <m/>
    <s v="NM"/>
    <s v="--"/>
    <s v="--"/>
    <s v="--"/>
    <s v="1.-El Programa de trabajo deberá ser elaborado antes del 31 de Marzo del año t. 2.-Deberá considerar las acciones para el año t y establecer los medios de verificación asociados a cada acción. 3.-Estar formalizado y aprobado por el jefe de servicio"/>
    <n v="-1"/>
  </r>
  <r>
    <s v="MINISTERIO DE EDUCACION"/>
    <x v="44"/>
    <s v="Educación"/>
    <n v="13455"/>
    <s v="Porcentaje de cumplimiento del Plan anual de Observación de Aula y Retro alimentación"/>
    <s v="(N° de hitos cumplidos del Plan de Observación de Aula y Retroalimentación para el año t/N° total de hitos del plan de Observación de Aula y Retroalimentación)*100"/>
    <s v="5 - Potenciar el aprendizaje integral de los estudiantes, mediante la instalación de prácticas pedagógicas innovadoras, para formar personas con las habilidades propias del siglo XXI, en ambientes educativos sanos, inclusivos y con equidad de género, instalando procesos evaluativos que permitan recoger evidencias concretas de las prácticas desarrolladas."/>
    <s v="Acciones de Observación de Aula y Retroalimentación"/>
    <s v="%"/>
    <s v="Asc"/>
    <s v="Eficacia"/>
    <s v="Proceso"/>
    <x v="2"/>
    <n v="67"/>
    <n v="4"/>
    <n v="6"/>
    <n v="0"/>
    <m/>
    <s v="NM"/>
    <s v="--"/>
    <s v="--"/>
    <s v="--"/>
    <s v="1.-El Programa de trabajo deberá ser elaborado antes del 31 de Marzo del año t. 2.-El Plan de Observación de Aula y Retroalimentación deberá considerar una frecuencia semestral, realizado por el equipo directivo u otros a convenir y destinado a la dotación docente (no incluyen reemplazo) 3.-Se entiende por cumplimiento exitoso del Plan cuando se realizan todas las acciones programadas y se adjuntan sus medios de verificación. 4.- Estar formalizado y aprobado por el jefe de servicio"/>
    <n v="1"/>
  </r>
  <r>
    <s v="MINISTERIO DE EDUCACION"/>
    <x v="44"/>
    <s v="Educación"/>
    <n v="14029"/>
    <s v="Porcentaje de establecimientos del territorio, que realizan al menos 4 sesiones del Consejo Escolar o consejo de educación Parvularia en el año t."/>
    <s v="(N° de establecimientos del territorio que realizan al menos 4 sesiones del Consejo Escolar o Consejo de Educación Parvularia en el año t/N° total de establecimientos del territorio en el año t)*100"/>
    <s v="4 - Incrementar la colaboración entre la comunidad educativa perteneciente al Servicio Local y redes estratégicas, para concretar el logro progresivo de los indicadores de la calidad educativa, mediante acciones planificadas y sistemáticas que derivan de los objetivos del plan anual de desarrollo."/>
    <s v="Actividades de Participación"/>
    <s v="%"/>
    <s v="Asc"/>
    <s v="Eficacia"/>
    <s v="Producto"/>
    <x v="2"/>
    <n v="100"/>
    <n v="82"/>
    <n v="82"/>
    <n v="0"/>
    <m/>
    <n v="100"/>
    <n v="83"/>
    <n v="83"/>
    <n v="0"/>
    <s v="1. Las sesiones del Consejo Escolar o Consejo de Educación Parvularia 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olo impartan educación parvularia, no se va a denominar Consejo Escolar sino que Consejo de Educación Parvularia."/>
    <n v="0"/>
  </r>
  <r>
    <s v="MINISTERIO DE EDUCACION"/>
    <x v="45"/>
    <s v="Educación"/>
    <n v="13469"/>
    <s v="Porcentaje de cumplimiento del plan de capacitación del servicio"/>
    <s v="(Número de actividades realizadas del plan de capacitación en el año t/Número total de actividades del plan de capacitación planificadas para el año t)*100"/>
    <s v="2 - Mejorar las capacidades humanas y técnicas de los actores claves del sistema (asistentes de la educación, educadores de párvulos, docentes, directivos y funcionarios SLEP), mediante efectivos procesos de selección, evaluación, perfeccionamiento, así como, el desarrollo del trabajo colaborativo y la gestión de redes entre las comunidades educativas."/>
    <s v="Actividades de capacitación"/>
    <s v="%"/>
    <s v="Asc"/>
    <s v="Eficacia"/>
    <s v="Proceso"/>
    <x v="2"/>
    <n v="90"/>
    <n v="9"/>
    <n v="10"/>
    <n v="0"/>
    <m/>
    <s v="NM"/>
    <s v="--"/>
    <s v="--"/>
    <s v="--"/>
    <s v="1.-El plan de capacitación debe definir las actividades a realizar durante el año y su justificación, por cada estamento del Servicio. A su vez considera las horas requeridas para cada actividad de formación según el plan de capacitación definido (plan de desarrollo profesional docente en el marco del Centro de perfeccionamiento, experimentación e investigaciones pedagógicas del ministerio de educación (CPEIP)), plan de formación para los asistentes de la educación y plan de formación para los funcionarios de la organización interna del Servicio). 2.-Se considera una actividad de capacitación como realizada aquellas que tengan convocatoria (por cualquier medio), programa o temario y los registros de asistencia."/>
    <n v="1"/>
  </r>
  <r>
    <s v="MINISTERIO DE EDUCACION"/>
    <x v="45"/>
    <s v="Educación"/>
    <n v="13489"/>
    <s v="Porcentaje de establecimientos educacionales que aplican instrumentos para evaluar lectura comprensiva en segundo básico."/>
    <s v="(N° de EE que aplican instrumentos para evaluar lectura comprensiva en segundo básico en el año t/N° total de EE del SLEP que imparten segundo básico en el año t)*100"/>
    <s v="1 - Mejorar los niveles de aprendizaje de los estudiantes del Territorio, a través de una gestión pedagógica de calidad, mediante el monitoreo de aprendizajes y la implementación de las mejores prácticas educativas."/>
    <s v="Estudiantes que leen comprensivamente en segundo básico"/>
    <s v="%"/>
    <s v="Asc"/>
    <s v="Eficacia"/>
    <s v="Producto"/>
    <x v="2"/>
    <n v="93"/>
    <n v="40"/>
    <n v="43"/>
    <n v="0"/>
    <m/>
    <s v="NM"/>
    <s v="--"/>
    <s v="--"/>
    <s v="--"/>
    <s v="&quot;1. El instrumento utilizado deberá estar visado por el Jefe de Servicio del SLEP Atacama en el mes de mayo del año t. 2. El instrumento deberá ser aplicado a estudiantes de segundo básico. 3.El informe de resultados debe: a) Ser validado por el Jefe del Centro de Responsabilidad mediante firma con corte en el mes de diciembre. b) Indicar los EE y cursos en los que el instrumento fue aplicado. 4.Para considerar al establecimiento en el numerador, el instrumento debe ser aplicado a lo menos al 75% de los estudiantes de segundo básico de dicho establecimiento. 5. Se considerará como total de establecimientos, sólo los que imparten segundo básico."/>
    <n v="1"/>
  </r>
  <r>
    <s v="MINISTERIO DE EDUCACION"/>
    <x v="45"/>
    <s v="Educación"/>
    <n v="13491"/>
    <s v="Porcentaje de establecimientos del territorio, que realizan al menos 4 sesiones del Consejo Escolar o consejo de educación Parvularia en el año t."/>
    <s v="(N° de establecimientos del territorio que realizan al menos 4 sesiones del Consejo Escolar o Consejo de Educación Parvularia en el año t /N° total de establecimientos del territorio en el año t)*100"/>
    <s v="3 - Mejorar la gestión del liderazgo en los diferentes niveles, procurando ofrecer el mejor Servicio Educativo como sostenedores, mediante la implementación de una Institucionalidad Pública, moderna, especializada, eficiente, eficaz y con identidad territorial, desarrollada e implementada, a través del Plan Estratégico Local (PEL) y el Plan Anual Local (PAL)."/>
    <s v="Actividades de Participación"/>
    <s v="%"/>
    <s v="Asc"/>
    <s v="Eficacia"/>
    <s v="Producto"/>
    <x v="2"/>
    <n v="75"/>
    <n v="59"/>
    <n v="79"/>
    <n v="0"/>
    <m/>
    <s v="NM"/>
    <s v="--"/>
    <s v="--"/>
    <s v="--"/>
    <s v="1. Las sesiones del Consejo Escolar o Consejo de Educación Parvularia 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ólo impartan educación parvularia, no se va a denominar Consejo Escolar sino que Consejo de Educación Parvularia. 4. El Consejo Escolar es aquel donde se reúnen los representantes de los apoderados, estudiantes, asistentes de la educación, docentes, equipo directivo y del SLEP. Entre sus funciones está el de estimular y canalizar la participación de la comunidad educativa para aportar a la mejora continua del proyecto educativo."/>
    <n v="1"/>
  </r>
  <r>
    <s v="MINISTERIO DE EDUCACION"/>
    <x v="45"/>
    <s v="Educación"/>
    <n v="13492"/>
    <s v="Porcentaje de ejecución presupuestaria del Servicio"/>
    <s v="(Monto ejecutado del Presupuesto del servicio del año fiscal t cerrado/Monto total del Presupuesto vigente del servicio del año fiscal t cerrado)*100"/>
    <s v="5 - Asegurar la sostenibilidad y el equilibrio financiero del Servicio Educativo, a través del diseño e implementación de un Modelo de Gestión Presupuestaria por establecimiento y por tipo de subvención."/>
    <s v="Monto ejecutado del presupuesto del servicio"/>
    <s v="%"/>
    <s v="Asc"/>
    <s v="Economía"/>
    <s v="Proceso"/>
    <x v="2"/>
    <n v="90"/>
    <n v="76200000"/>
    <n v="84672431"/>
    <n v="0"/>
    <m/>
    <s v="NM"/>
    <s v="--"/>
    <s v="--"/>
    <s v="--"/>
    <s v="1. Monto ejecutado corresponde al monto total devengado. 2. Se entenderá como presupuesto vigente aquel que incorpora todas las modificaciones presupuestarias autorizadas. 3. Montos en miles de $"/>
    <n v="1"/>
  </r>
  <r>
    <s v="MINISTERIO DE EDUCACION"/>
    <x v="45"/>
    <s v="Educación"/>
    <n v="13494"/>
    <s v="Porcentaje de proyectos de infraestructura que presentan ejecución durante el año t"/>
    <s v="(Número de proyectos de infraestructura en ejecución o terminados en el año t/Número total de proyectos de infraestructura planificados para ejecutarse o terminar en el año t)*100"/>
    <s v="4 - Mejorar las condiciones de infraestructura, equipamiento y recursos educativos de los Establecimientos Educacionales, mediante la elaboración y ejecución de un Programa Integral de Inversión y Mantenimiento, basado en un adecuado diagnóstico de las necesidades y de las respectivas fuentes de financiamiento."/>
    <s v="Porcentaje de proyectos de infraestructura en ejecución o terminados en el año t"/>
    <s v="%"/>
    <s v="Asc"/>
    <s v="Eficacia"/>
    <s v="Proceso"/>
    <x v="2"/>
    <n v="86"/>
    <n v="6"/>
    <n v="7"/>
    <n v="0"/>
    <m/>
    <s v="NM"/>
    <s v="--"/>
    <s v="--"/>
    <s v="--"/>
    <s v="1. El Informe de cumplimiento deberá indicar al menos: a) Fecha de identificación del proyecto. b) Nombre del proyecto. c) Nombre del EE. d) Monto de la inversión. 2. Se entiende por proyecto de inversión a aquellos proyectos de conservación o inversión financiados por el subtítulo 31 del presupuestos de los Servicios Locales 3. Se entiende por proyecto de inversión en ejecución a aquellos proyectos que cuentan con licitación adjudicada y que no cuente aún con recepción provisoria. 4. Se entiende por proyecto de inversión y/o conservación terminados a aquellos proyectos que cuenten con recepción provisoria."/>
    <n v="1"/>
  </r>
  <r>
    <s v="MINISTERIO DE EDUCACION"/>
    <x v="46"/>
    <s v="Educación"/>
    <n v="13204"/>
    <s v="Porcentaje de establecimientos del territorio con asistencia promedio igual o superior al 80% de sus estudiantes matriculados en el año t."/>
    <s v="(N° de establecimientos del territorio con asistencia promedio igual o superior al 80% de sus estudiantes matriculados en el año t /N° total de establecimientos del territorio en el año t)*100"/>
    <m/>
    <m/>
    <s v="%"/>
    <s v="Asc"/>
    <s v="Eficacia"/>
    <s v="Resultado Intermedio"/>
    <x v="1"/>
    <s v="NM"/>
    <s v="--"/>
    <s v="--"/>
    <s v="--"/>
    <m/>
    <n v="0"/>
    <n v="0"/>
    <n v="54"/>
    <n v="0"/>
    <s v="1. Para el cálculo se considerará la asistencia promedio entre marzo y noviembre del año t, promedio simple. 2. Se utiliza la asistencia entregada por SIGE. 3. En caso de no registrar asistencia un mes (paro docente, contingencia nacional, u otro) se calculará el promedio con los meses restantes. 4. El N° de establecimientos considera a todos los niveles escolares y modalidades de enseñanza (Ed. parvularia(NT1 y NT2), básica, media, especial-diferencial y adultos) 5. Para el caso de Educación Parvularia solo se considera el primer nivel de transición NT1 (pre-kínder) y segundo nivel de transición NT2 (kínder)."/>
    <s v="-"/>
  </r>
  <r>
    <s v="MINISTERIO DE EDUCACION"/>
    <x v="46"/>
    <s v="Educación"/>
    <n v="13205"/>
    <s v="Porcentaje de establecimientos del territorio, que realizan al menos 4 sesiones del Consejo Escolar o consejo de educación parvularia en el año t."/>
    <s v="(N° de establecimientos del territorio que realizan al menos 4 sesiones del Consejo Escolar o Consejo de Educación Parvularia en el año t /N° total de establecimientos del territorio en el año t)*100"/>
    <s v="4 - Incrementar la vinculación con la comunidad y las formas institucionales de participación e inserción territorial, mediante la promoción y desarrollo de redes, y la generación de un plan de participación con la comunidad."/>
    <s v="Fomentar la participación de la comunidad educativa a través de la realización de a lo menos 4 consejos escolares en todos los establecimientos (Escuelas y Jardines Infantiles)"/>
    <s v="%"/>
    <s v="Asc"/>
    <s v="Eficacia"/>
    <s v="Producto"/>
    <x v="0"/>
    <n v="100"/>
    <n v="77"/>
    <n v="77"/>
    <n v="0"/>
    <m/>
    <n v="100"/>
    <n v="77"/>
    <n v="77"/>
    <n v="0"/>
    <s v="1. Las sesiones del Consejo Escolar o Consejo de Educación Parvularia &gt;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olo impartan educación parvularia, no se va a denominar consejo escolar sino que consejo de educación parvularia. 4. El consejo escolar es aquel donde se reúnen los representantes de los apoderados, estudiantes, asistentes de la educación, docentes, equipo directivo, y del SLEP. Entre sus funciones está el de estimular y canalizar la participación de la comunidad educativa para aportar a la mejora continua del proyecto educativo."/>
    <n v="0"/>
  </r>
  <r>
    <s v="MINISTERIO DE EDUCACION"/>
    <x v="46"/>
    <s v="Educación"/>
    <n v="13206"/>
    <s v="Porcentaje de docentes de establecimientos del territorio evaluados en categoría destacado o competente en el año t, respecto del total de docentes de establecimientos del territorio evaluados en el año t-1."/>
    <s v="(N° de docentes de establecimientos del territorio evaluados en categoría destacado o competente en el año t /N° total de docentes de establecimientos del territorio evaluados en el año t-1)*100"/>
    <m/>
    <m/>
    <s v="%"/>
    <s v="Asc"/>
    <s v="Eficacia"/>
    <s v="Resultado Intermedio"/>
    <x v="1"/>
    <s v="NM"/>
    <s v="--"/>
    <s v="--"/>
    <s v="--"/>
    <m/>
    <n v="83"/>
    <n v="24"/>
    <n v="29"/>
    <n v="0"/>
    <s v="1. se entiende por docente evaluado a aquel que haya participado del proceso de evaluación para medir su desempeño. 2. Se consideran solo los docentes de los establecimientos del territorio que son evaluados en el año t-1 y que reciben sus resultados en el año t."/>
    <s v="-"/>
  </r>
  <r>
    <s v="MINISTERIO DE EDUCACION"/>
    <x v="46"/>
    <s v="Educación"/>
    <n v="13281"/>
    <s v="Porcentaje de categorías de desempeño Alto y/o Medio de establecimientos educacionales del territorio en el año t."/>
    <s v="(Número de categorías de desempeño Alto y/o Medio de establecimientos del territorio en el año t/Número total de categorías de desempeño de establecimientos en el territorio en el año t)*100"/>
    <m/>
    <m/>
    <s v="%"/>
    <s v="Asc"/>
    <s v="Eficacia"/>
    <s v="Resultado Intermedio"/>
    <x v="1"/>
    <s v="NM"/>
    <s v="--"/>
    <s v="--"/>
    <s v="--"/>
    <m/>
    <n v="36"/>
    <n v="20"/>
    <n v="55"/>
    <n v="0"/>
    <s v="1. La Agencia de la Calidad categoriza a los establecimientos educacionales anualmente, tanto para enseñanza básica y media por separado, pudiendo un mismo establecimiento tener dos categorías diferentes. 2. Las posibles categorías de desempeño son Alto, Medio, Medio-Bajo e Insuficiente. 3. Se entenderá como número total de categorizaciones, la suma total de categoría de desempeño, de los niveles de enseñanza (básica y media) del territorio que fueron categorizados en el año t. 4. Se considera solo los establecimientos de educación regular con enseñanza básica y/o media. Por lo tanto, no se consideran los establecimientos con educación especial y de adultos. 5. El denominador corresponderá a los establecimientos educacionales categorizables según la Agencia de la Calidad, en base al número de estudiantes según art. 18 Ley 20.529."/>
    <s v="-"/>
  </r>
  <r>
    <s v="MINISTERIO DE EDUCACION"/>
    <x v="46"/>
    <s v="Educación"/>
    <n v="13440"/>
    <s v="Porcentaje de proyectos de inversión y/o conservación en ejecución o terminados en el año t"/>
    <s v="(N° de proyectos de inversión y/o conservación en ejecución o terminados en el año t/N° total de proyectos de inversión y/o conservación planificados en el año t)*100"/>
    <s v="5 - Mejorar las condiciones de habitabilidad, higiene, seguridad y equipamiento para el desarrollo del servicio educativo y la calidad de la educación pública, mediante el mejoramiento de la infraestructura"/>
    <s v="Mejorar las condiciones de infraestructura de los establecimientos"/>
    <s v="%"/>
    <s v="Asc"/>
    <s v="Eficacia"/>
    <s v="Proceso"/>
    <x v="2"/>
    <n v="73"/>
    <n v="8"/>
    <n v="11"/>
    <n v="0"/>
    <m/>
    <n v="0"/>
    <n v="0"/>
    <n v="0"/>
    <n v="0"/>
    <s v="1. El listado de proyectos de inversión y/o conservación en ejecución o terminados deberá indicar al menos: a) Fecha de postulación del proyecto. b) Nombre del proyecto. c) Nombre del EE. d) Monto de la inversión. 2. Se considerarán para el numerador los proyectos de inversión y/o conservación en ejecución o terminados del año t y que se puedan acreditar su fecha de ejecución o termino. 3. Se entiende por proyecto de inversión a aquellos proyectos de conservación o inversión financiados por el subtítulo 31 del presupuesto del Servicio Local 4. Se entiende por proyecto de inversión en ejecución a aquellos proyectos que cuentan con licitación adjudicada y que no cuente aún con recepción provisoria. 5. Se entiende por proyecto de inversión y/o conservación terminados a aquellos proyectos que cuenten con recepción provisoria. 6. El listado de proyectos de inversión y/o conservación planificados en el año t, debe estar formalizado a más tardar en marzo del año t por el jefe de servicio."/>
    <n v="1"/>
  </r>
  <r>
    <s v="MINISTERIO DE EDUCACION"/>
    <x v="46"/>
    <s v="Educación"/>
    <n v="13441"/>
    <s v="Porcentaje de estudiantes que leen comprensivamente en 2do básico"/>
    <s v="(número de estudiantes que leen comprensivamente en 2do básico/número total de estudiantes evaluados en 2do básico)*100"/>
    <s v="1 - Mejorar los aprendizajes en los estudiantes mediante un plan de acompañamiento a los establecimientos y mejoramiento de las prácticas pedagógicas, considerando también la educación afectiva y sexual como un derecho humano."/>
    <s v="medir el total de estudiantes que leen comprensivamente en 2do básico"/>
    <s v="%"/>
    <s v="Asc"/>
    <s v="Eficacia"/>
    <s v="Resultado Intermedio"/>
    <x v="2"/>
    <n v="43"/>
    <n v="818"/>
    <n v="1889"/>
    <n v="0"/>
    <m/>
    <n v="43"/>
    <n v="818"/>
    <n v="1889"/>
    <n v="0"/>
    <s v="1.Durante el segundo trimestre del año t, el Jefe de Servicio seleccionará el instrumento que se aplicará a los estudiantes de segundo básico 2.La medición se realiza de manera presencial, y a fines del año t 3.Para el cálculo del denominador se considerán los estudiantes que hayan estado en clases presenciales a lo menos 6 meses del año t 4. Se entiende por leer comprensivamente: a aquellos estudiantes que logran un nivel de aprendizaje adecuado en la prueba de lectura comprensiva y debe estar definido en el instrumento."/>
    <n v="0"/>
  </r>
  <r>
    <s v="MINISTERIO DE EDUCACION"/>
    <x v="46"/>
    <s v="Educación"/>
    <n v="13446"/>
    <s v="Porcentaje de actividades ejecutadas del Plan de Formación y Desarrollo de Capacidades"/>
    <s v="(N° de actividades ejecutadas del Plan de Formación y Desarrollo de Capacidades en el año t /N° total de actividades planificadas en el Plan de Formación y Desarrollo de Capacidades en el año t)*100"/>
    <s v="2 - Aumentar el número de equipos directivos, docentes, educadoras de párvulo, y asistentes de la educación, a través de la implementación de un plan de capacitación para la mejora de las competencias técnicas y humanas."/>
    <s v="Formar a los Directores/as, docentes, asistentes de la educación de acuerdo a la detección de necesidades de Formación y Desarrollo de Capacidades"/>
    <s v="%"/>
    <s v="Asc"/>
    <s v="Eficacia"/>
    <s v="Proceso"/>
    <x v="2"/>
    <n v="100"/>
    <n v="4"/>
    <n v="4"/>
    <n v="0"/>
    <m/>
    <n v="100"/>
    <n v="4"/>
    <n v="4"/>
    <n v="0"/>
    <s v="1. El Plan de Formación y Desarrollo de Capacidades debe: a) Contener un diagnóstico de necesidades de formación y desarrollo de capacidades que considere a cada estamento (directivos, docentes, asistentes de la educación, y educadoras de párvulo) b) Formular actividades formativas acordes para cada estamento, indicar las fechas de cumplimiento y los medios de verificación correspondientes. c) estar validado a más tardar en el mes de abril del año t por el Jefe de Servicio"/>
    <n v="0"/>
  </r>
  <r>
    <s v="MINISTERIO DE EDUCACION"/>
    <x v="47"/>
    <s v="Educación"/>
    <n v="13342"/>
    <s v="Porcentaje de categorías de desempeño Alto y/o Medio de establecimientos educacionales del territorio en el año t."/>
    <s v="(Número de categorías de desempeño Alto y/o Medio de establecimientos del territorio en el año t/Número total de categorías de desempeño de establecimientos en el territorio en el año t)*100"/>
    <m/>
    <m/>
    <s v="%"/>
    <s v="Asc"/>
    <s v="Eficacia"/>
    <s v="Resultado Intermedio"/>
    <x v="1"/>
    <s v="NM"/>
    <s v="--"/>
    <s v="--"/>
    <s v="--"/>
    <m/>
    <s v="NM"/>
    <s v="--"/>
    <s v="--"/>
    <s v="--"/>
    <s v="1. La Agencia de la Calidad categoriza a los establecimientos educacionales anualmente, tanto para enseñanza básica y media por separado, pudiendo un mismo establecimiento tener dos categorías diferentes. 2. Las posibles categorías de desempeño son Alto, Medio, Medio-Bajo e Insuficiente. 3. Se entenderá como número total de categorizaciones, la suma total de categoría de desempeño, de los niveles de enseñanza (básica y media) del territorio que fueron categorizados en el año t. 4. Se considera solo los establecimientos de educación regular con enseñanza básica y/o media. Por lo tanto, no se consideran los establecimientos con educación especial y de adultos. 5. El denominador corresponderá a los establecimientos educacionales categorizables según la Agencia la Calidad, en atención al numero de estudiantes según art 18 ley 20529."/>
    <s v="-"/>
  </r>
  <r>
    <s v="MINISTERIO DE EDUCACION"/>
    <x v="47"/>
    <s v="Educación"/>
    <n v="13343"/>
    <s v="Porcentaje de establecimientos del territorio con asistencia promedio igual o superior al 80% de sus estudiantes matriculados en el año t."/>
    <s v="(Número de establecimientos del territorio con asistencia promedio igual o superior al 80% de sus estudiantes matriculados en el año t/Número total de establecimientos del territorio en el año t)*100"/>
    <s v="1 - Mejorar el bienestar socioemocional, necesidades institucionales y pedagógicas de las comunidades educativas mediante acciones vinculadas a la política de reactivación educativa integral"/>
    <s v="Asistencia a clases"/>
    <s v="%"/>
    <s v="Asc"/>
    <s v="Eficacia"/>
    <s v="Resultado Intermedio"/>
    <x v="0"/>
    <n v="67.2"/>
    <n v="43"/>
    <n v="64"/>
    <n v="0"/>
    <m/>
    <n v="0"/>
    <n v="0"/>
    <n v="0"/>
    <n v="0"/>
    <s v="1. Se incluye la totalidad de EE, excluyendo a los jardines infantiles VTF. 2. El informe elaborado por el SLEP deberá estar validado por el Jefe de Servicio. 3. El informe de contendrá a lo menos los siguientes elementos: a) Antecedentes del indicador. b) Evaluación de cumplimiento del indicador según fórmula de cálculo. c) Nómina de establecimientos del territorio en el año t indicando su matrícula y porcentaje promedio de asistencia. d) N° de establecimientos del territorio con asistencia promedio igual o superior al 80% de sus estudiantes matriculados en el año t. e) Análisis cualitativo del indicador."/>
    <s v="-"/>
  </r>
  <r>
    <s v="MINISTERIO DE EDUCACION"/>
    <x v="47"/>
    <s v="Educación"/>
    <n v="13344"/>
    <s v="Porcentaje de establecimientos del territorio, que realizan al menos 4 sesiones del Consejo Escolar o Consejo de educación parvularia en el año t."/>
    <s v="(Número de establecimientos del territorio que realizan al menos 4 sesiones del Consejo Escolar o Consejo de educación párvularia en el año t/Número total de establecimientos del territorio en el año t)*100"/>
    <m/>
    <m/>
    <s v="%"/>
    <s v="Asc"/>
    <s v="Eficacia"/>
    <s v="Producto"/>
    <x v="1"/>
    <s v="NM"/>
    <s v="--"/>
    <s v="--"/>
    <s v="--"/>
    <m/>
    <s v="NM"/>
    <s v="--"/>
    <s v="--"/>
    <s v="--"/>
    <s v="1. Las sesiones del Consejo Escolar o Consejo de Educación Parvularia 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olo impartan educación parvularia, no se va a denominar Consejo Escolar, sino que Consejo de Educación Parvularia."/>
    <s v="-"/>
  </r>
  <r>
    <s v="MINISTERIO DE EDUCACION"/>
    <x v="47"/>
    <s v="Educación"/>
    <n v="13345"/>
    <s v="Porcentaje de estudiantes del territorio que reprueban por motivos académicos al finalizar el año t."/>
    <s v="(N° estudiantes del territorio que reprueban por motivos académicos al finalizar el año t/N° total de estudiantes del territorio matriculados en el año t)*100"/>
    <m/>
    <m/>
    <s v="%"/>
    <s v="Des"/>
    <s v="Eficacia"/>
    <s v="Resultado Intermedio"/>
    <x v="1"/>
    <s v="NM"/>
    <s v="--"/>
    <s v="--"/>
    <s v="--"/>
    <m/>
    <s v="NM"/>
    <s v="--"/>
    <s v="--"/>
    <s v="--"/>
    <s v="1. Para el cálculo del indicador se considera el rendimiento escolar del Sistema de Información General de Estudiantes (SIGE) 2. Se debe considerar que los estudiantes reprobados corresponden a aquellos estudiantes que al finalizar el año t no cumplen con el promedio mínimo de notas para la promoción que los habilite a matricularse en año t+1 en el grado superior."/>
    <e v="#VALUE!"/>
  </r>
  <r>
    <s v="MINISTERIO DE EDUCACION"/>
    <x v="47"/>
    <s v="Educación"/>
    <n v="13465"/>
    <s v="Porcentaje de variación de la matrícula total de los establecimientos educacionales."/>
    <s v="(Matrícula pública del territorio en el año t - Matrícula pública del territorio en el año t0/Matrícula pública del territorio en el año t0)*100"/>
    <s v="2 - Fortalecer la oferta educativa pública en la región que favorezcan la atención, retención y reinserción escolar, desarrollando estrategias pertinentes al contexto local, velando por la continuidad de las trayectorias educativas de las y los estudiantes, mejorando la infraestructura y condiciones adecuadas a sus necesidades."/>
    <s v="Matrícula de los establecimientos educacionales"/>
    <s v="%"/>
    <s v="Asc"/>
    <s v="Eficacia"/>
    <s v="Resultado Intermedio"/>
    <x v="2"/>
    <n v="5"/>
    <n v="906"/>
    <n v="18914"/>
    <n v="0"/>
    <m/>
    <n v="1"/>
    <n v="208"/>
    <n v="18008"/>
    <n v="0"/>
    <s v="1. Matrícula oficial año t y año t0 provenientes de bases de datos oficiales del MINEDUC. 2. La matrícula pública del territorio en el año t0 corresponde a la matrícula del año previo al inicio de funciones del SLEP. 3. Resultado real sobre la meta, siempre y cuando la variación de matrícula sea positiva o cero, en caso contrario el resultado es cero."/>
    <n v="4"/>
  </r>
  <r>
    <s v="MINISTERIO DE EDUCACION"/>
    <x v="47"/>
    <s v="Educación"/>
    <n v="13468"/>
    <s v="Porcentaje de cumplimiento del plan de capacitación."/>
    <s v="(Número de actividades realizadas del plan de capacitación en el año t/Número total de actividades del plan de capacitación planificadas para el año t)*100"/>
    <s v="3 - Diseñar e implementar una política organizacional interna que promueva el sentido de pertenencia hacia los objetivos centrales del sistema de educación pública y que a su vez favorezca la trayectoria laboral de todas y todos los Directivos, Docentes, Asistentes de la Educación, Educadoras, Técnicos en Párvulos y funcionarios/as de la administración central del Servicio Local, fortaleciendo sistemáticamente los equipos de trabajo y desarrollando políticas de desarrollo profesional para el mejoramiento e innovación de sus prácticas."/>
    <s v="Actividades de capacitación"/>
    <s v="%"/>
    <s v="Asc"/>
    <s v="Eficacia"/>
    <s v="Proceso"/>
    <x v="2"/>
    <n v="80"/>
    <n v="8"/>
    <n v="10"/>
    <n v="0"/>
    <m/>
    <s v="NM"/>
    <s v="--"/>
    <s v="--"/>
    <s v="--"/>
    <s v="1.-El plan de capacitación deberá definir las actividades a realizar durante el año y su justificación, por cada estamento del Servicio. A su vez considera las horas requeridas para cada actividad de formación según el plan de capacitación definido (plan de desarrollo profesional docente, plan de formación para los asistentes de la educación y plan de formación para los funcionarios de la organización interna del Servicio). 2.-Se considera una actividad de capacitación como realizada aquellas que tengan registros de asistencia. 3. El plan de capacitación deberá estar validado por el Jefe de Servicio."/>
    <n v="1"/>
  </r>
  <r>
    <s v="MINISTERIO DE EDUCACION"/>
    <x v="47"/>
    <s v="Educación"/>
    <n v="13471"/>
    <s v="Porcentaje de cumplimiento del plan de trabajo para la red de orientadores de establecimientos del territorio."/>
    <s v="(Número de acciones del plan de trabajo implementadas para la red de orientadores en el año t /Número total de acciones del plan de trabajo para la red de orientadores planificadas para el año t)*100"/>
    <s v="4 - Implementar la Política Nacional de Educación Sexual Integral para todas/os las/os estudiantes a lo largo de su trayectoria educativa abarcando principalmente equidad de género, educación afectiva y sexual como un derecho humano."/>
    <s v="Plan de Trabajo para la Red de Orientadores"/>
    <s v="%"/>
    <s v="Asc"/>
    <s v="Eficacia"/>
    <s v="Proceso"/>
    <x v="2"/>
    <n v="100"/>
    <n v="8"/>
    <n v="8"/>
    <n v="0"/>
    <m/>
    <s v="NM"/>
    <s v="--"/>
    <s v="--"/>
    <s v="--"/>
    <s v="1.- El Plan de trabajo deberá considerar las acciones para el año t y establecer los medios de verificación asociados a cada acción. 2.- El plan podrá ser modificado a más tardar el 30 de junio, modificándose sólo los hitos programados con posterioridad a la fecha de modificación del plan. 3. El Plan de Trabajo deberá ser elaborado y validado por el Jefe de Servicio a más tardar el 30 de abril del año t."/>
    <n v="1"/>
  </r>
  <r>
    <s v="MINISTERIO DE EDUCACION"/>
    <x v="47"/>
    <s v="Educación"/>
    <n v="13472"/>
    <s v="Porcentaje de sesiones con el Comité Directivo Local de Educación Pública con acta publicada."/>
    <s v="(Número de sesiones del Comité Directivo Local de Educación Pública con acta publicada en el año t/Número total de sesiones del Comité Directivo Local de Educación Pública con acta aprobada en el año t)*100"/>
    <s v="5 - Aumentar la vinculación con diversas organizaciones de educación superior (Universidades, CFT e IES), Autoridades Comunales y Regionales, Comunidades Locales, Servicios Públicos y Privados y distintos actores e instituciones del medio y la sociedad civil, mediante el trabajo en acciones y/o actividades de trabajo en red, que permitan fortalecer los proyectos educativos institucionales de los establecimientos educacionales del Servicio Local."/>
    <s v="Sesiones con el Comité Directivo Local"/>
    <s v="%"/>
    <s v="Des"/>
    <s v="Eficacia"/>
    <s v="Proceso"/>
    <x v="2"/>
    <n v="100"/>
    <n v="6"/>
    <n v="6"/>
    <n v="0"/>
    <m/>
    <s v="NM"/>
    <s v="--"/>
    <s v="--"/>
    <s v="--"/>
    <s v="1. Según el articulo 32 de ley 21.040, un funcionario del servicio local designado por el director ejecutivo cumplirá las funciones de secretario del Comité Directivo Local, actuará como ministro de fe y registrará sus sesiones. Con un máximo de 8 sesiones en un año escolar, según artículo 32. 2. El artículo 37 señala la publicidad de las sesiones: las sesiones del Comité Directivo local serán públicas y sus acuerdos se adoptarán en la sala legalmente constituida. 3. El secretario del comité directivo local será el encargado de publicar las actas, una vez aprobadas, en el sitio electrónico del servicio local. Dichas actas contendrán, como mínimo, la asistencia a la sesión, los acuerdos adoptados y la forma como fueron votados."/>
    <n v="-1"/>
  </r>
  <r>
    <s v="MINISTERIO DE EDUCACION"/>
    <x v="47"/>
    <s v="Educación"/>
    <n v="13473"/>
    <s v="Porcentaje de cumplimiento del Plan de Trabajo anual con el Consejo Local de Educación ejecutado en relación a las atribuciones estipuladas en la Ley."/>
    <s v="(Número de acciones del plan de trabajo anual con el Consejo Local de educación, implementadas en el año t/Número Total de acciones del plan de trabajo anual con el Consejo local de Educación, planificadas para el año t)*100"/>
    <s v="5 - Aumentar la vinculación con diversas organizaciones de educación superior (Universidades, CFT e IES), Autoridades Comunales y Regionales, Comunidades Locales, Servicios Públicos y Privados y distintos actores e instituciones del medio y la sociedad civil, mediante el trabajo en acciones y/o actividades de trabajo en red, que permitan fortalecer los proyectos educativos institucionales de los establecimientos educacionales del Servicio Local."/>
    <s v="Plan de Trabajo con el Consejo Local de Educación"/>
    <s v="%"/>
    <s v="Asc"/>
    <s v="Eficacia"/>
    <s v="Proceso"/>
    <x v="2"/>
    <n v="100"/>
    <n v="8"/>
    <n v="8"/>
    <n v="0"/>
    <m/>
    <s v="NM"/>
    <s v="--"/>
    <s v="--"/>
    <s v="--"/>
    <s v="1. El Plan de trabajo deberá ser elaborado y validado antes del 30 de abril del año t. 2. El Plan deberá considerar las acciones para el año t, con sus respectivas fechas programadas, y establecer los medios de verificación asociados a cada acción."/>
    <n v="1"/>
  </r>
  <r>
    <s v="MINISTERIO DE EDUCACION"/>
    <x v="48"/>
    <s v="Educación"/>
    <n v="13439"/>
    <s v="Porcentaje de establecimientos educacionales que aplican instrumentos para evaluar lectura comprensiva en segundo básico"/>
    <s v="(N° de EE que aplican instrumentos para evaluar lectura comprensiva en segundo básico en el año t/N° total de EE del SLEP que imparten segundo básico en el año t)*100"/>
    <s v="1 - Mejorar la calidad del aprendizaje de los estudiantes mediante un eficiente desarrollo de la Gestión Pedagógica, de acuerdo con la Bases Curriculares y los Estándares de Aprendizaje que permitan consecuentemente mejorar los resultados de los estudiantes del Servicio Local."/>
    <s v="Evaluar lectura comprensiva"/>
    <s v="%"/>
    <s v="Asc"/>
    <s v="Eficacia"/>
    <s v="Producto"/>
    <x v="2"/>
    <n v="86"/>
    <n v="43"/>
    <n v="50"/>
    <n v="0"/>
    <m/>
    <s v="NM"/>
    <s v="--"/>
    <s v="--"/>
    <s v="--"/>
    <s v="1. El instrumento utilizado deberá estar visado por el equipo de UATP del Servicio Local en el mes de mayo del año t. 2. El instrumento deberá ser aplicado para estudiantes de segundo básico. 3.El informe de resultados debe: a) Ser validado por el jefe del centro de responsabilidad mediante firma con corte en el mes de diciembre. b) Indicar los EE y cursos en los que el instrumento fue aplicado. 4. El instrumento debe ser aplicado a lo menos al 75% de los estudiantes del nivel por EE para ser considerado en el numerador 5. Se considerara como total de establecimientos, solo los que imparten el nivel de enseñanza al cual se le aplicara la evaluación."/>
    <n v="1"/>
  </r>
  <r>
    <s v="MINISTERIO DE EDUCACION"/>
    <x v="48"/>
    <s v="Educación"/>
    <n v="13443"/>
    <s v="Porcentaje de cumplimiento del plan de capacitación"/>
    <s v="(Número de actividades realizadas del plan de capacitación en el año t/Número total de actividades del plan de capacitación planificadas para el año t)*100"/>
    <s v="2 - Fortalecer y construir capacidades en todos los funcionarios de forma sistemática de modo que favorezcan un impacto en el desempeño de todas las unidades educativas y de administración del Servicio Local."/>
    <s v="Actividades de capacitacion"/>
    <s v="%"/>
    <s v="Asc"/>
    <s v="Eficacia"/>
    <s v="Proceso"/>
    <x v="2"/>
    <n v="80"/>
    <n v="16"/>
    <n v="20"/>
    <n v="0"/>
    <m/>
    <s v="NM"/>
    <s v="--"/>
    <s v="--"/>
    <s v="--"/>
    <s v="1.-El plan de capacitación debe definir las actividades a realizar durante el año y su justificación, por cada estamento del Servicio. A su vez considera las horas requeridas para cada actividad de formación según el plan de capacitación definido (plan de desarrollo profesional docente, plan de formación para los asistentes de la educación y plan de formación para los funcionarios de la organización interna del Servicio). Elaborado al 31 de marzo del t. 2.-Se considera una actividad de capacitación como realizada aquellas que tengan registros de asistencia."/>
    <n v="1"/>
  </r>
  <r>
    <s v="MINISTERIO DE EDUCACION"/>
    <x v="48"/>
    <s v="Educación"/>
    <n v="13449"/>
    <s v="Porcentaje de cumplimiento del plan de trabajo de los directores de establecimientos del territorio en las sesiones de trabajo en red (conferencia de directores)"/>
    <s v="(Número de acciones del plan de trabajo implementadas para la conferencia de Directores en el año / Número total de acciones del plan de trabajo para la conferencia de Directores, planificadas para el año )*100"/>
    <s v="3 - Desarrollar una gestión eficaz de Liderazgo en los diferentes niveles propendiendo a alcanzar el logro de los objetivos propuestos a lo largo del tiempo y que impacten positivamente en el aprendizaje de los estudiantes del territorio"/>
    <s v="Acciones implementadas en el liderazgo"/>
    <s v="%"/>
    <s v="Asc"/>
    <s v="Eficacia"/>
    <s v="Proceso"/>
    <x v="2"/>
    <n v="80"/>
    <n v="4"/>
    <n v="5"/>
    <n v="0"/>
    <m/>
    <s v="NM"/>
    <s v="--"/>
    <s v="--"/>
    <s v="--"/>
    <s v="1. El Plan de trabajo deberá ser elaborado al 30 de abril del año t validado por jefe de Subdirección de UATP 2. Deberá considerar las acciones para el año t y establecer los medios de verificación asociados a cada acción."/>
    <n v="1"/>
  </r>
  <r>
    <s v="MINISTERIO DE EDUCACION"/>
    <x v="48"/>
    <s v="Educación"/>
    <n v="13451"/>
    <s v="Porcentaje de establecimientos del territorio, que realizan al menos 4 sesiones del Consejo Escolar o consejo de educación Parvularia en el año t."/>
    <s v="(N° de establecimientos del territorio que realizan al menos 4 sesiones del Consejo Escolar o Consejo de Educación Parvularia en el año t/N° total de establecimientos del territorio en el año t)*100"/>
    <s v="4 - Alta participación de la comunidad educativa que fomentan una convivencia escolar positiva, asegurando un proceso colaborativo e intencionado de diseñar, implementar y evaluar políticas, acciones, prácticas y actividades sobre el conjunto de las interacciones que se producen en el contexto escolar"/>
    <s v="Actividades de participación"/>
    <s v="%"/>
    <s v="Asc"/>
    <s v="Eficacia"/>
    <s v="Producto"/>
    <x v="2"/>
    <n v="83"/>
    <n v="57"/>
    <n v="69"/>
    <n v="0"/>
    <m/>
    <s v="NM"/>
    <s v="--"/>
    <s v="--"/>
    <s v="--"/>
    <s v="1. Las sesiones del Consejo Escolar o Consejo de Educación Parvularia se deben realizar de manera presencial, salvo situaciones excepcionales que deben ser justificadas. 2. Según el Artículo 7º de la ley 19.979, Cada Consejo Escolar deberá convocar al menos a cuatro sesiones al año. 3. Según el Art. 79 ley 21.040, para los establecimientos que solo impartan educación parvularia, no se va a denominar consejo escolar sino que consejo de educación parvularia. 4. El consejo escolar es aquel donde se reúnen los representantes de los apoderados, estudiantes, asistentes de la educación, docentes, equipo directivo, y del SLEP. Entre sus funciones está el de estimular y canalizar la participación de la comunidad educativa para aportar a la mejora continua del proyecto educativo."/>
    <n v="1"/>
  </r>
  <r>
    <s v="MINISTERIO DE EDUCACION"/>
    <x v="48"/>
    <s v="Educación"/>
    <n v="13454"/>
    <s v="Porcentaje de ejecución presupuestaria"/>
    <s v="(Monto ejecutado del Presupuesto del servicio del año fiscal t cerrado/ Monto total del Presupuesto vigente del servicio del año fiscal t cerrado)*100"/>
    <s v="5 - Diseñar una estrategia para aumentar los ingresos y el uso eficiente de los recursos financieros que permitan entregar una educación de calidad, con infraestructura, equipamiento y recursos pedagógicos acorde a las necesidades de las comunidades educativas del territorio."/>
    <s v="Monto Ejecutado por el uso eficiente de los recursos"/>
    <s v="%"/>
    <s v="Asc"/>
    <s v="Economía"/>
    <s v="Proceso"/>
    <x v="2"/>
    <n v="80"/>
    <n v="30140863000"/>
    <n v="37676088000"/>
    <n v="0"/>
    <m/>
    <s v="NM"/>
    <s v="--"/>
    <s v="--"/>
    <s v="--"/>
    <s v="1. Monto ejecutado corresponde al monto total devengado. 2. Se entenderá como presupuesto vigente aquel que incorpora todas las modificaciones presupuestarias autorizadas."/>
    <n v="1"/>
  </r>
  <r>
    <s v="MINISTERIO DE EDUCACION"/>
    <x v="49"/>
    <s v="Educación"/>
    <n v="13190"/>
    <s v="Porcentaje de categorías de desempeño Alto y/o Medio de establecimientos educacionales del territorio en el año t."/>
    <s v="(Número de categorías de desempeño Alto y/o Medio de establecimientos del territorio en el año t/Número total de categorías de desempeño de establecimientos en el territorio en el año t)*100"/>
    <m/>
    <m/>
    <s v="%"/>
    <s v="Asc"/>
    <s v="Eficacia"/>
    <s v="Resultado Intermedio"/>
    <x v="1"/>
    <s v="NM"/>
    <s v="--"/>
    <s v="--"/>
    <s v="--"/>
    <m/>
    <n v="66.7"/>
    <n v="18"/>
    <n v="27"/>
    <n v="0"/>
    <s v="1. La Agencia de la Calidad categoriza a los establecimientos educacionales anualmente, tanto para enseñanza básica y media por separado, pudiendo un mismo establecimiento tener dos categorías diferentes. 2. Las posibles categorías de desempeño son Alto, Medio, Medio-Bajo e Insuficiente. 3. Se entenderá como número total de categorizaciones, la suma total de categoría de desempeño, de los niveles de enseñanza (básica y media) del territorio que fueron categorizados en el año t. 4. Se considera solo los establecimientos de educación regular con enseñanza básica y/o media. Por lo tanto, no se consideran los establecimientos con educación especial y de adultos. 5. El denominador corresponderá a los establecimientos educacionales categorizables según la Agencia la Calidad, en atención al numero de estudiantes según art 18 ley 20529"/>
    <s v="-"/>
  </r>
  <r>
    <s v="MINISTERIO DE EDUCACION"/>
    <x v="49"/>
    <s v="Educación"/>
    <n v="13191"/>
    <s v="Porcentaje de establecimientos del territorio con asistencia promedio igual o superior al 80% de sus estudiantes matriculados en el año t."/>
    <s v="(Número de establecimientos del territorio con asistencia promedio igual o superior al 80% de sus estudiantes matriculados en el año t/Número total de establecimientos del territorio en el año t)*100"/>
    <m/>
    <m/>
    <s v="%"/>
    <s v="Asc"/>
    <s v="Eficacia"/>
    <s v="Resultado Intermedio"/>
    <x v="1"/>
    <s v="NM"/>
    <s v="--"/>
    <s v="--"/>
    <s v="--"/>
    <m/>
    <n v="0"/>
    <n v="0"/>
    <n v="75"/>
    <n v="0"/>
    <s v="1. Para el cálculo se considerará la asistencia promedio entre marzo y noviembre del año t, promedio simple. 2. Se utiliza la asistencia entregada por SIGE. 3. En caso de no registrar asistencia un mes (paro docente, contingencia nacional, u otro) se calculará el promedio con los meses restantes. 4. El N° de establecimientos considera a todos los niveles escolares y modalidades de enseñanza (Ed. parvularia (NT1 y NT2), básica, media, especial-diferencial y adultos) 5. Para el caso de Ed. Parvularia solo se considera el primer nivel de transición NT1 (pre-kínder) y segundo nivel de transición NT2 (kínder)."/>
    <s v="-"/>
  </r>
  <r>
    <s v="MINISTERIO DE EDUCACION"/>
    <x v="49"/>
    <s v="Educación"/>
    <n v="13192"/>
    <s v="Porcentaje de establecimientos del territorio, que realizan al menos 4 sesiones del Consejo Escolar o Consejo de educación parvularia en el año t."/>
    <s v="(Número de establecimientos del territorio que realizan al menos 4 sesiones del Consejo Escolar o Consejo de educación párvularia en el año t/Número total de establecimientos del territorio en el año t)*100"/>
    <s v="3 - Promover la interculturalidad, el respeto humano y la cultura democrática, a través del programa de convivencia escolar y los mecanismos de participación de la comunidad educativa del territorio, para contribuir al desarrollo personal y social de las/os estudiantes."/>
    <s v="Participación de la comunidad educativa"/>
    <s v="%"/>
    <s v="Asc"/>
    <s v="Eficacia"/>
    <s v="Producto"/>
    <x v="0"/>
    <n v="80.5"/>
    <n v="70"/>
    <n v="87"/>
    <n v="0"/>
    <m/>
    <n v="36.299999999999997"/>
    <n v="33"/>
    <n v="91"/>
    <n v="0"/>
    <s v="1. Las sesiones del Consejo Escolar o Consejo de Educación Parvularia 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olo impartan educación parvularia, no se va a denominar Consejo Escolar sino que Consejo de Educación Parvularia."/>
    <n v="1.2176308539944904"/>
  </r>
  <r>
    <s v="MINISTERIO DE EDUCACION"/>
    <x v="49"/>
    <s v="Educación"/>
    <n v="13194"/>
    <s v="Porcentaje de Obras de Infraestructura terminadas en el año t."/>
    <s v="(Número de Obras de Infraestructura terminadas en el año t /Número de Obras de Infraestructura planificadas a terminar en el año t)*100"/>
    <m/>
    <m/>
    <s v="%"/>
    <s v="Asc"/>
    <s v="Eficacia"/>
    <s v="Producto"/>
    <x v="1"/>
    <s v="NM"/>
    <s v="--"/>
    <s v="--"/>
    <s v="--"/>
    <m/>
    <n v="11.8"/>
    <n v="2"/>
    <n v="17"/>
    <n v="0"/>
    <s v="1. El Informe de cumplimiento deberá indicar al menos: a) Fecha de identificación del proyecto. b) Nombre del proyecto. c) Nombre del EE. d) Monto de la inversión. 2. Se entiende por proyecto de inversión a aquellos proyectos de conservación o inversión financiados por el subtítulo 31 del presupuestos de los Servicios Locales 3. Se entiende por proyecto de inversión en ejecución a aquellos proyectos que cuentan con licitación adjudicada y que no cuente aún con recepción provisoria. 4. Se entiende por proyecto de inversión y/o conservación terminados a aquellos proyectos que cuenten con recepción provisoria.&quot;"/>
    <s v="-"/>
  </r>
  <r>
    <s v="MINISTERIO DE EDUCACION"/>
    <x v="49"/>
    <s v="Educación"/>
    <n v="13195"/>
    <s v="Porcentaje de cumplimiento del Plan del Programa de Educación Intercultural Bilingüe (PEIB) en el año t."/>
    <s v="(Número de hitos cumplidos del Plan del Programa de Educación Intercultural Bilingüe (PEIB) en el año t/Número total hitos del Plan del Programa de Educación Intercultural Bilingüe (PEIB) del año t)*100"/>
    <s v="3 - Promover la interculturalidad, el respeto humano y la cultura democrática, a través del programa de convivencia escolar y los mecanismos de participación de la comunidad educativa del territorio, para contribuir al desarrollo personal y social de las/os estudiantes."/>
    <s v="Pertinencia local, sello de Interculturalidad"/>
    <s v="%"/>
    <s v="Asc"/>
    <s v="Eficacia"/>
    <s v="Producto"/>
    <x v="0"/>
    <n v="87.5"/>
    <n v="7"/>
    <n v="8"/>
    <n v="0"/>
    <m/>
    <n v="94.7"/>
    <n v="18"/>
    <n v="19"/>
    <n v="0"/>
    <s v="1. El Programa de Educación Intercultural en Contexto Mapuche (EICM) es el eje de la política en interculturalidad que desarrolla el Ministerio de Educación, en el marco de lo señalado en la Ley N° 19.253 y el Convenio 169 de la OIT; basado en la ley 20370 (General de Educación) en su art 3i) y art 23. En lo operativo, en el Decreto 280 del MINEDUC art 5 se establece que si un establecimiento tiene mas del 20% de estudiantes adscritos a un pueblo indígena, debe ofrecer el EICM. 2. Plan del Programa de Educación Intercultural en Contexto Mapuche (EICM), con detalle de hitos planificadas para el año t, será elaborado a más tardar a marzo del año t. 3. El plan es flexible respecto de las fechas programadas para el cumplimiento de cada hito, ya que constituye una estimación, sin perjuicio de que los hitos deben cumplirse durante el año de gestión. El Programa podrá ser modificado por motivos fundados."/>
    <n v="-7.6029567053854302E-2"/>
  </r>
  <r>
    <s v="MINISTERIO DE EDUCACION"/>
    <x v="49"/>
    <s v="Educación"/>
    <n v="13474"/>
    <s v="Porcentaje de estudiantes que leen comprensivamente en 2° básico."/>
    <s v="(Número de estudiantes que leen comprensivamente en 2do básico en el año t /Número total de estudiantes de 2do básico evaluados en el año t)*100"/>
    <s v="1 - Mejorar los niveles de aprendizaje de los/as estudiantes del territorio, a través del diseño de prácticas efectivas y participativas que promuevan un desarrollo integral, enfocadas en las habilidades fundamentales para el siglo XXI."/>
    <s v="Aprendizajes"/>
    <s v="%"/>
    <s v="Asc"/>
    <s v="Eficacia"/>
    <s v="Resultado Intermedio"/>
    <x v="2"/>
    <n v="60"/>
    <n v="180"/>
    <n v="300"/>
    <n v="0"/>
    <m/>
    <n v="0"/>
    <n v="0"/>
    <n v="0"/>
    <n v="0"/>
    <s v="1. El informe de cumplimiento del indicador debe: a) Ser validado por el jefe de la Unidad de Apoyo Técnico Pedagógico mediante firma con corte en el mes de diciembre. b) Indicar la cantidad total de estudiantes que leen comprensivamente c) Indicar la cantidad total de estudiantes de segundo básico evaluados en el año t. 2. El denominador corresponde al total de los estudiantes que rinden la prueba DIA basado en la matrícula declarada en SIGE, corte abril del año t. 3. La definición de estudiantes que leen comprensivamente corresponde a todos los estudiantes que presentan respuestas correctas en las habilidades de &quot;localizar&quot; y &quot;interpretar y relacionar&quot; basado en los resultados de la prueba DIA de lectura. 4. La prueba DIA se realiza por tercer año consecutivo con mediciones a inicio, medio y término del año escolar."/>
    <n v="1"/>
  </r>
  <r>
    <s v="MINISTERIO DE EDUCACION"/>
    <x v="49"/>
    <s v="Educación"/>
    <n v="13475"/>
    <s v="Porcentaje de directores evaluados positivamente en sus convenios de ADP (Directores para Chile)"/>
    <s v="(Cantidad de directores evaluados positivamente en sus convenios de ADP en el año t /Cantidad Total de directores con convenio ADP evaluado en el año t-1)*100"/>
    <s v="2 - Fortalecer las capacidades de liderazgo de los equipos directivos, docentes y funcionarios/as con foco en lo técnico-pedagógico mediante la formación, colaboración, innovación y aplicación de instrumentos de monitoreo, que permitan mejorar las practicas pedagógicas y la gestión de los establecimientos y del Servicio."/>
    <s v="Liderazgo de gestión pedagógica"/>
    <s v="%"/>
    <s v="Asc"/>
    <s v="Eficacia"/>
    <s v="Resultado Intermedio"/>
    <x v="2"/>
    <n v="75"/>
    <n v="9"/>
    <n v="12"/>
    <n v="0"/>
    <m/>
    <n v="0"/>
    <n v="0"/>
    <n v="0"/>
    <n v="0"/>
    <s v="1.La cantidad total de directores con convenio por Alta Dirección Pública será validada por el Área de Gestión de Personas considerando diciembre del año t-1. 2.El cumplimiento corresponde a las resoluciones exentas que establecen el porcentaje logrado por cada director/a. 3. La condición de logro es que los directores cumplan más del 90% de su convenio de desempeño. 4. El informe de cumplimiento será formalizado por la Subdirección de Apoyo Técnico Pedagógico, y aprobado por el director ejecutivo."/>
    <n v="1"/>
  </r>
  <r>
    <s v="MINISTERIO DE EDUCACION"/>
    <x v="49"/>
    <s v="Educación"/>
    <n v="13476"/>
    <s v="Porcentaje de gasto SEP respecto de los ingresos totales en SEP durante el año"/>
    <s v="(Cantidad de gasto ejecutado en subtitulo 21,22 y 29 de la Subvención Escolar Preferencial SEP en el año t /Cantidad de ingresos totales de SEP SLEPCA en el año t)*100"/>
    <s v="4 - Gestionar eficientemente los recursos en los ámbitos administrativos y técnico-pedagógicos, a través de la planificación, control y rendición de cuentas de la gestión financiera, así como generando alianzas público-privadas que permitan asegurar la sostenibilidad del servicio educativo."/>
    <s v="Gasto educativo"/>
    <s v="%"/>
    <s v="Asc"/>
    <s v="Eficacia"/>
    <s v="Proceso"/>
    <x v="2"/>
    <n v="80"/>
    <n v="3560000"/>
    <n v="4450000"/>
    <n v="0"/>
    <m/>
    <n v="86.4"/>
    <n v="3762342"/>
    <n v="4352579"/>
    <n v="0"/>
    <s v="1. Los recursos SEP de la ley 20248/2008, son parte del Convenio de Igualdad de Oportunidades y Excelencia Educativa formalizado y vigente del SLEPCA. 2. De acuerdo a la ley, el 100% de los recursos provenientes de la SEP deben ser invertidos en las acciones comprometidas en el plan de mejoramiento educativo (PME) de los EE en alguna de las áreas de la gestión institucional, como currículum, liderazgo, convivencia y recursos. 3. Se entenderá como &quot;Gasto SEP&quot;, a todo aquel gasto ejecutado durante el año t con asignación SEP con imputación presupuestaria y devengo correspondiente. 4. Se consideran los gastos imputados al subtítulo 21, 22 y 29. 5. El informe de gasto SEP ejecutado en el año t, deberá ser validado por la SAF, al 30 de Diciembre del año t,."/>
    <n v="-7.4074074074074139E-2"/>
  </r>
  <r>
    <s v="MINISTERIO DE EDUCACION"/>
    <x v="49"/>
    <s v="Educación"/>
    <n v="13477"/>
    <s v="Porcentaje de funcionarios: directivos, docentes, asistentes y funcionarios capacitados respecto del total de personas que integran el SLEPCA"/>
    <s v="(Cantidad de funcionarios: directivos, docentes, asistentes de la educación y funcionarios capacitados en el año t /Cantidad total de funcionarios programa 01 y 02 del servicio en el año t )*100"/>
    <s v="5 - Consolidar un equipo de trabajo comprometido con la educación pública, idóneo en cuanto a capacidades y experiencia, propendiendo a la normalización de la dotación del servicio y al desarrollo personal y profesional continuo."/>
    <s v="Desarrollo profesional"/>
    <s v="%"/>
    <s v="Asc"/>
    <s v="Eficacia"/>
    <s v="Proceso"/>
    <x v="2"/>
    <n v="32.1"/>
    <n v="610"/>
    <n v="1900"/>
    <n v="0"/>
    <m/>
    <n v="24.9"/>
    <n v="352"/>
    <n v="1412"/>
    <n v="0"/>
    <s v="El informe de Dotación corresponde a la matriz D segundo envío primer informe El informe de cumplimiento será elaborado por el encargado del área de gestión de personas y estar validado por el presidente del comité bipartito de capacitación y el encargado del Plan territorial de desarrollo profesional"/>
    <n v="0.28915662650602425"/>
  </r>
  <r>
    <s v="MINISTERIO DE EDUCACION"/>
    <x v="49"/>
    <s v="Educación"/>
    <n v="13806"/>
    <s v="Porcentaje de proyectos de infraestructura que presentan ejecución durante el año t"/>
    <s v="(Cantidad de proyectos en ejecución o terminados en el año t/Total de proyectos planificados para ejecutarse en el año t )*100"/>
    <s v="6 - Asegurar espacios y condiciones físicas favorables para que las experiencias de aprendizaje sean innovadoras y pertinentes, a través de la planificación y ejecución de proyectos y adquisición de mobiliario, equipamiento, bienes y servicios necesarios para ello."/>
    <s v="Habitabilidad educativa"/>
    <s v="%"/>
    <s v="Asc"/>
    <s v="Eficacia"/>
    <s v="Proceso"/>
    <x v="2"/>
    <n v="75"/>
    <n v="9"/>
    <n v="12"/>
    <n v="0"/>
    <m/>
    <n v="69"/>
    <n v="9"/>
    <n v="13"/>
    <n v="0"/>
    <s v="1. El Informe de cumplimiento deberá indicar al menos: a) Fecha de identificación del proyecto. b) Nombre del proyecto. c) Nombre del EE. d) Monto de la inversión. 2. Se entiende por proyecto de inversión a aquellos proyectos de inversión financiados por el subtítulo 31 del presupuestos de los Servicios Locales 3. Se entiende por proyecto de inversión en ejecución a aquellos proyectos que cuentan con licitación adjudicada y que no cuente aún con recepción provisoria. 4. Se entiende por proyecto de inversión y/o conservación terminados a aquellos proyectos que cuenten con recepción provisoria. 5. Informe de cantidad de proyectos planificados para el año se presenta a más tardar en abril del año t"/>
    <n v="8.6956521739130432E-2"/>
  </r>
  <r>
    <s v="MINISTERIO DE EDUCACION"/>
    <x v="50"/>
    <s v="Educación"/>
    <n v="13336"/>
    <s v="Porcentaje de categorías de desempeño Alto y/o Medio de establecimientos educacionales del territorio en el año t."/>
    <s v="(Número de categorías de desempeño Alto y/o Medio de establecimientos del territorio en el año t/Número total de categorías de desempeño de establecimientos en el territorio en el año t)*100"/>
    <m/>
    <m/>
    <s v="%"/>
    <s v="Asc"/>
    <s v="Eficacia"/>
    <s v="Resultado Intermedio"/>
    <x v="1"/>
    <s v="NM"/>
    <s v="--"/>
    <s v="--"/>
    <s v="--"/>
    <m/>
    <s v="NM"/>
    <s v="--"/>
    <s v="--"/>
    <s v="--"/>
    <s v="1. La Agencia de la Calidad categoriza a los establecimientos educacionales anualmente, tanto para enseñanza básica y media por separado, pudiendo un mismo establecimiento tener dos categorías diferentes. 2. Las posibles categorías de desempeño son Alto, Medio, Medio-Bajo e Insuficiente. 3. Se entenderá como número total de categorizaciones, la suma total de categoría de desempeño, de los niveles de enseñanza (básica y media) del territorio que fueron categorizados en el año t. 4. Se considera solo los establecimientos de educación regular con enseñanza básica y/o media. Por lo tanto, no se consideran los establecimientos con educación especial y de adultos. 5. El denominador corresponderá a los establecimientos educacionales categorizables según la Agencia la Calidad, en atención al numero de estudiantes según art 18 ley 20529"/>
    <s v="-"/>
  </r>
  <r>
    <s v="MINISTERIO DE EDUCACION"/>
    <x v="50"/>
    <s v="Educación"/>
    <n v="13337"/>
    <s v="Porcentaje de establecimientos del territorio con asistencia promedio igual o superior al 80% de sus estudiantes matriculados en el año t."/>
    <s v="(Número de establecimientos del territorio con asistencia promedio igual o superior al 80% de sus estudiantes matriculados en el año t/Número total de establecimientos del territorio en el año t)*100"/>
    <m/>
    <m/>
    <s v="%"/>
    <s v="Asc"/>
    <s v="Eficacia"/>
    <s v="Resultado Intermedio"/>
    <x v="1"/>
    <s v="NM"/>
    <s v="--"/>
    <s v="--"/>
    <s v="--"/>
    <m/>
    <s v="NM"/>
    <s v="--"/>
    <s v="--"/>
    <s v="--"/>
    <s v="1. Para el cálculo se considerará la asistencia promedio entre marzo y noviembre del año t, promedio simple. 2. Se utiliza la asistencia entregada por SIGE. 3. En caso de no registrar asistencia un mes (paro docente, contingencia nacional, u otro) se calculará el promedio con los meses restantes. 4. El N° de establecimientos considera a todos los niveles escolares y modalidades de enseñanza (Ed. parvularia (NT1 y NT2), básica, media, especial-diferencial y adultos) 5. Para el caso de Ed. Parvularia solo se considera el primer nivel de transición NT1 (pre-kínder) y segundo nivel de transición NT2 (kínder)."/>
    <s v="-"/>
  </r>
  <r>
    <s v="MINISTERIO DE EDUCACION"/>
    <x v="50"/>
    <s v="Educación"/>
    <n v="13339"/>
    <s v="Porcentaje de establecimientos del territorio que realizan al menos 4 sesiones del Consejo Escolar o Consejo de educación parvularia en el año t."/>
    <s v="(Número de establecimientos del territorio que realizan al menos 4 sesiones del Consejo Escolar o Consejo de educación parvularia en el año t/Número total de establecimientos del territorio en el año t)*100"/>
    <s v="3 - Desarrollar una eficaz gestión de trabajo colaborativo y en red entre los profesionales del SLEP y los establecimientos educacionales, mediante la incorporación de tecnologías, optimizando sistemas de información y mejorando la conectividad en todos los establecimientos, para fortalecer los vínculos de los actores relevantes del Servicio."/>
    <s v="Realización de Consejos escolares y Consejos Parvularios promoviendo el Liderazgo colaborativo"/>
    <s v="%"/>
    <s v="Asc"/>
    <s v="Eficacia"/>
    <s v="Producto"/>
    <x v="0"/>
    <n v="100"/>
    <n v="49"/>
    <n v="49"/>
    <n v="0"/>
    <m/>
    <n v="100"/>
    <n v="49"/>
    <n v="49"/>
    <n v="0"/>
    <s v="1. Las sesiones del Consejo Escolar o Consejo de Educación Parvularia 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olo impartan educación parvularia, no se va a denominar Consejo Escolar sino que Consejo de Educación Parvularia."/>
    <n v="0"/>
  </r>
  <r>
    <s v="MINISTERIO DE EDUCACION"/>
    <x v="50"/>
    <s v="Educación"/>
    <n v="13340"/>
    <s v="Porcentaje de Establecimientos con proyectos de infraestructura terminados en el año t, respecto al total de establecimientos del territorio."/>
    <s v="(N° de Establecimientos con proyectos de infraestructura terminados en el año t/N° total de establecimientos del territorio)*100"/>
    <m/>
    <m/>
    <s v="%"/>
    <s v="Asc"/>
    <s v="Eficacia"/>
    <s v="Producto"/>
    <x v="1"/>
    <s v="NM"/>
    <s v="--"/>
    <s v="--"/>
    <s v="--"/>
    <m/>
    <s v="NM"/>
    <s v="--"/>
    <s v="--"/>
    <s v="--"/>
    <s v="1. Proyectos de infraestructura escolar serán ejecutados en escuelas, liceos y jardines infantiles, correspondiendo a la totalidad de los establecimientos del territorio. 2. Se entenderá como proyecto de infraestructura escolar terminado cuando cuente con certificado de recepción provisoria sin observaciones. 3. Se entenderá como proyecto de infraestructura aquel que contemple el mejoramiento de las condiciones físicas del local escolar."/>
    <s v="-"/>
  </r>
  <r>
    <s v="MINISTERIO DE EDUCACION"/>
    <x v="50"/>
    <s v="Educación"/>
    <n v="13462"/>
    <s v="Porcentaje de estudiantes de cuarto básico evaluados en lectura y/o matemática en el año t"/>
    <s v="(Cantidad de estudiantes de cuarto básico evaluados en lectura y/o matemática en el año t/Total de estudiantes de cuarto básico matriculados en el año t)*100"/>
    <s v="1 - Desarrollar una gestion pedagógica de calidad, mediante la implementación de un sistema de monitoreo y seguimiento de los aprendizajes, la consolidación de redes educativas en el territorio y el acompañamiento a los establecimientos en el marco de una mejora continua."/>
    <s v="Estudiantes evaluados que permita hacer gestión educativa según los resultados."/>
    <s v="%"/>
    <s v="Des"/>
    <s v="Eficacia"/>
    <s v="Producto"/>
    <x v="2"/>
    <n v="85"/>
    <n v="1000"/>
    <n v="1176"/>
    <n v="0"/>
    <m/>
    <n v="80"/>
    <n v="953"/>
    <n v="1189"/>
    <n v="0"/>
    <s v="1. El informe consolidado de cumplimiento debe: a) Ser validado por el jefe/a de la unidad de apoyo técnico pedagógico mediante firma con corte en el mes de diciembre. b) Indicar la cantidad total de estudiantes que fueron evaluados. c) Indicar la cantidad total de estudiantes matriculados con corte abril del año t. 2. Para la medición del instrumento se considera la aplicación a estudiantes de 4to básico en los establecimientos que tienen el nivel de enseñanza vigente en el año t. 3. La evaluación se realizará por medio de la aplicación de un instrumento llamado &quot;Diagnóstico Integral de Aprendizajes&quot; (DIA) en las asignaturas de lectura y/o matemática, provisto por la Agencia de la Calidad de la educación o un instrumento equivalente (SIMCE) o por el Servicio Local de Educación de Gabriela Mistral validado por el/la jefe/a de la unidad de apoyo técnico pedagógico. 4. La evaluación se aplicará durante el periodo académico del año t."/>
    <n v="-6.25E-2"/>
  </r>
  <r>
    <s v="MINISTERIO DE EDUCACION"/>
    <x v="50"/>
    <s v="Educación"/>
    <n v="13463"/>
    <s v="Porcentaje de docentes capacitados en el año t."/>
    <s v="(Número de docentes capacitados en el año t/Número total de docentes en el año t)*100"/>
    <s v="2 - Aumentar las competencias humanas, técnicas, administrativas y de liderazgo de todos los actores claves de la comunidad educativa, para mejorar sus prácticas y fortalecer su autonomía, mediante el acompañamiento a los docentes en el aula y promoción de instancias de perfeccionamiento de los aprendizajes."/>
    <s v="Personas Capacitadas"/>
    <s v="%"/>
    <s v="Des"/>
    <s v="Eficacia"/>
    <s v="Producto"/>
    <x v="2"/>
    <n v="20"/>
    <n v="250"/>
    <n v="1254"/>
    <n v="0"/>
    <m/>
    <n v="49"/>
    <n v="604"/>
    <n v="1228"/>
    <n v="0"/>
    <s v="1. Informe consolidado de cumplimiento deberá: a) Indicar el número de docentes capacitados en el año t b) Número de docentes contratados con corte al primer trimestre del año t. 2. Se considerará por docente capacitado/a quien haya participado en la capacitación. 3. Si una persona se capacita una o más veces en el año, se contabilizará una sola vez. 4. El denominador asociado a la estimación de cierre del año t, corresponde a la información declarada en Matriz D, del primer trimestre del año t, enviada a DIPRES. 5. La Matriz D está contenida en el informe de dotación que el Servicio reporta trimestralmente a DIPRES. 6. Docente incluirá a las educadoras de párvulo de los jardines infantiles."/>
    <n v="0.59183673469387754"/>
  </r>
  <r>
    <s v="MINISTERIO DE EDUCACION"/>
    <x v="50"/>
    <s v="Educación"/>
    <n v="13464"/>
    <s v="Porcentaje de Establecimientos en que se han ejecutado proyectos de mejoramiento en baños de alumnos/as"/>
    <s v="(N° de establecimientos en que se han ejecutado proyectos de mejoramiento de baños/Total de establecimientos vigentes del territorio)*100"/>
    <s v="4 - Mejorar las condiciones físicas, de higiene, equipamiento y los recursos educativos de los establecimientos, mediante la dotación de una infraestructura propicia para los estudiantes, el suministro de recursos educativos necesarios y la modernización del equipamiento que cumplan con las condiciones básicas para el aprendizaje."/>
    <s v="Renovación y/o mejorar las condiciones de los baños de estudiantes"/>
    <s v="%"/>
    <s v="Asc"/>
    <s v="Eficacia"/>
    <s v="Resultado Intermedio"/>
    <x v="2"/>
    <n v="45"/>
    <n v="22"/>
    <n v="49"/>
    <n v="0"/>
    <m/>
    <n v="16"/>
    <n v="8"/>
    <n v="49"/>
    <n v="0"/>
    <s v="1. Se entiende por proyecto ejecutado aquel que cuenta con el presupuesto firmado y el acta de recepción provisoria sin observaciones. 2. El presupuesto contendrá y dará cuenta de las partidas de infraestructura de baños a ejecutar. El acta de recepción provisoria sin observaciones evidencia la recepción conforme del proyecto terminado. 3. El listado de establecimientos vigentes del territorio evidenciará los establecimientos que mantienen servicio educativo en el Servicio Local. 4. Los proyectos ejecutados se contemplan desde el año uno de gestión, cuando el Servicio asume como sostenedor en el territorio. 5. El indicador es acumulativo. 6. Se entiende por mejoramiento a aquellos proyectos que contemplan intervenciones en al menos tres de los siguientes aspectos, según la necesidad detectada: - Recambio de WC - Recambio de lavamanos y quincallería - Recambio de luminarias - Recambio de pavimento - Recambio de ventanas - Recambio de urinarios - Recambio de separadores - Pintura de muro - Pintura de cielo"/>
    <n v="1.8125"/>
  </r>
  <r>
    <s v="MINISTERIO DE EDUCACION"/>
    <x v="50"/>
    <s v="Educación"/>
    <n v="13466"/>
    <s v="Porcentaje de cumplimiento del estándar de operación del SLEP en el año t"/>
    <s v="((Número de docentes y asistentes de la educación contratados en el año t/Número de docentes y asistentes de la educación establecidos en el estándar de operación elaborado por el SLEP en el año t-1)*100"/>
    <s v="5 - Asegurar una gestión financiera sostenible con los recursos disponibles que permita ejecutar eficaz y eficientemente el servicio Educativo, mediante un plan de inversión, una distribución optimizada de recursos según las necesidades, asegurar las rendiciones de cuenta y hacer seguimiento sistemático a la asistencia escolar para apoyar planes de mejora."/>
    <s v="Estándar de operación sostenible financieramente"/>
    <s v="%"/>
    <s v="Asc"/>
    <s v="Eficacia"/>
    <s v="Producto"/>
    <x v="2"/>
    <n v="100"/>
    <n v="2250"/>
    <n v="2245"/>
    <n v="0"/>
    <m/>
    <n v="100"/>
    <n v="2149"/>
    <n v="2148"/>
    <n v="0"/>
    <s v="1. Se entiende por estándar de operación el número de docentes y asistentes de la educación que requieren los establecimientos para entregar un eficaz y eficiente servicio educativo, que asegure la sostenibilidad financiera del SLEP. 2. El informe deberá especificar el procedimiento de cálculo y filtros utilizados a partir de la matriz ?D?. 3. La matriz D está contenida en el informe de dotación que el Servicio reporta trimestralmente a DIPRES. 4. Para efectos del cumplimiento del indicador, el porcentaje deberá situarse dentro del rango del 90% al 110% del estándar. 5. Temporalidad: a) Se considerará para el numerador la matriz D reportada en el primer trimestre del año t b) Se considerará para el denominador el informe que contiene el estándar fijado en el Servicio en diciembre del año t-1"/>
    <n v="0"/>
  </r>
  <r>
    <s v="MINISTERIO DE EDUCACION"/>
    <x v="51"/>
    <s v="Educación"/>
    <n v="13212"/>
    <s v="Porcentaje de categorías de desempeño Alto y/o Medio de establecimientos educacionales del territorio en el año t."/>
    <s v="(Número de categorías de desempeño Alto y/o Medio de establecimientos del territorio en el año t/Número total de categorías de desempeño de establecimientos en el territorio en el año t)*100"/>
    <s v="1 - Mejorar los aprendizajes de calidad integral de las y los estudiantes, a través del desarrollo de un sistema de acompañamiento técnico pedagógico a equipos directivos, docentes y de asistentes de la educación y del monitoreo de los procesos pedagógicos y resultados educativos de los establecimientos."/>
    <m/>
    <s v="%"/>
    <s v="Asc"/>
    <s v="Eficacia"/>
    <s v="Resultado Intermedio"/>
    <x v="1"/>
    <s v="NM"/>
    <s v="--"/>
    <s v="--"/>
    <s v="--"/>
    <m/>
    <n v="64.5"/>
    <n v="20"/>
    <n v="31"/>
    <n v="0"/>
    <s v="1. La Agencia de la Calidad categoriza a los establecimientos educacionales anualmente, tanto para enseñanza básica y media por separado, pudiendo un mismo establecimiento tener dos categorías diferentes. 2. Las posibles categorías de desempeño son Alto, Medio, Medio-Bajo e Insuficiente. 3. Se entenderá como número total de categorizaciones, la suma total de categoría de desempeño, de los niveles de enseñanza (básica y media) del territorio que fueron categorizados en el año t. 4. Se considera sólo los establecimientos de educación regular con enseñanza básica y/o media. Por lo tanto, no se consideran los establecimientos con educación especial y de adultos. 5. El denominador corresponderá a los establecimientos educacionales categorizables según la Agencia de la Calidad, en base al número de estudiantes según art. 18 Ley 20.529."/>
    <s v="-"/>
  </r>
  <r>
    <s v="MINISTERIO DE EDUCACION"/>
    <x v="51"/>
    <s v="Educación"/>
    <n v="13215"/>
    <s v="Porcentaje de directivos, docentes, educadoras de párvulos y asistentes de la educación capacitados en el año t."/>
    <s v="(Número de directivos, docentes, educadoras de párvulos y asistentes de la educación capacitados en el año t/Número total de directivos, docentes, educadoras de párvulos y asistentes de la educación en el año t)*100"/>
    <s v="1 - Mejorar los aprendizajes de calidad integral de las y los estudiantes, a través del desarrollo de un sistema de acompañamiento técnico pedagógico a equipos directivos, docentes y de asistentes de la educación y del monitoreo de los procesos pedagógicos y resultados educativos de los establecimientos."/>
    <m/>
    <s v="%"/>
    <s v="Asc"/>
    <s v="Eficacia"/>
    <s v="Producto"/>
    <x v="1"/>
    <s v="NM"/>
    <s v="--"/>
    <s v="--"/>
    <s v="--"/>
    <m/>
    <n v="17.2"/>
    <n v="380"/>
    <n v="2207"/>
    <n v="0"/>
    <s v="1. Las capacitaciones se encuentran definidas en el Plan de Perfeccionamiento del SLEP Huasco. 2. Se considerará por directivo, docente, educadora de párvulo y/o asistente de la educación capacitado/a quien tenga asistencia igual o mayor al 75% de cada capacitación. 3. Si una persona se capacita una o más veces en el año, se contabilizará una sola vez. 4. El denominador asociado a la estimación de cierre del año t, corresponde a la información declarada en Matriz D, corte marzo del año t, enviada a DIPRES."/>
    <s v="-"/>
  </r>
  <r>
    <s v="MINISTERIO DE EDUCACION"/>
    <x v="51"/>
    <s v="Educación"/>
    <n v="13287"/>
    <s v="Porcentaje de establecimientos del territorio con asistencia promedio igual o superior al 80% de sus estudiantes matriculados en el año t."/>
    <s v="(N de establecimientos del territorio con asistencia promedio igual o superior al 80% de sus estudiantes matriculados en el año t /N total de establecimientos del territorio en el año t)*100"/>
    <s v="3 - Fortalecer la institucionalidad territorial, por medio de la vinculación con las redes de la sociedad civil y organismos públicos, la implementación de una gestión interna expedita y el desarrollo de una estrategia comunicacional efectiva."/>
    <m/>
    <s v="%"/>
    <s v="Asc"/>
    <s v="Eficacia"/>
    <s v="Resultado Intermedio"/>
    <x v="1"/>
    <s v="NM"/>
    <s v="--"/>
    <s v="--"/>
    <s v="--"/>
    <m/>
    <n v="7.5"/>
    <n v="4"/>
    <n v="53"/>
    <n v="0"/>
    <s v="1. Para el cálculo se considerará la asistencia promedio entre marzo y noviembre del año t, promedio simple. 2. Se utiliza la asistencia entregada por SIGE. 3. En caso de no registrar asistencia un mes (paro docente, contingencia nacional, u otro) se calculará el promedio con los meses restantes. 4. El N° de establecimiento considera a todos los niveles escolares y modalidades de enseñanza (Ed. parvularia (NT1 y NT2), básica, media, especial-diferencial y adultos). 5. Para el caso de Ed. Parvularia sólo se considera el primer nivel de transición NT1 (pre-kínder) y segundo nivel de transición NT2 (kínder)."/>
    <s v="-"/>
  </r>
  <r>
    <s v="MINISTERIO DE EDUCACION"/>
    <x v="51"/>
    <s v="Educación"/>
    <n v="13288"/>
    <s v="Porcentaje de establecimientos del territorio, que realizan al menos 4 sesiones del Consejo Escolar o consejo de educación parvularia en el año t."/>
    <s v="(Número de establecimientos del territorio que realizan al menos 4 sesiones del Consejo Escolar o consejo de educación parvularia en el año t/Número total de establecimientos del territorio en el año t)*100"/>
    <s v="2 - Fortalecer la participación de las comunidades educativas y gobernanzas del sistema de Educación Pública a través de la implementación de políticas y programas que promuevan su vínculo con el proceso de aprendizaje de las y los estudiantes."/>
    <s v="Medir el número de establecimientos educacionales que realizan al menos 4 sesiones de consejos escolares y/o educación parvularia."/>
    <s v="%"/>
    <s v="Asc"/>
    <s v="Eficacia"/>
    <s v="Producto"/>
    <x v="0"/>
    <n v="100"/>
    <n v="61"/>
    <n v="61"/>
    <n v="0"/>
    <m/>
    <n v="98.4"/>
    <n v="60"/>
    <n v="61"/>
    <n v="0"/>
    <s v="1. Las sesiones del Consejo Escolar o Consejo de Educación Parvularia 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ólo impartan educación parvularia, no se va a denominar Consejo Escolar sino que Consejo de Educación Parvularia."/>
    <n v="1.6260162601625959E-2"/>
  </r>
  <r>
    <s v="MINISTERIO DE EDUCACION"/>
    <x v="51"/>
    <s v="Educación"/>
    <n v="13456"/>
    <s v="Porcentaje de estudiantes evaluados que leen comprensivamente en 2do básico."/>
    <s v="(Número de estudiantes que leen comprensivamente en 2do básico en el año t/Número total de estudiantes evaluados de 2do básico en el año t)*100"/>
    <s v="1 - Mejorar los aprendizajes de calidad integral de las y los estudiantes, a través del desarrollo de un sistema de acompañamiento técnico pedagógico a equipos directivos, docentes y de asistentes de la educación y del monitoreo de los procesos pedagógicos y resultados educativos de los establecimientos."/>
    <s v="Medir el número total de estudiantes de segundo básico que leen comprensivamente."/>
    <s v="%"/>
    <s v="Asc"/>
    <s v="Eficacia"/>
    <s v="Resultado Intermedio"/>
    <x v="2"/>
    <n v="46"/>
    <n v="288"/>
    <n v="626"/>
    <n v="0"/>
    <m/>
    <s v="NM"/>
    <s v="--"/>
    <s v="--"/>
    <s v="--"/>
    <s v="1. Para la medición se considera la aplicación de manera presencial. 2. La evaluación se realizará por medio de aplicación de una prueba estandarizada. 3. Se entiende por estudiantes que leen comprensivamente aquellos que se ubican en el nivel de logro &quot;Lectores&quot;."/>
    <n v="1"/>
  </r>
  <r>
    <s v="MINISTERIO DE EDUCACION"/>
    <x v="51"/>
    <s v="Educación"/>
    <n v="13459"/>
    <s v="Porcentaje de proyectos en ejecución o terminados en el año t"/>
    <s v="(Número de proyectos en ejecución o terminados en el año t/Número total de proyectos planificados para ejecutar en el año t )*100"/>
    <s v="5 - Asegurar el buen estado de la infraestructura de los establecimientos de educación, por medio de un plan de mantención, mejoramiento, regularización e inversión."/>
    <s v="Medir la cantidad de proyectos de infraestructura en ejecución o terminados en los establecimientos educacionales."/>
    <s v="%"/>
    <s v="Asc"/>
    <s v="Eficacia"/>
    <s v="Proceso"/>
    <x v="2"/>
    <n v="75"/>
    <n v="6"/>
    <n v="8"/>
    <n v="0"/>
    <m/>
    <s v="NM"/>
    <s v="--"/>
    <s v="--"/>
    <s v="--"/>
    <s v="1. Se entiende por proyecto de inversión a aquellos proyectos de conservación o inversión financiados por el subtítulo 31 del presupuestos de los Servicios Locales. 2. Se entiende por proyecto de inversión en ejecución a aquellos proyectos que cuentan con licitación adjudicada y que no cuente aún con recepción provisoria. 3. Se entiende por proyecto de inversión terminados a aquellos proyectos que cuenten con recepción provisoria."/>
    <n v="1"/>
  </r>
  <r>
    <s v="MINISTERIO DE EDUCACION"/>
    <x v="52"/>
    <s v="Educación"/>
    <n v="13479"/>
    <s v="Porcentaje de cumplimiento el Plan de Coordinación del SLEP Llanquihue"/>
    <s v="(N° de hitos cumplidos del Plan de Coordinación Interna del SLEP/N° total de hitos definidos del Plan de Coordinación Interna del SLEP)*100"/>
    <s v="1 - Desarrollar una eficaz gestión del liderazgo en los diferentes niveles educativos, procurando ofrecer el mejor servicio como sostenedores, mediante el fortalecimiento de capacidades, trabajo en red, identidad e interacción de los instrumentos de gestión, garantizando una mejora en el liderazgo en sus diferentes niveles educativos."/>
    <s v="Cumplimiento de Hitos del Plan."/>
    <s v="%"/>
    <s v="Asc"/>
    <s v="Eficacia"/>
    <s v="Proceso"/>
    <x v="2"/>
    <n v="40"/>
    <n v="4"/>
    <n v="10"/>
    <n v="0"/>
    <m/>
    <s v="NM"/>
    <s v="--"/>
    <s v="--"/>
    <s v="--"/>
    <s v="1. El informe de cumplimiento será validado por el Responsable del Centro de Responsabilidad y enviado por correo electrónico al Jefe de Servicio 2. El Plan Anual de Coordinación Interna puede estar sujeto a cambios justificados como causa de las condiciones y dispersión territorial de los distintos establecimientos educacionales del SLEP Llanquihue. 3. Para el periodo 2022 se informa creación del Plan, no se mide."/>
    <n v="1"/>
  </r>
  <r>
    <s v="MINISTERIO DE EDUCACION"/>
    <x v="52"/>
    <s v="Educación"/>
    <n v="13480"/>
    <s v="Porcentaje de docentes evaluados que se encuentran en el nivel destacado de la Evaluación Docente."/>
    <s v="(N° de docentes evaluados que se encuentran en el nivel destacado de la Evaluación Docente /N° total de docentes evaluados a través del proceso de Evaluación Docente)*100"/>
    <s v="2 - Mejorar las capacidades humanas y técnicas de los Equipos de Gestión, Docentes y Asistentes de la Educación, velando por su mejora permanente en las prácticas, mediante el trabajo colaborativo de los Establecimientos Educacionales."/>
    <s v="Docentes que se encuentran en el nivel destacado de la evaluación docente."/>
    <s v="%"/>
    <s v="Asc"/>
    <s v="Eficacia"/>
    <s v="Producto"/>
    <x v="2"/>
    <n v="10"/>
    <n v="1"/>
    <n v="10"/>
    <n v="0"/>
    <m/>
    <s v="NM"/>
    <s v="--"/>
    <s v="--"/>
    <s v="--"/>
    <s v="1. El instrumento de medición oficial será el informe emitido por el CPEIP con los resultados del t-1 2. De momento se define un denominador con valor uno (1) como número de referencia, ya que se espera que el 2022 un 5% cumpla mientras que para el año 2023 sea un 10%"/>
    <n v="1"/>
  </r>
  <r>
    <s v="MINISTERIO DE EDUCACION"/>
    <x v="52"/>
    <s v="Educación"/>
    <n v="13481"/>
    <s v="Porcentaje de ejecución presupuestaria"/>
    <s v="(Monto ejecutado del Presupuesto del servicio del año fiscal t cerrado /Monto total del Presupuesto vigente del servicio del año fiscal t cerrado)*100"/>
    <s v="3 - Asegurar una adecuada Gestión Administrativa y Financiera del Servicio, promoviendo su sostenibilidad y correcto funcionamiento, a través de una Planificación Estratégica robusta, además de su desarrollo y fortalecimiento Organizacional."/>
    <s v="Recursos ejecutados."/>
    <s v="%"/>
    <s v="Asc"/>
    <s v="Economía"/>
    <s v="Proceso"/>
    <x v="2"/>
    <n v="80"/>
    <n v="4"/>
    <n v="5"/>
    <n v="0"/>
    <m/>
    <s v="NM"/>
    <s v="--"/>
    <s v="--"/>
    <s v="--"/>
    <s v="1. Monto ejecutado corresponde al monto total devengado. 2. Se entenderá como presupuesto vigente aquel que incorpora todas las modificaciones presupuestarias autorizadas."/>
    <n v="1"/>
  </r>
  <r>
    <s v="MINISTERIO DE EDUCACION"/>
    <x v="52"/>
    <s v="Educación"/>
    <n v="13482"/>
    <s v="Porcentaje de establecimientos del territorio, que realizan al menos 4 sesiones del Consejo Escolar o consejo de educación Parvularia en el año t."/>
    <s v="(N° de establecimientos del territorio que realizan al menos 4 sesiones del Consejo Escolar o Consejo de Educación Parvularia en el año t /N° total de establecimientos del territorio en el año t)*100"/>
    <s v="4 - Aumentar la participación de las comunidades educativas en el proceso de aprendizaje de los estudiantes, involucrando activamente a la comunidad escolar en el desarrollo de la Educación Pública en el territorio."/>
    <s v="Sesiones del Consejo Escolar o Consejo de Educación Parvularia."/>
    <s v="%"/>
    <s v="Asc"/>
    <s v="Eficacia"/>
    <s v="Producto"/>
    <x v="2"/>
    <n v="75"/>
    <n v="3"/>
    <n v="4"/>
    <n v="0"/>
    <m/>
    <s v="NM"/>
    <s v="--"/>
    <s v="--"/>
    <s v="--"/>
    <s v="1. Las sesiones del Consejo Escolar o Consejo de Educación Parvularia &gt;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olo impartan educación parvularia, no se va a denominar consejo escolar sino que consejo de educación parvularia. 4. El consejo escolar es aquel donde se reúnen los representantes de los apoderados, estudiantes, asistentes de la educación, docentes, equipo directivo, y del SLEP. Entre sus funciones está el de estimular y canalizar la participación de la comunidad educativa para aportar a la mejora continua del proyecto educativo. 5. La variación de los numeradores y denominadores radica en que para el año 2022 se espera un cumplimiento de in 70%, mientras que para el periodo 2023 sea de un 75%"/>
    <n v="1"/>
  </r>
  <r>
    <s v="MINISTERIO DE EDUCACION"/>
    <x v="52"/>
    <s v="Educación"/>
    <n v="13483"/>
    <s v="Porcentaje de cumplimiento del plan de mantenciones activas y preventivas de los Establecimientos Educacionales dependientes del SLEP Llanquihue."/>
    <s v="((N° de EE que cumplen con lo planificado en el Plan/N° total de EE que son incorporados en el Plan)*100"/>
    <s v="5 - Mejorar las condiciones físicas, de higiene, equipamiento y los recursos educativos de los Establecimientos Educacionales, a través de una gestión eficiente de los Recursos Financieros para asegurar el buen estado de su Infraestructura y Equipamiento, mediante la elaboración de un Plan Estratégico de Inversión y Mantenimiento."/>
    <s v="Hitos ejecutados del plan de mantenciones activas y preventivas de los EE"/>
    <s v="%"/>
    <s v="Asc"/>
    <s v="Eficacia"/>
    <s v="Producto"/>
    <x v="2"/>
    <n v="30"/>
    <n v="3"/>
    <n v="10"/>
    <n v="0"/>
    <m/>
    <s v="NM"/>
    <s v="--"/>
    <s v="--"/>
    <s v="--"/>
    <s v="1. El plan de mantenciones activas y preventivas deberá estar aprobado por el Jefe/a del Servicio a más tardar el 31 de marzo. 2. Se considerará la medición en base a aquellos EE que cuentan con servicio higiénicos normativos. 3. Se considera como &quot;Servicios higiénicos normativos&quot; a aquellos que cumplen con todas las normativas que exige el Ministerio de Salud y del Ministerio de Educación."/>
    <n v="1"/>
  </r>
  <r>
    <s v="MINISTERIO DE EDUCACION"/>
    <x v="52"/>
    <s v="Educación"/>
    <n v="13484"/>
    <s v="Porcentaje de cumplimiento del Plan Global de Apoyo y Acompañamiento Técnico-Pedagógico"/>
    <s v="(N° de actividades realizadas del Plan en el año t /N° de actividades comprometidas para el año t)*100"/>
    <s v="6 - Mejorar niveles de aprendizaje de todos los estudiantes a través de una gestión pedagógica de calidad, mediante una estrategia de acompañamiento a establecimientos educacionales, monitorenado los aprendizajes e implementando estrategias innovadoras."/>
    <s v="Hitos del plan ejecutados en su totalidad."/>
    <s v="%"/>
    <s v="Asc"/>
    <s v="Eficacia"/>
    <s v="Proceso"/>
    <x v="2"/>
    <n v="92"/>
    <n v="9.1999999999999993"/>
    <n v="10"/>
    <n v="0"/>
    <m/>
    <s v="NM"/>
    <s v="--"/>
    <s v="--"/>
    <s v="--"/>
    <m/>
    <n v="1"/>
  </r>
  <r>
    <s v="MINISTERIO DE EDUCACION"/>
    <x v="53"/>
    <s v="Educación"/>
    <n v="13202"/>
    <s v="Porcentaje de estudiantes matriculados respecto a las matriculas disponibles en el año t."/>
    <s v="(N° de estudiantes matriculados en el año t/N° total de matriculas disponibles en los establecimientos del territorio en el año t)*100"/>
    <s v="1 - Mejorar niveles de aprendizaje de todos los estudiantes a través de una gestión pedagógica de calidad, con inclusión educativa y con acompañamientos, sistemas de apoyos, monitoreos y seguimientos permanentes."/>
    <s v="Estudiantes matriculados."/>
    <s v="%"/>
    <s v="Asc"/>
    <s v="Eficacia"/>
    <s v="Producto"/>
    <x v="0"/>
    <n v="66"/>
    <n v="13517"/>
    <n v="20521"/>
    <n v="0"/>
    <m/>
    <n v="66"/>
    <n v="13519"/>
    <n v="20521"/>
    <n v="0"/>
    <s v="Estudiantes matriculados: Son aquellos estudiantes que cumpliendo con los requisitos legales, se han registrado oficialmente para cursar su escolaridad en los establecimientos educacionales de nuestro territorio. Matriculas disponibles: Cupos disponibles para cursar escolaridad en nuestros establecimientos educacionales."/>
    <n v="0"/>
  </r>
  <r>
    <s v="MINISTERIO DE EDUCACION"/>
    <x v="53"/>
    <s v="Educación"/>
    <n v="13209"/>
    <s v="Porcentaje de alumnos reprobados en el año t, respecto del total de alumnos matriculados en establecimientos del territorio en el año t."/>
    <s v="(Nro de alumnos reprobados en el año t/Nro total de alumnos matriculados en establecimiento del territorio en el año t)*100"/>
    <m/>
    <m/>
    <s v="%"/>
    <s v="Des"/>
    <s v="Eficacia"/>
    <s v="Resultado Intermedio"/>
    <x v="1"/>
    <s v="NM"/>
    <s v="--"/>
    <s v="--"/>
    <s v="--"/>
    <m/>
    <n v="2"/>
    <n v="316"/>
    <n v="13519"/>
    <n v="0"/>
    <m/>
    <e v="#VALUE!"/>
  </r>
  <r>
    <s v="MINISTERIO DE EDUCACION"/>
    <x v="53"/>
    <s v="Educación"/>
    <n v="13282"/>
    <s v="Porcentaje de establecimientos del territorio con asistencia promedio igual o superior al 80% de sus estudiantes matriculados en el año t."/>
    <s v="(N de establecimientos del territorio con asistencia promedio igual o superior al 80% de sus estudiantes matriculados en el año t /N total de establecimientos del territorio en el año t)*100"/>
    <s v="1 - Mejorar niveles de aprendizaje de todos los estudiantes a través de una gestión pedagógica de calidad, con inclusión educativa y con acompañamientos, sistemas de apoyos, monitoreos y seguimientos permanentes."/>
    <s v="Asistencia."/>
    <s v="%"/>
    <s v="Asc"/>
    <s v="Eficacia"/>
    <s v="Resultado Intermedio"/>
    <x v="0"/>
    <n v="90"/>
    <n v="44"/>
    <n v="49"/>
    <n v="0"/>
    <m/>
    <n v="6"/>
    <n v="3"/>
    <n v="49"/>
    <n v="0"/>
    <s v="1. Para el cálculo se considerará la asistencia promedio entre marzo y noviembre del año t, promedio simple. 2. Se utiliza la asistencia entregada por SIGE (Sistema de Información General de Estudiantes). 3. En caso de no registrar asistencia un mes (paro docente, contingencia nacional, u otro) se calculará el promedio con los meses restantes. 4. El N° de establecimiento considera a todos los niveles escolares y modalidades de enseñanza (Ed. parvularia(NT1 y NT2), básica, media, especial-diferencial y adultos) 5. Para el caso de Ed. Parvularia solo se considera el primer nivel de transición NT1 (pre-kínder) y segundo nivel de transición NT2 (kínder)."/>
    <n v="14"/>
  </r>
  <r>
    <s v="MINISTERIO DE EDUCACION"/>
    <x v="53"/>
    <s v="Educación"/>
    <n v="13283"/>
    <s v="Porcentaje de categorías de desempeño Alto y/o Medio de establecimientos educacionales del territorio en el año t."/>
    <s v="(Número de categorías de desempeño Alto y/o Medio de establecimientos del territorio en el año t/Número total de categorías de desempeño de establecimientos en el territorio en el año t)*100"/>
    <m/>
    <m/>
    <s v="%"/>
    <s v="Asc"/>
    <s v="Eficacia"/>
    <s v="Resultado Intermedio"/>
    <x v="1"/>
    <s v="NM"/>
    <s v="--"/>
    <s v="--"/>
    <s v="--"/>
    <m/>
    <n v="72"/>
    <n v="28"/>
    <n v="39"/>
    <n v="0"/>
    <s v="1. La Agencia de la Calidad categoriza a los establecimientos educacionales anualmente, tanto para enseñanza básica y media por separado, pudiendo un mismo establecimiento tener dos categorías diferentes. 2. Las posibles categorías de desempeño son Alto, Medio, Medio-Bajo e Insuficiente. 3. Se entenderá como número total de categorizaciones, la suma total de categoría de desempeño, de los niveles de enseñanza (básica y media) del territorio que fueron categorizados en el año t. 4. Se considera solo los establecimientos de educación regular con enseñanza básica y/o media. Por lo tanto, no se consideran los establecimientos con educación especial y de adultos. 5. El denominador corresponderá a los establecimientos educacionales categorizables según la Agencia de la Calidad, en base al número de estudiantes según art. 18 Ley 20.529."/>
    <s v="-"/>
  </r>
  <r>
    <s v="MINISTERIO DE EDUCACION"/>
    <x v="53"/>
    <s v="Educación"/>
    <n v="13284"/>
    <s v="Porcentaje de establecimientos del territorio, que realizan al menos 4 sesiones del Consejo Escolar o consejo de educación parvularia en el año t."/>
    <s v="(Número de establecimientos del territorio que realizan al menos 4 sesiones del Consejo Escolar o consejo de educación parvularia en el año t/Número total de establecimientos del territorio en el año t)*100"/>
    <s v="5 - Mejorar el liderazgo de los actores relevantes en los diferentes niveles, procurando ofrecer el mejor servicio como sostenedores, a través de la  instalación de la institucionalidad territorial, por medio de la vinculación con las redes de la sociedad civil y organismos públicos, la implementación de una gestión interna expedita y el desarrollo de una estrategia comunicacional efectiva."/>
    <s v="Sesiones realizadas."/>
    <s v="%"/>
    <s v="Asc"/>
    <s v="Eficacia"/>
    <s v="Producto"/>
    <x v="0"/>
    <n v="100"/>
    <n v="59"/>
    <n v="59"/>
    <n v="0"/>
    <m/>
    <n v="100"/>
    <n v="59"/>
    <n v="59"/>
    <n v="0"/>
    <s v="1. Las sesiones del Consejo Escolar o Consejo de Educación Parvularia 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olo impartan educación parvularia, no se va a denominar Consejo Escolar sino que Consejo de Educación Parvularia."/>
    <n v="0"/>
  </r>
  <r>
    <s v="MINISTERIO DE EDUCACION"/>
    <x v="53"/>
    <s v="Educación"/>
    <n v="13460"/>
    <s v="Porcentaje de estudiantes que leen comprensivamente en 2° básico."/>
    <s v="((Número de estudiantes que leen comprensivamente en 2° básico./ Número total de estudiantes que rinden la prueba DIA en 2° básico).)*100"/>
    <s v="2 - Desarrollar una gestión educativa de calidad en los Establecimientos Educacionales, a través de un acompañamiento basado en el fortalecimiento de capacidades en asesorías directas, con redes colaborativas y fortalecimiento del liderazgo escolar."/>
    <s v="Estudiantes que leen comprensivamente"/>
    <s v="%"/>
    <s v="Asc"/>
    <s v="Eficacia"/>
    <s v="Resultado Intermedio"/>
    <x v="2"/>
    <n v="70"/>
    <n v="748"/>
    <n v="1069"/>
    <n v="0"/>
    <m/>
    <s v="NM"/>
    <s v="--"/>
    <s v="--"/>
    <s v="--"/>
    <s v="1. El Informe de cumplimiento del indicador debe: a) Ser validado por el jefe de la Unidad de Apoyo Técnico Pedagógico mediante firma con corte en el mes de diciembre. b) Indicar la cantidad total de estudiantes que fueron evaluados y los que aprobaron. 2. El denominador corresponde al total de los estudiantes que rinden la prueba DIA (Diagnóstico Integral de Aprendizajes). 3. La definición de estudiantes que leen comprensivamente debe ser definido por el servicio basado en los resultados por eje de la prueba de lectura del instrumento mencionado."/>
    <n v="1"/>
  </r>
  <r>
    <s v="MINISTERIO DE EDUCACION"/>
    <x v="53"/>
    <s v="Educación"/>
    <n v="13461"/>
    <s v="Porcentaje de ejecución presupuestaria"/>
    <s v="((Monto ejecutado del Presupuesto del servicio del año fiscal t cerrado /Monto total del Presupuesto vigente del servicio del año fiscal t cerrado))*100"/>
    <s v="3 - Generar sostenibilidad y eficiencia en la gestión presupuestaria, asegurando sustentabilidad financiera, según los recursos disponibles y que permita brindar las condiciones adecuadas para el aprendizaje de todos los estudiantes, mediante la normalización de la dotación docente y asistentes de la educación"/>
    <s v="Monto ejecutado"/>
    <s v="%"/>
    <s v="Asc"/>
    <s v="Economía"/>
    <s v="Proceso"/>
    <x v="2"/>
    <n v="90"/>
    <n v="42721356"/>
    <n v="47420706"/>
    <n v="0"/>
    <m/>
    <n v="89"/>
    <n v="51147073"/>
    <n v="57533277"/>
    <n v="0"/>
    <s v="1. Monto ejecutado corresponde al monto total devengado. 2. Se entenderá como presupuesto vigente aquel que incorpora todas las modificaciones presupuestarias autorizadas."/>
    <n v="1.1235955056179775E-2"/>
  </r>
  <r>
    <s v="MINISTERIO DE EDUCACION"/>
    <x v="53"/>
    <s v="Educación"/>
    <n v="13665"/>
    <s v="Porcentaje de proyectos en ejecución o terminados en el año t."/>
    <s v="(Cantidad de proyectos en ejecución o terminados /Total de proyectos planificados para ejecutarse en el año t)*100"/>
    <s v="4 - Generar planes y programas para el mejoramiento de la infraestructura escolar de los Establecimientos Educativos, con la finalidad de cumplir con los estándares actuales de la normativa educacional."/>
    <s v="Medir la cantidad de proyectos en ejecución o terminados en los establecimientos educacionales."/>
    <s v="%"/>
    <s v="Asc"/>
    <s v="Eficacia"/>
    <s v="Proceso"/>
    <x v="2"/>
    <n v="100"/>
    <n v="6"/>
    <n v="6"/>
    <n v="0"/>
    <m/>
    <s v="NM"/>
    <s v="--"/>
    <s v="--"/>
    <s v="--"/>
    <s v="1. Los listados de proyectos de inversión en ejecución o terminados deberá indicar al menos: a) Nombre del proyecto. b) Nombre del establecimiento educacional. c) Monto de la inversión. 2. Los listados deben ser validados por el jefe del centro de responsabilidad mediante su firma. 3. Se entiende por proyecto de inversión a aquellos proyectos de conservación o inversión financiados por el subtítulo 31 del presupuestos de los Servicios Locales. 4. Se entiende por proyecto de inversión en ejecución a aquellos proyectos que cuentan con licitación adjudicada y que no cuente aún con recepción provisoria. 5. Se entiende por proyecto de inversión terminados a aquellos proyectos que cuenten con recepción provisoria."/>
    <n v="1"/>
  </r>
  <r>
    <s v="MINISTERIO DE EDUCACION"/>
    <x v="54"/>
    <s v="Educación"/>
    <n v="13499"/>
    <s v="Porcentaje de establecimientos del territorio que realizan al menos 4 sesiones del consejo escolar o consejo de educación parvularia en el año t."/>
    <s v="(N° de establecimientos del territorio que realizan al menos 4 sesiones del consejo escolar o consejo de educación parvularia en el año t/N° total de establecimientos del territorio en el año t)*100"/>
    <s v="5 - Asegurar sostenibilidad y equilibrio de los recursos financieros disponibles, mediante la construcción de un plan local de trabajo e inversión, un modelo de gestión presupuestaria capaz de priorizar y equilibrar las necesidades a los contextos educativos del territorio."/>
    <s v="Actividades de participación"/>
    <s v="%"/>
    <s v="Asc"/>
    <s v="Eficacia"/>
    <s v="Producto"/>
    <x v="2"/>
    <n v="100"/>
    <n v="264"/>
    <n v="264"/>
    <n v="0"/>
    <m/>
    <s v="NM"/>
    <s v="--"/>
    <s v="--"/>
    <s v="--"/>
    <s v="1. Las sesiones del consejo escolar o consejo de educación parvularia 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olo impartan educación parvularia, no se va a denominar consejo escolar sino que consejo de educación parvularia. 4. El consejo escolar es aquel donde se reúnen los representantes de los apoderados, estudiantes, asistentes de la educación, docentes, equipo directivo, y del SLEP. Entre sus funciones está el de estimular y canalizar la participación de la comunidad educativa para aportar a la mejora continua del proyecto educativo."/>
    <n v="1"/>
  </r>
  <r>
    <s v="MINISTERIO DE EDUCACION"/>
    <x v="54"/>
    <s v="Educación"/>
    <n v="13500"/>
    <s v="Porcentaje de proyectos de inversión y/o conservación en ejecución o terminados."/>
    <s v="(N° de proyectos de inversión y/o conservación en ejecución o terminados en el año t/N° total de proyectos de inversión y/o conservación planificados en el año t)*100"/>
    <s v="4 - Mejorar las condiciones físicas, de higiene, equipamiento y recursos educativos de todos los establecimientos, levantando e implementando proyectos de mejoras y, postulando a distintas fuentes de financiamiento."/>
    <s v="Mejorar las condiciones de infraestructura de los establecimientos."/>
    <s v="%"/>
    <s v="Des"/>
    <s v="Eficacia"/>
    <s v="Proceso"/>
    <x v="2"/>
    <n v="100"/>
    <n v="3"/>
    <n v="3"/>
    <n v="0"/>
    <m/>
    <s v="NM"/>
    <s v="--"/>
    <s v="--"/>
    <s v="--"/>
    <s v="1. Los listados de proyectos de inversión y/o conservación en ejecución o terminados deberá indicar al menos: a) Fecha de postulación del proyecto. b) Nombre del proyecto. c) Nombre del EE. d) Monto de la inversión. 2. El listado de proyectos de inversión y/o conservación que mejora al menos un estándar de la ENEP debe ser validado por la Dirección de Educación Pública a través de correo electrónico. 3. Se entenderá por estándares ENEP a: - Salubridad y dignidad - Innovación en aula 4. Se entenderá por proyectos que mejoran el estándar de salubridad y dignidad a intervenciones destinadas a asegurar el correcto funcionamiento de los servicios básicos (agua potable, alcantarillado y electricidad), a resguardar la salubridad de servicios higiénicos y cocinas, a solucionar problemas de filtraciones y humedales (goteras y similares), y a mitigar situaciones de riesgo existentes en el terreno de un establecimiento educacional. 5. El estándar &quot;innovación en aula&quot; se entiende como la habilitación de aulas adaptadas para las pedagogías del siglo XXI en al menos los niveles de NT1 y NT2. 6. Se considera mejora de estándar, aquellos establecimientos que, tras finalizado el proyecto de inversión y/o conservación, incrementan su puntaje de medición en al menos uno de los estándares (variables) detallados en (3). 7. Se considera como mejora de estándar los proyectos de inversión y/o conservación en ejecución al reconocer el gasto efectivo en estados de avance. como un mecanismo que mejora las condiciones físicas e higiene, considerando su entrega a futuro. Esto debido a que un proyecto de inversión y/o conservación en ejecución proviene de un proyecto técnicamente y normativamente aprobado por el MINEDUC. 8. Se considerarán los proyectos de inversión y/o conservación en ejecución o terminados hasta el mes de septiembre del año t y que se puedan acreditar su fecha de ejecución o término. 9. Los listados deben ser validados por el jefe del centro de responsabilidad mediante su firma. 10. Se entiende por proyecto de inversión a aquellos proyectos de conservación o inversión financiados por el subtítulo 31 del presupuestos de los Servicios Locales 11. Se entiende por proyecto de inversión en ejecución a aquellos proyectos que cuentan con licitación adjudicada y que no cuente aún con recepción provisoria. 12. Se entiende por proyecto de inversión y/o conservación terminados a aquellos proyectos que cuenten con recepción provisoria."/>
    <n v="-1"/>
  </r>
  <r>
    <s v="MINISTERIO DE EDUCACION"/>
    <x v="54"/>
    <s v="Educación"/>
    <n v="13501"/>
    <s v="Porcentaje de estudiantes que leen comprensivamente a fines de 2do básico"/>
    <s v="(Número de estudiantes que leen comprensivamente a fines de 2do básico./Número total de alumnos matriculados en en año t en 2do básico.)*100"/>
    <s v="1 - Mejorar los procesos y resultados de aprendizaje de todos los estudiantes del territorio a través de una gestión pedagógica de calidad, caracterizada por un acompañamiento territorial a los equipos directivos del SLEP Valparaíso, mediante talleres, transferencia de buenas prácticas e implementación de programas educativos."/>
    <s v="Medir el total de estudiantes que leen comprensivamente"/>
    <s v="%"/>
    <s v="Asc"/>
    <s v="Eficacia"/>
    <s v="Resultado Intermedio"/>
    <x v="2"/>
    <n v="75"/>
    <n v="1005"/>
    <n v="1340"/>
    <n v="0"/>
    <m/>
    <s v="NM"/>
    <s v="--"/>
    <s v="--"/>
    <s v="--"/>
    <s v="1. La medición se realiza de manera presencial. 2. Los estudiantes a quienes se aplicara la prueba deben haber estado en clases presenciales a lo menos 6 meses del año t. 3. Se entiende por leer comprensivamente a aquellos estudiantes que logran un nivel de aprendizaje adecuado en la prueba de lectura comprensiva. 4. El universo esta relacionado con la cantidad de matrícula del año t."/>
    <n v="1"/>
  </r>
  <r>
    <s v="MINISTERIO DE EDUCACION"/>
    <x v="54"/>
    <s v="Educación"/>
    <n v="13502"/>
    <s v="Porcentaje de actividades ejecutadas del plan de formación y desarrollo de capacidades."/>
    <s v="(N° de actividades ejecutadas del plan de formación y desarrollo de capacidades en el año t./N° total de actividades planificadas en el plan de formación y desarrollo de capacidades en el año t.)*100"/>
    <s v="2 - Aumentar las capacidades humanas y técnicas de los actores claves del sistema escolar a través del desarrollo de sus competencias, desarrollo profesional y la mejora de sus prácticas y desempeños, mediante la implementación de un sistema de evaluación docente que permita la retroalimentación."/>
    <s v="Actividades de capacitación"/>
    <s v="%"/>
    <s v="Des"/>
    <s v="Eficacia"/>
    <s v="Proceso"/>
    <x v="2"/>
    <n v="86"/>
    <n v="57"/>
    <n v="66"/>
    <n v="0"/>
    <m/>
    <s v="NM"/>
    <s v="--"/>
    <s v="--"/>
    <s v="--"/>
    <s v="1. El plan de formación y desarrollo de capacidades debe: a) Contener un diagnóstico de necesidades de formación y desarrollo de capacidades que considere a cada estamento (directivos, docentes, asistentes de la educación, y educadoras de párvulo). b) Formular actividades formativas acordes para cada estamento, indicar las fechas de cumplimiento y los medios de verificación correspondientes."/>
    <n v="-1"/>
  </r>
  <r>
    <s v="MINISTERIO DE EDUCACION"/>
    <x v="54"/>
    <s v="Educación"/>
    <n v="13719"/>
    <s v="Porcentaje de docentes directivos y/o docentes de aula capacitados en el año t."/>
    <s v="(Número de docentes capacitados en el año t./Número total de docentes en el año t según reporte Matriz D de DIPRES 1°envío año t)*100"/>
    <s v="3 - Desarrollar una gestión del liderazgo, en los diferentes niveles del servicio educativo, que se caracterice por ser participativa y pertinente, mediante la implementación de estrategias que aseguren el cumplimiento de los instrumentos de gestión del Servicio."/>
    <s v="Personas Capacitadas"/>
    <s v="%"/>
    <s v="Des"/>
    <s v="Eficacia"/>
    <s v="Producto"/>
    <x v="2"/>
    <n v="20"/>
    <n v="329"/>
    <n v="1642"/>
    <n v="0"/>
    <m/>
    <s v="NM"/>
    <s v="--"/>
    <s v="--"/>
    <s v="--"/>
    <s v="1. Las capacitaciones se encuentran definidas en el plan de capacitaciones del convenio de gestión educacional del servicio. 2. Se considerará por docente capacitado/a quien haya participado en la capacitación. 3. Si una persona se capacita una o más veces en el año, se contabilizará una sola vez. 4. El denominador asociado a la estimación de cierre del año t, corresponde a la información declarada en Matriz D, del primer trimestre del año t, enviada a DIPRES. 5. Docente incluirá a las educadoras de párvulo de los Jardines Infantiles. 6. El universo de Docentes es la información entregada en matriz D, reportada a DIPRES 1°envío año t."/>
    <n v="-1"/>
  </r>
  <r>
    <s v="MINISTERIO DE EDUCACION"/>
    <x v="55"/>
    <s v="Educación"/>
    <n v="9963"/>
    <s v="Cobertura de docentes de aula del sector municipal con Evaluación Docente vigente."/>
    <s v="(N° de docentes de aula con al menos 2 horas de aula contratadas y más de un año en el sistema municipal en año t con evaluación del desempeño profesional docente vigente al año t/N° de docentes de aula con al menos 2 horas de aula contratadas y más de un año en el sistema municipal en año t)*100"/>
    <m/>
    <m/>
    <s v="%"/>
    <s v="Asc"/>
    <s v="Eficacia"/>
    <s v="Producto"/>
    <x v="1"/>
    <s v="NM"/>
    <s v="--"/>
    <s v="--"/>
    <s v="--"/>
    <m/>
    <n v="83.2"/>
    <n v="76586"/>
    <n v="92044"/>
    <n v="0"/>
    <s v="Los docentes de aula son aquellos docentes que se desempeñan en el aula y que están expresamente contratados para ello en establecimientos educacionales reconocidos por Mineduc, a través de la acción o exposición personal directa, realizada en forma continua y sistemática, inserta dentro del proceso educativo. Las &quot;horas de aula&quot; de un docente son aquella parte de las horas del contrato que están expresamente contratadas como horas de aula y reportadas como tal en base de datos de origen SIGE. La &quot;Evaluación del Desempeño Profesional Docente&quot; es un sistema de evaluación de los profesionales de la educación que se desempeñan en el sector municipalizado y en establecimientos dependientes de Servicio Locales de Educación, en funciones de docencia de aula, de carácter formativo, tomando en consideración los dominios, criterios e instrumentos establecidos por el Ministerio de Educación, a través del Centro de Perfeccionamiento, Experimentación e Investigaciones Pedagógicas (CPEIP). Está normada por el reglamento Decreto Nº 192 de Educación del 30 de agosto de 2004, y sus modificaciones. El Sistema de Evaluación del Desempeño Profesional Docente está compuesto por 4 Instrumentos: Autoevaluación, Entrevista por Evaluador Par, Informe de Referencia de Terceros y Portafolio. El portafolio es la recolección de evidencias sobre el desempeño y tiene 3 módulos, de los cuales el primero y el tercero son evidencias escritas sobre su desempeño, en tanto el segundo, Clase Grabada, corresponde a la filmación de una clase, la cual es filmada en el establecimiento educacional de cada docente con su grupo curso. Arroja cuatro alternativas de resultado, las que difieren en su tiempo de vigencia: a) cuatro años para los docentes que resulten evaluados con nivel de desempeño Destacado o Competente. b) dos años para los docentes que resulten evaluados con nivel de desempeño Básico (esto aplica a partir de los resultados de proceso de E. Docente 2011). c) un año para los docentes que resulten evaluados con nivel de desempeño Insatisfactorio. Situaciones de extensión del período de vigencia de la Evaluación Docente: - Cuando el docente a evaluar es evaluador par, se exime de ser evaluado, en cuyo caso obligatoriamente debe evaluarse en el proceso del año siguiente. - Cuando a solicitud del docente, por causales identificadas en el reglamento y debidamente acreditadas, su sostenedor le permite suspender la evaluación para el año inmediatamente siguiente. &quot;Evaluación del desempeño profesional docente vigente al año t&quot; es aquella que satisfacen todos los docentes de aula que: i) se evalúan en el año t, alcanzando una de cualquiera de las cuatro alternativas de nivel de desempeño; o ii) aquellos docentes evaluados en años precedentes y que cuentan con un resultado que al año t está vigente por lo que en el año t no son evaluados; o iii) aquellos docentes, que habiendo obtenido anteriormente un resultado, debieran haber rendido nuevamente la Evaluación Docente y que sin embargo han recibido una extensión del período de vigencia. El cumplimiento del indicador está sujeto a condiciones de estabilidad de la operación, de las cuales las esenciales para este indicador son: - Ministerio y sus autoridades y sostenedores mantienen política de propiciar la participación en procesos de evaluación docente. - Porcentaje de docentes con evaluación docente vigente que se acoge a retiro se mantiene similar a porcentaje de años anteriores. - Se mantienen calendario escolar en todas las regiones del país. - Se mantienen tasas promedio de suspensiones, cancelaciones y eximiciones de los últimos 4 años."/>
    <s v="-"/>
  </r>
  <r>
    <s v="MINISTERIO DE EDUCACION"/>
    <x v="55"/>
    <s v="Educación"/>
    <n v="12933"/>
    <s v="Porcentaje de establecimientos educacionales de educación básica que reciben subvención del estado participantes en iniciativas de Lectura, Matemática o Ciencias, con desempeño &quot;insuficiente&quot; según su categorización vigente para el año t."/>
    <s v="(Nº de establecimientos educacionales de educación básica que reciben subvención del estado participantes en iniciativas de Lectura, Matemática o Ciencias, con desempeño &quot;insuficiente&quot; según su categorización vigente para el año t/Nº de establecimientos educacionales de educación básica que reciben subvención del estado con desempeño &quot;insuficiente&quot; según su categorización vigente para el año t)*100"/>
    <m/>
    <m/>
    <s v="%"/>
    <s v="Asc"/>
    <s v="Eficacia"/>
    <s v="Producto"/>
    <x v="1"/>
    <s v="NM"/>
    <s v="--"/>
    <s v="--"/>
    <s v="--"/>
    <m/>
    <n v="83.2"/>
    <n v="283"/>
    <n v="340"/>
    <n v="0"/>
    <s v="Se entiende que un establecimiento &quot;participa en iniciativas de Lectura, Matemática o Ciencias&quot;, cuando dicho establecimiento educacional ejecuta como mínimo 1 actividad, de al menos una de las siguientes iniciativas: - Iniciativa de Lectura: &quot;Fomento Lector&quot;. - Iniciativa de Lectura: &quot;Escuelas arriba - Nivelación Lectura&quot;. - Iniciativa de Matemática: &quot;Sumo Primero&quot;. - Iniciativa de Matemática: &quot;Escuelas arriba - Nivelación Matemática&quot;. - Iniciativa de Ciencias: &quot;Indagación Científica para la Educación en Ciencias&quot; (ICEC). Para efectos del indicador, se considerará como establecimiento de Educación básica, a todo establecimiento que posea el nivel educativo &quot;educación básica&quot;, independiente que también posea otros niveles educativos. Se entiende por educación básica a los cursos de 1º año a 8º año básico. Los nombres de las iniciativas son referenciales y de uso interno del Ministerio de Educación, y pueden modificarse durante su implementación. La categoría de desempeño es el resultado de una evaluación integral al establecimiento. El listado de los Establecimientos de Educación básica que reciben subvención del estado, con la respectiva categorización de desempeño vigente para el año t, que incluye la categoría de desempeño &quot;insuficiente&quot;, es emitido por la Agencia de Calidad de la Educación generalmente en diciembre del año t-1."/>
    <s v="-"/>
  </r>
  <r>
    <s v="MINISTERIO DE EDUCACION"/>
    <x v="55"/>
    <s v="Educación"/>
    <n v="13107"/>
    <s v="Porcentaje de Textos Escolares entregados a los establecimientos educacionales subvencionados a la fecha comprometida."/>
    <s v="(Nº de textos escolares entregados a los establecimientos educacionales subvencionados a la fecha comprometida/Nº de textos escolares totales a distribuir a los establecimientos educacionales subvencionados en el año t)*100"/>
    <s v="2 - Potenciar el rol de la educación pública como núcleo central del sistema educativo, a través de su fortalecimiento y expansión, para la entrega de educación de calidad con equidad e integralidad a todas y todos los estudiantes de Chile, garantizando institucionalmente el derecho universal a una educación integral, sin discriminaciones de ningún tipo."/>
    <s v="Apoyo educativo entregado"/>
    <s v="%"/>
    <s v="Asc"/>
    <s v="Eficacia"/>
    <s v="Producto"/>
    <x v="0"/>
    <n v="90"/>
    <n v="13950000"/>
    <n v="15500000"/>
    <n v="0"/>
    <m/>
    <n v="91.1"/>
    <n v="13945097"/>
    <n v="15308438"/>
    <n v="0"/>
    <s v="Compromiso de distribución de textos al 30 de marzo del año t: 90% de la distribución total de textos escolares. (en caso de que el día 30 sea feriado, se considerará el día hábil siguiente). Los textos escolares a distribuir se obtienen a partir del proceso de actas y pre-matrícula y del proceso de acta de compromiso que realizan los establecimientos educacionales, a través del Sistema SIGE. Los establecimientos educacionales proporcionan las actas del año en curso, la estimación de matrícula del año siguiente y seleccionan los textos que se comprometen a utilizar para los distintos niveles y asignaturas. El proceso de actas y pre-matrícula y acta de compromiso se ejecuta de la forma habitual entre septiembre del año t-1 y enero del año t. En paralelo, las editoriales e imprentas deben cumplir con la entrega de los textos escolares impresos en las bodegas de los operadores logísticos en las fechas establecidas, para que éstos operadores puedan cumplir con el armado, mecanizado y entrega de los textos escolares a los establecimientos educacionales en la fecha establecida. Con los textos escolares entregados oportunamente en bodega, parte la distribución inicial a Establecimientos (distribución masiva), y luego de terminado este proceso, se realiza la distribución de ajuste en donde se entregan los textos escolares que se obtienen a partir de la revisión realizada por los Establecimientos Educacionales que informan las diferencias de lo recepcionado, vía plataforma SIGE o vía Deprov. El año escolar se desarrolla en el calendario regular, de manera que los establecimientos educacionales están habilitados en las fechas programadas para la recepción los textos escolares. La cantidad de textos escolares que se distribuyen se ajustará de acuerdo con los establecimientos educacionales que al momento de la distribución se encuentren en normal funcionamiento. La base de cálculo del indicador es solo referencial, y se obtiene a partir de la base de datos de matrícula 2022, y la estimación de compra realizada en función de la proyección de matrícula 2023. Ésta podrá variar además en función de la cantidad de títulos que se adquieran por nivel y asignatura, restricciones presupuestarias, el criterio de entrega que se defina utilizar y la selección que hacen los establecimientos de textos que se comprometen a utilizar en las distintos niveles y asignaturas. En el caso fortuito en que el (los) proveedor(es) de textos escolares no cumpla(n) con la entrega programada al operador logístico, las unidades entregadas fuera de plazo no serán contabilizadas en el denominador del indicador, no obstante, esto deberá ser demostrado mediante medios de verificación."/>
    <n v="-1.2074643249176667E-2"/>
  </r>
  <r>
    <s v="MINISTERIO DE EDUCACION"/>
    <x v="55"/>
    <s v="Educación"/>
    <n v="13108"/>
    <s v="Porcentaje de establecimientos educacionales que cuentan con servicio de conectividad a internet."/>
    <s v="(N° de establecimientos educacionales que cuentan con servicio de conectividad a internet/N° de establecimientos que reciben subvención y se encuentran funcionando con matrícula)*100"/>
    <s v="2 - Potenciar el rol de la educación pública como núcleo central del sistema educativo, a través de su fortalecimiento y expansión, para la entrega de educación de calidad con equidad e integralidad a todas y todos los estudiantes de Chile, garantizando institucionalmente el derecho universal a una educación integral, sin discriminaciones de ningún tipo."/>
    <s v="Apoyo educativo entregado"/>
    <s v="%"/>
    <s v="Asc"/>
    <s v="Eficacia"/>
    <s v="Producto"/>
    <x v="0"/>
    <n v="84.9"/>
    <n v="9047"/>
    <n v="10662"/>
    <n v="0"/>
    <m/>
    <n v="69"/>
    <n v="7358"/>
    <n v="10662"/>
    <n v="0"/>
    <s v="El denominador corresponderá al número de establecimientos que reciben subvención y se encuentran funcionando con matrícula. Será un número estimado y su valor definitivo se obtendrá del Directorio Oficial de Establecimientos publicado anualmente por el departamento de Estadísticas del Centro de Estudios del Ministerio de Educación. El numerador corresponderá al número de establecimientos que cuenten con servicios de conectividad a internet provista por la Subsecretaría de Educación, a través del programa. Hasta fines del 2021, el Mineduc provee internet a aproximadamente 1.370 establecimientos educacionales a través del programa &quot;Conectividad para la Educación&quot; (CPE 2011), desarrollado en conjunto con la Subsecretaría de Telecomunicaciones del Ministerio de Transportes y Telecomunicaciones (SUBTEL) desde 2011. Y a través del programa llamado &quot;Conectividad para la Educación 2030&quot; (CPE 2030), se pretende finalizar con aproximadamente 10.000 EE con servicio de conectividad."/>
    <n v="0.23043478260869574"/>
  </r>
  <r>
    <s v="MINISTERIO DE EDUCACION"/>
    <x v="55"/>
    <s v="Educación"/>
    <n v="13851"/>
    <s v="Porcentaje de establecimientos educacionales que reciben subvención y realizan al menos una &quot;Jornada hacia una Educación No Sexista&quot; al año t"/>
    <s v="(N° de establecimientos educacionales que reciben subvención y realizan al menos una &quot;Jornada hacia una Educación No Sexista&quot; al año t/Nº de establecimientos educacionales que reciben subvención en el año t)*100"/>
    <s v="5 - Avanzar en un sistema educativo que se caracterice por la promoción de una educación con perspectiva de género, no sexista; mediante la implementación de la Política Nacional de Educación en Afectividad y Sexualidad Integral, para que se reconozcan las diversidades sexuales y promueva la educación de los derechos sexuales y reproductivos, rompiendo estereotipos de género."/>
    <s v="Sistema educativo con perspectiva de género"/>
    <s v="%"/>
    <s v="Asc"/>
    <s v="Eficacia"/>
    <s v="Producto"/>
    <x v="2"/>
    <n v="30"/>
    <n v="3176"/>
    <n v="10585"/>
    <n v="0"/>
    <m/>
    <s v="NM"/>
    <s v="--"/>
    <s v="--"/>
    <s v="--"/>
    <s v="La Jornada Nacional hacia una Educación No Sexista es una actividad que se implementa en base a Orientaciones difundidas por la Subsecretaría de Educación, se desarrolla en establecimientos educacionales que reciben subvención, y están destinadas a estudiantes y/o docentes, cuyo propósito es avanzar hacia comunidades educativas libres de discriminación, erradicación de la violencia de género y construcción de espacios seguros. Las Orientaciones tienen como propósito ser una guía pedagógica en el desarrollo de la Jornada Nacional hacia una Educación No Sexista, que propicie el diálogo, encuentro y formación para promover la sensibilización y transformación de las practicas sexistas al interior de las comunidades educativas. Dicha Jornada se enmarca en la Política Nacional de Educación en Afectividad y Sexualidad Integral que se desarrollará durante el programa de gobierno 2022-2026. Se entenderá que un establecimiento educacional que recibe subvención realiza al menos una Jornada Nacional hacia una Educación No Sexista cuando haya informado a la Subsecretaría de Educación, mediante dispositivos dispuesto para ello y/o a través de información provista por Departamentos Provinciales o Seremías, que la Jornada se realizó de acuerdo a las Orientaciones difundidas. El numerador considera contabilizar acumulativamente a partir del año 2023, a aquellos establecimientos educacionales que reciben subvención que al menos realizaron una &quot;Jornada Nacional hacia una Educación No Sexista&quot; durante el período 2023-2026. Se entenderá por establecimientos educacionales que reciben subvención a aquellos que pertenecen a administración delegada, municipales, servicios locales de educación (que inician servicio educativo en los años 2018, 2019, 2020) y particular subvencionados. Cabe señalar que no se considerarán en el cálculo del indicador aquellos establecimientos que no formen parte del sistema escolar regular, tales como aulas hospitalarias, en contexto de encierro, educación para adultos(as), escuelas especiales, entre otras."/>
    <n v="1"/>
  </r>
  <r>
    <s v="MINISTERIO DE EDUCACION"/>
    <x v="55"/>
    <s v="Educación"/>
    <n v="13856"/>
    <s v="Porcentaje de acciones de formación implementadas para los supervisores de educación"/>
    <s v="(N° de acciones de formación implementadas para los supervisores de educación en el año t/N° de acciones de formación planificadas implementar para los supervisores de educación en el año t)*100"/>
    <s v="3 - Implementar un proceso de cambio curricular, mediante un nuevo Sistema de Acompañamiento a la Mejora del Aprendizaje Integral para desmontar las consecuencias vinculadas a resultados de pruebas estandarizadas y reubique a la niñez y a la adolescencia en el centro de la labor educativa"/>
    <s v="Formación de supervisores implementada"/>
    <s v="%"/>
    <s v="Asc"/>
    <s v="Eficacia"/>
    <s v="Proceso"/>
    <x v="2"/>
    <n v="100"/>
    <n v="8"/>
    <n v="8"/>
    <n v="0"/>
    <m/>
    <n v="50"/>
    <n v="2"/>
    <n v="4"/>
    <n v="0"/>
    <s v="Conforme a la Ley 18.956 que reestructura el Ministerio de Educación, la supervisión ministerial es responsabilidad de los supervisores brindar acompañamiento y asesoría técnica pedagógica a los establecimientos educativos que requieren apoyo para la mejora sus resultados de aprendizaje. Desde el programa de gobierno y políticas ministeriales a impulsar entre el 2022 y 2026, se requiere implementar acciones con una lógica distinta a las promovidas actualmente desde los niveles provinciales. Los desafíos de la política actual obligan a desarrollar capacidades de pensamiento crítico, autonomía, creatividad y flexibilidad en los y las supervisores, junto con tener conocimientos en temáticas que cruzan el programa de gobierno como lo es la perspectiva de género o las metodologías para los aprendizajes del siglo XXI. Para que el acompañamiento de la supervisión ministerial resulte pertinente al nuevo paradigma educativo que se requiere implementar, es necesario que las y los profesionales dispongan de herramientas y conocimientos actualizados, posibles de desarrollar mediante procesos y acciones de formación continua. Para identificar acciones formativas pertinentes, se realizan consultas en línea para levantar necesidades de formación de las y los supervisores, lo que se sistematiza en función de las prioridades ministeriales; en base a esta sistematización se planifican las acciones formativas y se priorizan y organizan los contenidos a desarrollar. Las acciones formativas se realizarán de manera sucesiva en el año t, las cuales podrán ser presenciales y/o a distancia usando medios digitales, y se vincularán con experiencias concretas de asesoría mediante el uso de ejemplos reales y contingentes. De acuerdo al tipo de accion formativa, estas podrán ser sincrónicas o asincrónicas, por Departamento Provinciales, Región o Macrozona y están destinadas a los y las supervisores de los 42 departamentos provinciales del país. El Informe con la planificación de las Acciones Formativas se elaborará a más tardar el 30 de marzo del año t, y contendrá al menos: - Nombre de Acciones Formativas planificadas - Objetivos de Acciones Formativas - Metodología - Fecha de cumplimiento de las Acciones Formativas - Medios de verificación El Informe con la implementación de las Acciones Formativas se presentará a más tardar el 31 de diciembre del año t, y contendrá al menos: - Nombre de Acciones Formativas implementadas - Número de participantes en Acciones Formativas - Detalle de la implementación - Medios de verificación"/>
    <n v="1"/>
  </r>
  <r>
    <s v="MINISTERIO DE EDUCACION"/>
    <x v="55"/>
    <s v="Educación"/>
    <n v="13861"/>
    <s v="Promedio de participación de representantes de equipos regionales de Reactivación Educativa en Jornadas de seguimiento de implementación de la política de reactivación educativa integral en el año t"/>
    <s v="(Sumatoria de participación de representantes de equipos regionales de reactivación educativa en Jornadas de Seguimiento de implementación de la Política de Reactivación Integral en el año t/N° total de Jornadas de Seguimiento de implementación de la Política de Reactivación Integral en el año t)"/>
    <s v="4 - Desarrollar una política de reactivación educacional, a través de la detección de las necesidades académicas, sociales, emocionales y de salud mental de las y los estudiantes y trabajadores de la educación, que contenga un enfoque integral y participativo, para la reducción de las brechas de aprendizaje y las consecuencias que provocó la crisis socioeducativa producto del COVID-19."/>
    <s v="Articulación territorial e intersectorial desarrollada"/>
    <s v="personas"/>
    <s v="Asc"/>
    <s v="Eficacia"/>
    <s v="Producto"/>
    <x v="2"/>
    <n v="13"/>
    <n v="78"/>
    <n v="6"/>
    <n v="0"/>
    <m/>
    <s v="NM"/>
    <s v="--"/>
    <s v="--"/>
    <s v="--"/>
    <s v="La Política de Reactivación Educativa Integral &quot;Seamos Comunidad&quot; es un eje estratégico ministerial, que responde a un compromiso del programa presidencial. Se despliega a través de las diversas unidades del Mineduc, articuladas y monitoreadas por la Secretaría Ejecutiva de Reactivación Educativa. Se estructura en cinco ejes estratégicos, cada uno de los cuales posee diversas estrategias y articula un conjunto de acciones en el sistema escolar. Para la implementación de dicha política se constituyeron Equipos Regionales de Reactivación, que corresponden a los equipos técnicos que apoyan a los/as seremis en la toma de decisiones de diseño e implementación regional de todos los ejes de la Política ?Seamos Comunidad? a nivel regional. Dichos equipos se compone por funcionarios de los departamentos de educación, planificación y/o administración, que actúan como contraparte de la Secretaría Ejecutiva de Reactivación. La Secretaría Técnica de Reactivación del Gabinete de la Subsecretaría de Educación convocará a jornadas de seguimiento de la implementación de la política de reactivación educativa integral, a las que serán convocados los equipos regionales de reactivación. En cada una de estas jornadas se entregarán lineamientos para el despliegue territorial de la política, su implementación y la toma de decisiones regionales. Por otra parte se generarán instancias de retroalimentación e intercambio entre los equipos regionales. Se entenderá por participación de al menos un representante del equipo regional de reactivación en las Jornadas de seguimiento de implementación de la política de reactivación educativa integral. Para las jornadas presenciales, la asistencia será verificada mediante listados con firma de los participantes y para el caso de las virtuales, mediante listados de asistencias emitidos por la plataforma en la que se realice. Se contabilizará un(a) representante del equipo regional, aún cuando asistan más de un integrante del equipo regional de reactivación. Durante el año t se planifica realizar al menos 6 Jornadas de seguimiento de implementación de la política de reactivación educativa integral, las cuales se pueden desarrollar de forma presencial o virtual. El Informe de realización Jornadas de seguimiento de implementación de la política de reactivación educativa integral contendrá a lo menos lo siguiente: - Convocatoria y/o invitación de cada Jornada - Actas de realización - Lista de asistencia - Lista con integrantes de los equipos regionales de reactivación del año t"/>
    <n v="1"/>
  </r>
  <r>
    <s v="MINISTERIO DE EDUCACION"/>
    <x v="55"/>
    <s v="Educación"/>
    <n v="13867"/>
    <s v="Porcentaje de provincias que participan de las acciones del CPEIP para la difusión del Marco para la Buena Enseñanza (MBE) al año t"/>
    <s v="(N° de provincias que participan de las acciones del CPEIP para la difusión del MBE al año t/N° total de provincias a nivel nacional)*100"/>
    <s v="1 - Reforzar el protagonismo del profesorado en el sistema educativo, mediante la mejora de sus condiciones y desarrollo profesional, para que les permita el despliegue de sus capacidades, innovaciones pedagógicas y curriculares en coherencia a las necesidades educativas de sus estudiantes y al contexto territorial."/>
    <s v="Participación de los docentes en instancias que promueven mejoras de sus condiciones y desarrollo profesional"/>
    <s v="%"/>
    <s v="Asc"/>
    <s v="Eficacia"/>
    <s v="Producto"/>
    <x v="2"/>
    <n v="64"/>
    <n v="27"/>
    <n v="42"/>
    <n v="0"/>
    <m/>
    <s v="NM"/>
    <s v="--"/>
    <s v="--"/>
    <s v="--"/>
    <s v="Por efecto de la promulgación de la Ley 20.903, que crea el Sistema de Desarrollo Profesional Docente, el CPEIP está mandatado a la elaboración de estándares de desempeño docente que orientan la práctica pedagógica, promueven el desarrollo de los profesiones de la educación, permiten el despliegue de sus capacidades e innovaciones pedagógicas y curriculares en coherencia a las necesidades educativas de sus estudiantes y al contexto territorial, dicho contexto da origen a una actualización del Marco para la Buena Enseñanza (MBE). En septiembre del año 2021 el CNED aprueba la actualización del MBE de la que se derivan los estándares de desempeño docente. El MBE define lo que todo docente y profesional de la educación debe saber y saber hacer para su práctica pedagógica. Dicho instrumento tiene aplicaciones tanto en la evaluación de los docentes como en la definición de las acciones de formación en servicio y los planes de formación de las universidades para los futuros docentes. Este documento de referencia requiere del conocimiento y apropiación para la práctica pedagógica de todos los profesionales del sistema educacional. El CPEIP, y sus distintas áreas técnicas, desarrollarán durante el año 2022 un plan de implementación del MBE. Esto se orienta tanto a la actualización de los instrumentos evaluativos, actualización de las acciones de formación en servicio como el desarrollo profesional docente en articulación con los equipos directivos. A partir del año 2023 y hasta el año 2025 corresponde la implementación del plan antes mencionado. Esto compromete acciones de socialización con desagregación territorial a lo largo del país. La mayor desagregación está vinculada al funcionamiento de los comités locales, donde se espera realizar acciones de socialización y apropiación que no solo impacten en la política docente como las acciones de formación en servicio, evaluación de los docentes, liderazgo directivo para el desarrollo profesional y, también, en los aprendizajes de los niños, niñas y jóvenes. La ejecución del plan de implementación será lideradas por CPEIP en colaboración con los Secretarios Técnicos de los Comités Locales. El proceso a realizar considerará al menos una acción de difusión por provincia, las que podrán ser presenciales y/o a distancia usando medios digitales. Se entenderán por acciones de difusión: reuniones, jornadas, talleres, focus group u otra acción equivalente a través de la cual CPEIP difunda el MBE. Se entenderá que una provincia participa cuando al menos una sesión del Comité Local se destina a la difusión del MBE. Cabe hacer presente que la Ley 20.903, promueve un enfoque que considera la división administrativa del país y que se traduce en la importancia del rol y funciones de las representaciones territoriales desconcetradas y descentralizadas del Desarrollo Profesional Docente, en virtud de lo cual se crean los Comités Locales de Desarrollo Profesional según Decreto N° 495 de 2017. Al año 2022 se encuentran constituídos 42 Comités Locales, uno por provincia, de los cuales sesionan 40. Por tanto, para el cálculo del denominador del indicador se entenderá como provincias a la división administrativa que desagrega el territorio nacional de acuerdo a la gestión del Ministerio de Educación, es decir 42 provincias. La meta asociada al indicador considera llegar en el primer año al 64% de las provincias y, acumulativamente, en los años posteriores al 75% en 2024 y 85% en el año 2025."/>
    <n v="1"/>
  </r>
  <r>
    <s v="MINISTERIO DE EDUCACION"/>
    <x v="56"/>
    <s v="Educación"/>
    <n v="12936"/>
    <s v="Porcentaje de jardines infantiles administrados directamente por JUNJI y Fundación Integra que obtienen Reconocimiento Oficial al año t."/>
    <s v="(Número de Jardines infantiles administrados directamente por JUNJI y Fundación Integra que obtienen Reconocimiento Oficial al año t/Número total de Jardines administrados directamente por JUNJI y Fundación Integra)*100"/>
    <m/>
    <s v="."/>
    <s v="%"/>
    <s v="Asc"/>
    <s v="Eficacia"/>
    <s v="Producto"/>
    <x v="1"/>
    <s v="NM"/>
    <s v="--"/>
    <s v="--"/>
    <s v="--"/>
    <m/>
    <n v="58.6"/>
    <n v="1094"/>
    <n v="1867"/>
    <n v="0"/>
    <s v="(a) El Reconocimiento Oficial de Establecimientos Educacionales es un acto administrativo mediante el cual la autoridad, tras la comprobación del cumplimiento de requisitos técnico pedagógicos, jurídicos y de infraestructura, le entrega a un establecimiento educacional la facultad de certificar válida y autónomamente la aprobación de cada uno de los ciclos y niveles que conforman la educación regular, y ejercer los demás derechos que confiere la ley, como obtener aportes del Estado, seguro escolar y textos escolares. (b) Tanto para JUNJI como para Fundación Integra se considerarán solo los Jardines de Administración Directa. (c) El denominador es un número que puede variar de un año a otro y también dentro del mismo año. Por esta razón, se va a utilizar como denominador el número de jardines infantiles de JUNJI y Fundación Integra con la Base de matrícula oficial de educación parvularia de cada año (corte al mes de agosto)."/>
    <s v="-"/>
  </r>
  <r>
    <s v="MINISTERIO DE EDUCACION"/>
    <x v="56"/>
    <s v="Educación"/>
    <n v="12937"/>
    <s v="Porcentaje acumulado de establecimientos VTF beneficiados por programas e iniciativas piloto desarrolladas por la Subsecretaría de Educación Parvularia al año t, respecto al total de establecimientos VTF a nivel nacional en el año t."/>
    <s v="(N° de establecimientos VTF beneficiados por programas e iniciativas piloto desarrolladas por la Subsecretaría de Educación Parvularia al año t / N° total de establecimientos VTF a nivel nacional en el año t)*100"/>
    <m/>
    <m/>
    <s v="%"/>
    <s v="Asc"/>
    <s v="Eficacia"/>
    <s v="Producto"/>
    <x v="1"/>
    <s v="NM"/>
    <s v="--"/>
    <s v="--"/>
    <s v="--"/>
    <m/>
    <n v="18"/>
    <n v="300"/>
    <n v="1680"/>
    <n v="0"/>
    <s v="(a) Los programas piloto desarrollados por la Subsecretaría de Educación Parvularia, consisten en un conjunto integrado y articulado de acciones, prestaciones y beneficios destinados a resolver un problema o atender una necesidad del nivel educativo. Estos programas podrán estar orientados al aprendizaje de los niños y niñas, al rol de la familia, al liderazgo y/o a la innovación pedagógica. Por otra parte, las iniciativas piloto son acciones integradas y articuladas para proveer algún bien y/o servicio a beneficiarios de la sociedad civil o establecimientos con financiamiento del Estado. Estas iniciativas podrán estar orientadas al aprendizaje de los niños y niñas, al rol de la familia, al liderazgo y/o a la innovación pedagógica. (b) Los criterios de selección de los establecimientos beneficiados serán desarrollados por la División de Políticas Educativas de la Subsecretaría de Educación Parvularia. (c) Se considerará un establecimiento beneficiado aquel establecimiento que se adjudique o reciba el bien y/o servicio de al menos uno de los programas o iniciativas pilotos de la Subsecretaría de Educación Parvularia, El número de establecimientos beneficiados por el Programa podrá variar debido a cambios en los lineamientos ministeriales y situaciones presupuestarias. (d) Se excluye de esta medición, para numerador, el programa Bibliotecas de Aula VTF (e) El total de establecimientos a nivel nacional corresponde a la suma total de establecimientos Vía Transferencia de Fondos, identificados en el informe de caracterización Oficial del año t-1."/>
    <s v="-"/>
  </r>
  <r>
    <s v="MINISTERIO DE EDUCACION"/>
    <x v="56"/>
    <s v="Educación"/>
    <n v="12938"/>
    <s v="Porcentaje de niños y niñas matriculados en salas cunas y jardines infantiles de administración directa de Fundación Integra, respecto al número máximo autorizado por convenio de niños y niñas que puede atender la Fundación en el año t."/>
    <s v="(N° de niños y niñas matriculados en salas cunas y jardines infantiles de administración directa de Fundación Integra/Número máximo autorizado de niños y niñas que puede atender Fundación Integra en establecimientos de Administración Directa según convenio)*100"/>
    <m/>
    <m/>
    <s v="%"/>
    <s v="Asc"/>
    <s v="Eficacia"/>
    <s v="Producto"/>
    <x v="1"/>
    <s v="NM"/>
    <s v="--"/>
    <s v="--"/>
    <s v="--"/>
    <m/>
    <n v="84"/>
    <n v="80421"/>
    <n v="95720"/>
    <n v="0"/>
    <s v="(a) Se utilizará la Base &quot;Educación Parvularia Oficial&quot; elaborada por el Centro de Estudios del Ministerio de Educación para hacer el cálculo del numerador. (b) Se considerarán como establecimientos de administración directa las siguientes modalidades: i) Jardín Infantil; ii) Jardín sobre ruedas; iii) Sala cuna Centro Penitenciario; iv) Hospital; v) Hogar, y vI) Casa de acogida. (c) El denominador del indicador estará definido en el convenio de transferencia entre Fundación Integra y el Ministerio de Educación, donde se establece el número máximo de niños y niñas que puede atender Fundación Integra en establecimientos de Administración Directa. (d) Se descontará del denominador la capacidad de matrícula aquellos establecimientos que se encuentren en proceso de reposición."/>
    <s v="-"/>
  </r>
  <r>
    <s v="MINISTERIO DE EDUCACION"/>
    <x v="56"/>
    <s v="Educación"/>
    <n v="13112"/>
    <s v="Porcentaje de jardines infantiles de JUNJI y Fundación Integra que ingresan al Sistema de Desarrollo Profesional Docente al año t."/>
    <s v="(Número de jardines infantiles de JUNJI y Fundación Integra que ingresan al Sistema de Desarrollo Profesional Docente al año t/Número total de Jardines infantiles de JUNJI y Fundación Integra definidos en las bases de postulación al Sistema de Desarrollo Profesional Docente en el año t-1)*100"/>
    <m/>
    <m/>
    <s v="%"/>
    <s v="Asc"/>
    <s v="Eficacia"/>
    <s v="Producto"/>
    <x v="1"/>
    <s v="NM"/>
    <s v="--"/>
    <s v="--"/>
    <s v="--"/>
    <m/>
    <n v="40"/>
    <n v="1447"/>
    <n v="3611"/>
    <n v="0"/>
    <s v="(a) Para estos efectos, se entenderá que son establecimientos de educación parvularia aquellos definidos en el artículo 1° de la Ley 20.832, con excepción del requisito de contar con el reconocimiento oficial del Estado, todo ello de conformidad a lo dispuesto en el artículo sexagésimo tercero transitorio de la Ley N° 20.903. Podrán postular al Sistema de Desarrollo Profesional Docente, los establecimientos de educación parvularia financiados con aportes regulares del Estado regidos por el Titulo VI del Estatuto Docente, y aquellos que dependen directamente de la Junta Nacional de Jardines Infantiles, regidos por el DFL N° 24 de 2017 del Ministerio de Educación. (b) Se entenderá que un jardín infantil de JUNJI y Fundación Integra ingresa al Sistema de Desarrollo Profesional Docente, cuando este establecimiento educacional se hubiere adjudicado cupos para el ingreso al Sistema de Desarrollo Profesional Docente, mediante resolución que dictará la Subsecretaría de Educación Parvularia, la que será publicada a través de la página web parvularia.mineduc.cl. (c) Para este indicador, se considerarán los jardines infantiles de JUNJI y Fundación Integra, tanto de administración directa como delegada (VTF y CAD). (d) El denominador corresponde al número de establecimientos de JUNJI y Fundación Integra definidos en las ?Bases de postulación, selección y adjudicación para el ingreso al Sistema de Desarrollo Profesional Docente? del año t-1."/>
    <s v="-"/>
  </r>
  <r>
    <s v="MINISTERIO DE EDUCACION"/>
    <x v="56"/>
    <s v="Educación"/>
    <n v="13486"/>
    <s v="Porcentaje de establecimientos administrados vía transferencia de fondos rechazados por la SEREMI de Educación en el año t , con gestiones realizadas en el año t"/>
    <s v="(Numero de establecimientos administrados vía transferencia de fondos rechazados por la SEREMI de Educación en el año t , con gestiones realizadas en el año t/Establecimientos administrados vía transferencia de fondos rechazados por la SEREMI de Educación en el año t)*100"/>
    <s v="3 - Generar e implementar un plan de trabajo que optimice los procesos de obtención de la certificación, tanto de la subsecretaría como de las instituciones relacionadas, estableciendo metas, productos asociados y responsabilidades."/>
    <s v="cambiar la situación de rechazo de la certificación"/>
    <s v="%"/>
    <s v="Asc"/>
    <s v="Eficacia"/>
    <s v="Producto"/>
    <x v="2"/>
    <n v="80"/>
    <n v="80"/>
    <n v="100"/>
    <n v="0"/>
    <m/>
    <n v="97"/>
    <n v="105"/>
    <n v="108"/>
    <n v="0"/>
    <s v="1. Se considerará rechazado por SEREMI de educación a aquel establecimiento administrado vía transferencia de fondos que obtiene resolución negativa respecto a su certificación 2.- Se entendera por gestiones realizadas con establecimientos VTF efectuar, por el Departamento de certificaciones, al menos una de las siguientes acciones con los establecimientos: - Envío de ficha de orientación y acompañamiento para subsanar observaciones - Envío de documentos de orientación [leyes , normas, instructivos, material fotográfico referencial, manuales y documentos que ayuden al sostenedor a subsanar las observaciones que dieron origen al rechazo de su solicitud] - Reuniones presenciales o por video llamada -Visitas en terreno 3.- El documento de registro debe contener a lo menos: N° de resolución que indica la solicitud rechazada por la SEREMI de Educación, fecha de Resolución, tipo de gestión realizada, fecha de gestión realizada y profesional que realiza la gestión. 4.- La medición se efecturá con las resoluciones de rechazo de la SEREMI evacuadas hasta el 30 de Noviembre del año t. Lo anterior, con el fin de poder realizar gestiones de orientación dentro del plazo de corte de la medición 5.- Las resoluciones contempladas para la medición son aquellas en que la SEREMI de Educación rechaza la solicitud del sostenedor , no se consideraran solicitudes desistidas y/o inadmisibles. 6.- La medición contemplará los establecimientos VTF en funcionamiento a la fecha de corte 30 de noviembre del año t, 7.- Los establecimientos vía transferencia de fondos,cuya solicitud sea rechazada en la SEREMI de Educación y que posteriormente realicen el cierre definitivo del establecimiento o cambien su modalidad de administración, no se considerarán en la medición."/>
    <n v="-0.17525773195876287"/>
  </r>
  <r>
    <s v="MINISTERIO DE EDUCACION"/>
    <x v="56"/>
    <s v="Educación"/>
    <n v="13505"/>
    <s v="Porcentaje de lineamientos, dispositivos y/o procedimientos Elaborados en el año t"/>
    <s v="(N° de lineamientos, dispositivos y/o procedimientos elaborados en el año t/N° de lineamientos, dispositivos y/o procedimientos planificados en el año t)*100"/>
    <s v="1 - Generar Lineamientos, dispositivos y procedimientos, para fortalecer las oportunidades de aprendizaje en condiciones de bienestar integral, promoviendo la innovación, inclusión, la pertinencia cultural y la participación efectiva de las comunidades educativas"/>
    <s v="Porcentaje de Lineamientos, dispositivos y/o procedimientos elaborados"/>
    <s v="%"/>
    <s v="Asc"/>
    <s v="Eficacia"/>
    <s v="Proceso"/>
    <x v="2"/>
    <n v="100"/>
    <n v="1"/>
    <n v="1"/>
    <n v="0"/>
    <m/>
    <s v="NM"/>
    <s v="--"/>
    <s v="--"/>
    <s v="--"/>
    <s v="1. Se entiende por &quot;lineamientos, dispositivos y/o procedimientos&quot; orientaciones técnicas, programas, flujos de comunicación, planes de implementación, monitoreo y seguimiento de acciones de política pública 2. La planificación anual de lineamientos, dispositivos y/o procedimientos debe ser presentada a más tardar el 31 de marzo y debe ser validada por el Jefe de División de Políticas Educativas 3.- la planificación anual de lineamientos, dispositivos y/o procedimientos incluirá los hitos a cumplir, las fechas de cumplimiento de dichos hitos, las notas técnicas y supuestos asociados al cumplimiento de los hitos 4.- El plazo máximo de modificación del plan anual de lineamientos, dispositivos y/o procedimientos será el 30 de junio del año t y sólo se podrán modificar las actividades posteriores a la fecha de modificación del plan. 5.- Los lineamientos, dispositivos y/o procedimientos se considerarán Elaborados si se realizan a más tardar en la fecha señalada en el plan. 6.- el total de lineamientos, dispositivos y/o procedimientos a medir (denominador), estará determinado a mas tardar en el 31 de marzo en la planificación anual"/>
    <n v="1"/>
  </r>
  <r>
    <s v="MINISTERIO DE EDUCACION"/>
    <x v="56"/>
    <s v="Educación"/>
    <n v="13506"/>
    <s v="Porcentaje de proyectos en etapa de diseño y/o ejecución en el año t"/>
    <s v="(N° de proyectos en etapa de diseño y/o ejecución en el año t/N° de proyectos identificados en el año t)*100"/>
    <s v="2 - Aumentar la cobertura del nivel, incrementando los cupos, tanto en modalidades tradicionales como alternativas, y considerando que este crecimiento sea sostenible y respetuoso del medio ambiente."/>
    <s v="Proyectos en etapa de diseño y/o ejecución"/>
    <s v="%"/>
    <s v="Asc"/>
    <s v="Eficacia"/>
    <s v="Producto"/>
    <x v="2"/>
    <n v="100"/>
    <n v="1"/>
    <n v="1"/>
    <n v="0"/>
    <m/>
    <s v="NM"/>
    <s v="--"/>
    <s v="--"/>
    <s v="--"/>
    <s v="'1.- se considera proyectos en etapa de diseño a aquellos que cuenten con resolución RS entregada por el Ministerio de Desarrollo Social para el diseño de arquitectura y especialidades de un establecimiento o proyecto en el año t. 2. RS es una condición administrativa, que significa que el proyecto cumple con todos los requisitos técnicos y económicos para poder financiarlo y ejecutarlo 3.- se considera proyectos en etapa de ejecución a aquellos que cuenten con resolución RS entregada por el Ministerio de Desarrollo Social para la construcción en el año t 4.- Se considerarán proyectos identificados en el año t desde que exista disponibilidad de terreno (u otro tipo de emplazamiento en el caso de modalidades),en un territorio con demanda identificada para la construcción de un establecimiento de educación parvularia o la implementación de un proyecto de modalidades en su caso. 5.- según nota anterior, &quot;modalidades&quot; es el concepto que se utiliza para programas educativos no formales o convencionales ya que que no implican una atención permanente (todos los días hábiles de la semana) en un establecimiento educacional. Es decir, no cumplen con las características de otorgar atención integral a los estudiantes, no obstante sí son programas educativos, estructurados, planificados con recursos pedagógicos, pero que pueden funcionar de manera flexible atendiendo algunos días de la semana o bien a un grupo muy reducido de estudiantes en una infraestructura habilitada para dicho programa. Por lo tanto, una modalidad puede funcionar en una infraestructura que puede ser una sede social acondicionada para este programa, una sala de escuela u otro tipo de infraestructura familiar. Estas modalidades se utilizan especialmente cuando no es posible la construcción de un establecimiento educacional formal por escases de espacio físico o ser muy baja la demanda por este tipo de oferta. 6.- En la eventualidad que un proyecto ingrese al Mnisiterio de Desarrollo Social para la obtención de RS de diseño y construcción conjunta, se considerará en etapa de diseño. 7.- el total de proyectos identificados (denominador) será determinado durante el año t."/>
    <n v="1"/>
  </r>
  <r>
    <s v="MINISTERIO DE EDUCACION"/>
    <x v="56"/>
    <s v="Educación"/>
    <n v="13507"/>
    <s v="Porcentaje de Lineamientos, dispositivos y/o procedimientos Elaborados en materia pertinencia curricular y pedagógica en el año t"/>
    <s v="(N° de lineamientos, dispositivos y/o procedimientos elaborados en materia de pertinencia curricular y pedagógica en el año t/N° de lineamientos, dispositivos y/o procedimientos planificados en materia pertinencia curricular y pedagógica en el año t)*100"/>
    <s v="4 - Generar Lineamientos, dispositivos y procedimientos, para fortalecer la pertinencia curricular y pedagógica en los niveles de transición que se encuentran insertos en establecimientos escolares."/>
    <s v="Lineamientos, dispositivos y/o procedimientos elaborados"/>
    <s v="%"/>
    <s v="Asc"/>
    <s v="Eficacia"/>
    <s v="Proceso"/>
    <x v="2"/>
    <n v="100"/>
    <n v="1"/>
    <n v="1"/>
    <n v="0"/>
    <m/>
    <s v="NM"/>
    <s v="--"/>
    <s v="--"/>
    <s v="--"/>
    <s v="1. Se entiende por &quot;lineamientos, dispositivos y/o procedimientos&quot; orientaciones técnicas, programas, flujos de comunicación, planes de implementación, monitoreo y seguimiento de acciones de política pública 2. La planificación anual de lineamientos, dispositivos y/o procedimientos debe ser presentada a más tardar el 31 de marzo y debe ser validada por el Jefe de División de Políticas Educativas 3.- la planificación anual de lineamientos, dispositivos y/o procedimientos incluirá los hitos a cumplir, las fechas de cumplimiento de dichos hitos, las notas técnicas y supuestos asociados al cumplimiento de los hitos 4.- El plazo máximo de modificación del plan anual de lineamientos, dispositivos y/o procedimientos será el 30 de junio del año t y sólo se podrán modificar las actividades posteriores a la fecha de modificación del plan. 5.- Los lineamientos, dispositivos y/o procedimientos se considerarán Elaborados si se realizan a más tardar en la fecha señalada en el plan. 6.- el total de lineamientos, dispositivos y/o procedimientos a medir (denominador), estará determinado a mas tardar en el 31 de marzo en la planificación anual"/>
    <n v="1"/>
  </r>
  <r>
    <s v="MINISTERIO DE EDUCACION"/>
    <x v="57"/>
    <s v="Educación"/>
    <n v="13445"/>
    <s v="Cobertura de Gratuidad, Becas y Fondo Solidario de Educación Superior de 1er año"/>
    <s v="(N° estudiantes beneficiados con gratuidad, becas y fondo solidario de educación superior de primer año en el año t/N° total de estudiantes matriculados en primer año el año t)*100"/>
    <s v="3 - Crear un nuevo sistema de financiamiento para la educación superior coherente con la concepción de educación como derecho, implementando un plan de condonación progresiva y gradual de las deudas estudiantiles, creando un nuevo sistema de financiamiento transitorio, y revisando y mejorando la política de gratuidad mediante mecanismos participativos."/>
    <s v="Financiamiento de gratuidad, becas o fondo solidario para estudiantes de primer año en Educación Superior."/>
    <s v="%"/>
    <s v="Asc"/>
    <s v="Eficacia"/>
    <s v="Producto"/>
    <x v="2"/>
    <n v="56.71"/>
    <n v="164828"/>
    <n v="290661"/>
    <n v="0"/>
    <m/>
    <n v="52.51"/>
    <n v="149755"/>
    <n v="285192"/>
    <n v="0"/>
    <s v="Cobertura de 1er año considera los estudiantes favorecidos con gratuidad en la Educación Superior en el nivel de pregrado, o que han sido beneficiados con las siguientes becas y créditos: Beca Bicentenario, Beca Juan Gómez Millas, Beca Nuevo Milenio, Beca Hijos de Profesionales de la Educación, Beca Excelencia Académica, Beca de Articulación y Beca de Continuidad de Estudios para estudiantes de Instituciones en cierres. Se excluyen las becas: Beca Vocación de Profesor y Beca de Reparación y Acuerdos (Norín Catrimán y Caso Lemún Saavedra). Respecto de los créditos se incluye el Fondo Solidario de Crédito Universitario y se excluye el Crédito con Garantía Estatal (CAE). Para el caso de las becas con cupos especiales, se entienden incluidas en el total de cada una de las becas correspondientes (como el caso de la Beca de Excelencia Técnica que estaría dentro de la Beca Nuevo Milenio y también otros beneficios que estén de acuerdo a lo indicado en la glosa presupuestaria). Se considera como número total de estudiantes matriculados de primer año, a aquellos estudiantes de pregrado pertenecientes a carreras de modalidad presencial con ingreso al programa el primer semestre del año t de medición del indicador, que es informado por las Instituciones de Educación Superior a través de la matrícula unificada a cargo de Sistema de Información de Educación Superior."/>
    <n v="7.9984764806703537E-2"/>
  </r>
  <r>
    <s v="MINISTERIO DE EDUCACION"/>
    <x v="57"/>
    <s v="Educación"/>
    <n v="13450"/>
    <s v="Porcentaje de Instituciones de Educación Superior (IES) con Acreditación vigente beneficiarias de Fondos Basales y/o Fondos Concursables en el año t"/>
    <s v="(N° IES con Acreditación vigente beneficiarias de Fondos Basales y/o Fondos Concursables en el año t /N° IES con Acreditación vigente en el año t)*100"/>
    <s v="1 - Fortalecer el sistema de educación superior pública para entregar educación de calidad con equidad, inclusión e integralidad, por medio de la generación de políticas y programas públicos, y de la revisión y mejora de la entrega de recursos por fondos concursables y aportes basales a las instituciones de educación superior."/>
    <s v="Entrega de recursos por fondos concursables y aportes basales."/>
    <s v="%"/>
    <s v="Asc"/>
    <s v="Eficacia"/>
    <s v="Producto"/>
    <x v="2"/>
    <n v="60.53"/>
    <n v="69"/>
    <n v="114"/>
    <n v="0"/>
    <m/>
    <n v="63.37"/>
    <n v="64"/>
    <n v="101"/>
    <n v="0"/>
    <s v="1. Se entiende por Instituciones beneficiarias a las instituciones de educación superior (IES) acreditadas que hayan recibido aportes de la Subsecretaría de Educación Superior cuyo financiamiento provenga de la Ley de Presupuestos del año respectivo. Se considerarán como aportes los fondos basales y los fondos concursables. Las IES beneficiarias de dos o más fondos se contabilizarán una sola vez para efectos de este indicador. 2. Las Instituciones acreditadas corresponden a las IES que cuenten con acreditación institucional vigente, según datos generados por la Comisión Nacional de Acreditación (CNA), en conformidad a la Ley N° 20.129. Este universo incluye a las IES creadas por las Leyes N° 20.842 y N° 20.910 a las que no se les será exigible el requisito de acreditación institucional, para efectos de medición de este indicador. 3. En el caso de los Centros de Formación Técnica (CFT) Estatales (creados por Ley N° 20.910) para efectos de este indicador se contabilizan al año siguiente de contar con Oferta Académica, ya que es la condición para que reciban financiamiento en Educación Superior Regional (numeral 1 del literal b) del artículo primero de la Resolución N°11/2018) 4. Los Fondos Basales son aquellos que se entregan de forma directa a algunas IES de acuerdo con la normativa vigente. Entre los más relevantes y permanentes se encuentran el Aporte Fiscal Directo (AFD), Aporte Instituciones Universidades Estatales (AIUE), Basal por Desempeño (BD), Planes de Fortalecimiento Universidades Estatales (PFE), Aporte para Fomento de Investigación (FI), Educación Superior Regional (ESR), Programa de Acceso a la Educación Superior (PACE), Actividades de Interés Nacional (ADAIN), Universidad de Chile (AIN). 5. Los Fondos Concursables se componen de los recursos cuyo propósito es financiar proyectos que tengan por objeto el desarrollo e incremento de la relevancia, calidad, eficiencia y efectividad de determinadas funciones o áreas del quehacer institucional. Los proyectos son seleccionados en un concurso competitivo y el factor preponderante para su selección es la calidad de éstos. Para efectos del indicador se incluirán los fondos para proyectos de Áreas Estratégicas. 6. Las instituciones beneficiarias se determinarán por año presupuestario, de acuerdo con las asignaciones basales detalladas en las leyes de presupuesto y además se estiman a partir de los resultados de convocatorias concursables de Áreas Estratégicas. 7. Para la medición del indicador se considerará que una institución es beneficiara de recursos cuando esté totalmente tramitado el acto administrativo respectivo, que acredite que percibe recursos, sean éstos por fondos basales o concursables."/>
    <n v="-4.4816159065803954E-2"/>
  </r>
  <r>
    <s v="MINISTERIO DE EDUCACION"/>
    <x v="57"/>
    <s v="Educación"/>
    <n v="13452"/>
    <s v="Porcentaje de universidades con convenios PACE suscritos con Mineduc en el año t"/>
    <s v="(N° de universidades con convenios PACE suscritos con Mineduc en el año t/N° de universidades vigentes en el año t)*100"/>
    <s v="2 - Desarrollar una nueva política pública de acceso y permanencia equitativos, a través de la promoción y diversificación de sistemas de acceso y de permanencia estudiantil, y la coordinación del acceso y las trayectorias con los distintos niveles educativos."/>
    <s v="Acceso y permanencia de estudiantes en IES."/>
    <s v="%"/>
    <s v="Asc"/>
    <s v="Eficacia"/>
    <s v="Producto"/>
    <x v="2"/>
    <n v="50"/>
    <n v="29"/>
    <n v="58"/>
    <n v="0"/>
    <m/>
    <s v="NM"/>
    <s v="--"/>
    <s v="--"/>
    <s v="--"/>
    <s v="1. El Programa de Acceso a la Educación Superior (PACE) es un programa del Ministerio de Educación que se implementa a través de convenios directos con diversas universidades. 2. Este programa tiene como objetivo la preparación de los y las estudiantes de sectores vulnerables que cursan tercero y cuarto medio en los establecimientos participantes, y el acceso y acompañamiento académico y psicoeducativo de las y los estudiantes que resulten habilitados/as y se matriculen en alguna de las universidades en convenio. Este apoyo lo recibirán durante los dos primeros años de la carrera."/>
    <n v="1"/>
  </r>
  <r>
    <s v="MINISTERIO DE EDUCACION"/>
    <x v="57"/>
    <s v="Educación"/>
    <n v="13457"/>
    <s v="Tasa de aumento de convenios de articulación suscritos por los CFTE"/>
    <s v="((N° de convenios de articulación con CFTE que se suscriben en el año t/N° de convenios de articulación con CFTE que se suscriben en el año t-1)-1)*100"/>
    <s v="4 - Contribuir al aseguramiento de la calidad del servicio educativo que entregan los CFT Estatales, a través del acompañamiento en la instalación de los nuevos CFT estatales, y el posicionamiento y consolidación de los CFT estatales por medio de la orientación al sistema y la articulación con el mundo del trabajo y la educación media técnico profesional."/>
    <s v="Articulación de los CFT Estatales."/>
    <s v="%"/>
    <s v="Asc"/>
    <s v="Eficacia"/>
    <s v="Producto"/>
    <x v="2"/>
    <n v="50"/>
    <n v="3"/>
    <n v="2"/>
    <n v="0"/>
    <m/>
    <s v="NM"/>
    <s v="--"/>
    <s v="--"/>
    <s v="--"/>
    <s v="1. Los Centros de Formación Técnica Estatales (en adelante CFTE) fueron creados por la Ley N°20.910 y en el artículo 6° establece que los CFTE deben articularse con Liceos de Enseñanza media TP (EMTP) para facilitar a los estudiantes trayectorias articuladas de formación técnica. 2. Los CFTE tienen por finalidad entregar formación técnica de nivel superior a través de una vinculación efectiva con el sector productivo, orientada hacia el desempeño en el mundo laboral, el desarrollo de habilidades interpersonales y el pleno conocimiento de derechos y deberes laborales. 3. Los convenios de articulación suscritos por los CFT Estatales en el año, corresponde a los convenios que suscriban los CFTE con los Liceos EMTP en base a fondos asignados por Mineduc. 4. Los Liceos de Educación Media TP, se encuentran en La Ley General de Educación N° 20.370 de 2009 y Decreto 452 se aprobaron las Bases Curriculares para la Formación Diferenciada Técnico Profesional de nivel medio."/>
    <n v="1"/>
  </r>
  <r>
    <s v="MINISTERIO DE EDUCACION"/>
    <x v="58"/>
    <s v="Educación"/>
    <n v="12291"/>
    <s v="Porcentaje de procesos administrativos finalizados en el año t a partir de &quot;actas con observaciones&quot; ingresadas a Fiscalía hasta el 31 de agosto del año t y las pendientes del año t-1."/>
    <s v="(Número de procesos administrativos finalizados en el año t a partir de &quot;actas con observaciones&quot; ingresadas a Fiscalía hasta el 31 de agosto del año t y las pendientes del año t-1/Número de &quot;actas con observaciones&quot; ingresadas a Fiscalía hasta el 31 de agosto del año t y las pendientes del año t-1)*100"/>
    <s v="3 - Resguardar el cumplimiento de la normativa educacional vigente y el uso de los recursos que reciben los y las sostenedores/as de establecimientos educacionales, a través de la eficiente gestión de denuncias, la fiscalización con enfoque de derechos y la tramitación de procesos administrativos sancionatorios pertinentes."/>
    <s v="Cumplimiento de la normativa educacional y adecuado uso de recursos"/>
    <s v="%"/>
    <s v="Asc"/>
    <s v="Eficacia"/>
    <s v="Producto"/>
    <x v="1"/>
    <s v="NM"/>
    <s v="--"/>
    <s v="--"/>
    <s v="--"/>
    <m/>
    <n v="99"/>
    <n v="3680"/>
    <n v="3717"/>
    <n v="0"/>
    <s v="Los procesos administrativos sancionatorios tienen por objeto determinar la eventual infracción a la normativa educacional de los sostenedores de los establecimientos educacionales, debiendo ser tramitados en base a lo dispuesto en los artículos 66 y siguientes de la Ley N° 20.529, y las normas supletorias de la Ley N° 19.880. Las etapas reguladas en dichos artículos son las siguientes: - Instrucción - Notificación - Formulación o No Formulación de Cargos (a contar del 2016) - Plazo de 10 días hábiles para que el sostenedor presente descargos (prorrogables en el evento que se acrediten circunstancias que lo hagan plausible) - Término probatorio en el evento de ser necesario. - Informe del fiscal instructor - Resolución que aprueba proceso y notificación. En aquellos casos donde en una visita de fiscalización a un establecimiento se constaten hechos que signifiquen una eventual contravención a la normativa, el fiscalizador calificará el acta de acuerdo a lo siguiente: - Actas Satisfactorias: en aquellos casos en que existe un cumplimiento total o parcial de la normativa educacional sujeta a fiscalización. En caso de existir incumplimientos, éstos tienen un plazo de subsanación, otorgado por normativa legal o instrucción operacional. En caso de existir subsanación no se inicia proceso sancionatorio. - Actas con observaciones: En aquellos casos en que existe cumplimiento nulo o parcial de la normativa educacional sujeta a fiscalización. Ninguno, o sólo algunos incumplimientos del total registrado tienen plazo de subsanación, otorgados por normativa legal o instrucción operacional. Este tipo de actas dan origen a un procedimiento administrativo sancionatorio. Se entiende por proceso sancionatorio finalizado aquel que tiene una sanción o sobreseimiento en primera instancia."/>
    <s v="-"/>
  </r>
  <r>
    <s v="MINISTERIO DE EDUCACION"/>
    <x v="58"/>
    <s v="Educación"/>
    <n v="12293"/>
    <s v="Porcentaje de denuncias recibidas hasta el 30 de noviembre del año t y las pendientes del año t-1 en las Oficinas de Atención de la Superintendencia (web o presenciales) resueltas en el año t."/>
    <s v="(Número de denuncias resueltas en las Oficinas de Atención de la Superintendencia (web o presenciales) en el año t a partir de denuncias recibidas hasta el 30 de noviembre del año t y las pendientes del año t-1/Número total de denuncias recibidas en las Oficinas de Atención de la Superintendencia (web o presenciales) hasta el 30 de noviembre del año t y las pendientes del año t-1)*100"/>
    <s v="3 - Resguardar el cumplimiento de la normativa educacional vigente y el uso de los recursos que reciben los y las sostenedores/as de establecimientos educacionales, a través de la eficiente gestión de denuncias, la fiscalización con enfoque de derechos y la tramitación de procesos administrativos sancionatorios pertinentes."/>
    <s v="Cumplimiento de la normativa educacional y adecuado uso de recursos."/>
    <s v="%"/>
    <s v="Asc"/>
    <s v="Calidad"/>
    <s v="Producto"/>
    <x v="1"/>
    <s v="NM"/>
    <s v="--"/>
    <s v="--"/>
    <s v="--"/>
    <m/>
    <n v="92.14"/>
    <n v="4360"/>
    <n v="4732"/>
    <n v="0"/>
    <s v="Denuncia: Es el proceso o trámite que realiza un usuario, ya sea en nuestras oficinas presenciales o en la sección &quot;Denuncias&quot; de nuestra página web www.supereduc.cl, para solicitar una solución, aclaración o apoyo en alguna área que él o ella estime se le está vulnerando algún derecho ciudadano. La denuncia ingresa a un sistema de registro que permite identificar al usuario que hace la denuncia y las características relevantes de la denuncia. Una denuncia ingresada podrá, si están dadas las condiciones, ser resuelta por el propio funcionario que atiende el reclamo ingresado por el usuario. Esto significa que la denuncia ha sido abordada y respondida en el sistema de registro por el funcionario de la Unidad de Comunicación y Denuncias o, en su defecto, ha hecho el circuito con la Red de Colaboradores, lo que ha permitido generar también una respuesta escrita en el sistema de registro. Cuando la respuesta es publicada en el sistema de registro, se entiende que la denuncia está resuelta, porque el usuario efectivamente puede acceder y conocer el tratamiento, la gestión y la respuesta que se la ha dado a su denuncia. Cabe precisar que la respuesta puede resultar, por diversas razones, insatisfactoria para el usuario, sin embargo, si se ha hecho el protocolo y se han realizado los procedimientos contemplados para el tratamiento de una denuncia, ésta se entenderá como resuelta."/>
    <s v="-"/>
  </r>
  <r>
    <s v="MINISTERIO DE EDUCACION"/>
    <x v="58"/>
    <s v="Educación"/>
    <n v="12632"/>
    <s v="Porcentaje de establecimientos educacionales subvencionados focalizados que son objeto de al menos dos visitas de fiscalización en el año t."/>
    <s v="(Número de establecimientos educacionales subvencionados focalizados que son objeto de al menos dos visitas de fiscalización en el año t/Total de establecimientos educacionales subvencionados focalizados en el año t)*100"/>
    <s v="2 - Entregar orientaciones a los establecimientos educacionales con una lógica preventiva, a través de acciones de formación, capacitación y/o acompañamiento, que permitan la instalación de capacidades y prácticas respecto de la correcta aplicación de la normativa educacional y adecuado uso de recursos en el marco del Sistema de Aseguramiento de la Calidad."/>
    <s v="Instalación de capacidades y prácticas en los establecimientos educacionales."/>
    <s v="%"/>
    <s v="Asc"/>
    <s v="Eficacia"/>
    <s v="Producto"/>
    <x v="0"/>
    <n v="100"/>
    <n v="600"/>
    <n v="600"/>
    <n v="0"/>
    <m/>
    <n v="100"/>
    <n v="500"/>
    <n v="500"/>
    <n v="0"/>
    <s v="&quot;Se entiende por establecimientos &quot;&quot;focalizados&quot;&quot;, aquellos establecimientos educacionales definidos por la Superintendencia de Educación en el año t, a partir de las variables que el/la Superintendente/a o Jefe/a de División de Fiscalización, o ambos/as, defina como prioritarias para ser abordadas, entre las que se podrían encontrar: vulneración reiterada a la normativa, condiciones de desempeño difícil, vulnerabilidad escolar, impacto en calidad, deterioro de infraestructura, entre otras. Las &quot;&quot;visitas de fiscalización&quot;&quot; consideran todas las actividades que realicen los fiscalizadores en los establecimientos educacionales en terreno o vía administrativa (remota).&quot;"/>
    <n v="0"/>
  </r>
  <r>
    <s v="MINISTERIO DE EDUCACION"/>
    <x v="58"/>
    <s v="Educación"/>
    <n v="13379"/>
    <s v="Cobertura de Fiscalización en el año t."/>
    <s v="(Nº de unidades/entidades fiscalizadas en el año t /Nº total de unidades/entidades sujetas a fiscalización en el año t)*100"/>
    <s v="3 - Resguardar el cumplimiento de la normativa educacional vigente y el uso de los recursos que reciben los y las sostenedores/as de establecimientos educacionales, a través de la eficiente gestión de denuncias, la fiscalización con enfoque de derechos y la tramitación de procesos administrativos sancionatorios pertinentes."/>
    <s v="Cumplimiento de la normativa educacional y adecuado uso de recursos"/>
    <s v="%"/>
    <s v="Asc"/>
    <s v="Eficacia"/>
    <s v="Producto"/>
    <x v="0"/>
    <n v="45"/>
    <n v="8083"/>
    <n v="17961"/>
    <n v="0"/>
    <m/>
    <n v="57.36"/>
    <n v="10287"/>
    <n v="17933"/>
    <n v="0"/>
    <s v="La legislación aplicable a la Superintendencia de Educación es: - Ley N°20.529 que crea Sistema Nacional de Aseguramiento de la Calidad de la Educación Parvularia, Básica y Media y su Fiscalización. (Artículo 48) - Ley N°20.832, que crea la Autorización de Funcionamiento de Establecimientos de Educación Parvularia. - Ley N°20.835, que crea la Subsecretaría de Educación Parvularia y la Intendencia de Educación Parvularia - Decreto con Fuerza Ley N°3, de 2016 del Ministerio de Educación. Las unidades o entidades sujetas a fiscalización son: 1) Establecimientos Educacionales con Reconocimiento Oficial. 2) Establecimientos de Educación Parvularia con Autorización de Funcionamiento. 3) Establecimientos de Educación Parvularia sujetos al periodo de adecuación (sin Reconocimiento Oficial / sin Autorización de Funcionamiento). El número total de establecimientos educacionales sujetos a fiscalización será el determinado en la base emitida por el Ministerio de Educación, extraída de la plataforma Sistema Información General de Estudiantes (SIGE) y el Registro de Establecimientos de Educación Parvularia (REEP) de la Superintendencia de Educación. Se entenderá por unidad fiscalizada, cuando se levanta un acta de fiscalización, ya sea por Sostenedor o por Establecimiento Educacional. Los documentos donde se establecen los hallazgos (observaciones) de fiscalización serán el acta y hoja de trabajo, que es parte integrante del acto fiscalizador. Para el caso de las fiscalizaciones realizadas bajo el modelo de sustento de hallazgo, el documento integral de la fiscalización es solo el acta de fiscalización."/>
    <n v="-0.21548117154811713"/>
  </r>
  <r>
    <s v="MINISTERIO DE EDUCACION"/>
    <x v="58"/>
    <s v="Educación"/>
    <n v="13380"/>
    <s v="Tiempo promedio de tramitación de denuncias."/>
    <s v="(Sumatoria de días de trámites solicitados por los usuarios, finalizados al año t/Nº Total de trámites solicitados por los usuarios, finalizados en el año t)"/>
    <s v="3 - Resguardar el cumplimiento de la normativa educacional vigente y el uso de los recursos que reciben los y las sostenedores/as de establecimientos educacionales, a través de la eficiente gestión de denuncias, la fiscalización con enfoque de derechos y la tramitación de procesos administrativos sancionatorios pertinentes."/>
    <s v="Cumplimiento de la normativa educacional y adecuado uso de recursos"/>
    <s v="días"/>
    <s v="Des"/>
    <s v="Calidad"/>
    <s v="Producto"/>
    <x v="0"/>
    <n v="95.04"/>
    <n v="1282135"/>
    <n v="13490"/>
    <n v="0"/>
    <m/>
    <n v="75.8"/>
    <n v="348691"/>
    <n v="4600"/>
    <n v="0"/>
    <s v="Este indicador considera las denuncias por incumplimiento de la normativa educacional. Los trámites solicitados que señala la fórmula de cálculo hacen referencia a las denuncias ingresadas a la Superintendencia de Educación. Denuncia: Es el proceso o trámite que realiza un usuario, ya sea en las oficinas de atención de la Superintendencia de forma presencial o en la sección &quot;Denuncias&quot; de la página web www.supereduc.cl, para solicitar una solución, aclaración o apoyo en alguna área que él o ella estime se le está vulnerando algún derecho educacional. La denuncia ingresa a un sistema de registro que permite identificar al usuario que hace la denuncia y las características relevantes de la denuncia. Hito de inicio: Ingreso de la denuncia por parte del usuario ya sea en las oficinas presenciales de la Superintendencia o en la sección denuncias de la página web institucional. Hito de finalización: Se consideran denuncias finalizadas aquellas que son notificadas a la persona que realiza el requerimiento y que pueden ocurrir en las siguientes instancias: 1. Cierre en Unidades Regionales de Comunicaciones y Denuncias. En aquellos casos en los cuales no existe incumplimiento normativo. 2. Cierre en Unidades Regionales de Fiscalización. En aquellos casos en los cuales luego de una fiscalización no se evidencia incumplimiento normativo. 3. Cierre en Unidades Regionales de Fiscalía. En aquellos casos en los cuales se notifica al usuario la aprobación del proceso administrativo sancionatorio en primera instancia. Esta medición considera días corridos desde que el usuario realiza su solicitud hasta que el trámite finaliza cuando se entrega una respuesta por parte de la Superintendencia de acuerdo a cada uno de los hitos de finalización señalados anteriormente."/>
    <n v="-0.25382585751978903"/>
  </r>
  <r>
    <s v="MINISTERIO DE EDUCACION"/>
    <x v="58"/>
    <s v="Educación"/>
    <n v="13488"/>
    <s v="Porcentaje de procesos administrativos finalizados en el año t a partir de &quot;actas con observaciones&quot; ingresadas a Fiscalía hasta el 31 de agosto del año t y las pendientes al año t-1."/>
    <s v="(Número de procesos administrativos finalizados en el año t a partir de &quot;actas con observaciones&quot; ingresadas a Fiscalía hasta el 31 de agosto del año t y las pendientes al año t-1/Número de &quot;actas con observaciones&quot; ingresadas a Fiscalía hasta el 31 de agosto del año t y las pendientes al año t-1)*100"/>
    <s v="3 - Resguardar el cumplimiento de la normativa educacional vigente y el uso de los recursos que reciben los y las sostenedores/as de establecimientos educacionales, a través de la eficiente gestión de denuncias, la fiscalización con enfoque de derechos y la tramitación de procesos administrativos sancionatorios pertinentes."/>
    <s v="Cumplimiento de la normativa educacional y adecuado uso de recursos"/>
    <s v="%"/>
    <s v="Asc"/>
    <s v="Eficacia"/>
    <s v="Producto"/>
    <x v="2"/>
    <n v="90.16"/>
    <n v="5663"/>
    <n v="6281"/>
    <n v="0"/>
    <m/>
    <n v="99"/>
    <n v="3680"/>
    <n v="3717"/>
    <n v="0"/>
    <s v="Los procesos administrativos sancionatorios tienen por objeto determinar la eventual infracción a la normativa educacional de los sostenedores de los establecimientos educacionales, debiendo ser tramitados en base a lo dispuesto en los artículos 66 y siguientes de la Ley N°20.529, y las normas supletorias de la Ley N° 19.880. Las etapas reguladas en dichos artículos son las siguientes: - Instrucción - Notificación - Formulación o No Formulación de Cargos (a contar del 2016) - Plazo de 10 días hábiles para que el sostenedor presente descargos (prorrogables en el evento que se acrediten circunstancias que lo hagan plausible) - Informe del fiscal instructor - Resolución que aprueba proceso o Resolución de no formulación de cargos y notificación. En aquellos casos donde en una visita de fiscalización a un establecimiento se constaten hechos que signifiquen una eventual contravención a la normativa, el fiscalizador calificará el acta de acuerdo a lo siguiente: - Actas Satisfactorias: en aquellos casos en que existe un cumplimiento total o parcial de la normativa educacional sujeta a fiscalización. En caso de existir incumplimientos, éstos tienen un plazo de subsanación, otorgado por normativa legal o instrucción operacional. En caso de existir subsanación no se inicia proceso sancionatorio. - Actas con observaciones: En aquellos casos en que existe cumplimiento nulo o parcial de la normativa educacional sujeta a fiscalización. Este tipo de actas dan origen a un procedimiento administrativo sancionatorio. Se entiende por proceso sancionatorio finalizado, aquel que cuenta con una resolución que aprueba proceso o pone término al proceso administrativo sancionatorio, indicando una sanción, sobreseimiento o no formulación de cargos en primera instancia."/>
    <n v="-8.9292929292929327E-2"/>
  </r>
  <r>
    <s v="MINISTERIO DE EDUCACION"/>
    <x v="58"/>
    <s v="Educación"/>
    <n v="13490"/>
    <s v="Porcentaje de mediaciones realizadas en el año t a partir de solicitudes de mediación que son factibles de realizar ingresadas hasta el 31 de octubre del año t"/>
    <s v="(Número de mediaciones realizadas en el año t a partir de solicitudes de mediación que son factibles de realizar ingresadas hasta el 31 de octubre del año t /Número de solicitudes de mediación que son factibles de realizar ingresadas hasta el 31 de octubre del año t)*100"/>
    <s v="4 - Abordar los conflictos entre los integrantes de la comunidad educativa a través de mediaciones y otras modalidades de gestión colaborativa de conflictos, incorporando aspectos del enfoque restaurativo cuando sea pertinente, para que se genere una convivencia positiva y segura en la comunidad."/>
    <s v="Convivencia positiva y segura en la comunidad educativa"/>
    <s v="%"/>
    <s v="Asc"/>
    <s v="Eficacia"/>
    <s v="Producto"/>
    <x v="2"/>
    <n v="49"/>
    <n v="392"/>
    <n v="800"/>
    <n v="0"/>
    <m/>
    <n v="55.09"/>
    <n v="146"/>
    <n v="265"/>
    <n v="0"/>
    <s v="Mediación es un procedimiento de gestión colaborativa de conflictos, en el que un tercero neutral, llamado/a mediador/a genera condiciones para que los participantes puedan tomar decisiones en relación al conflicto planteado. El proceso de mediación de la Superintendencia de Educación consta de sesiones o reuniones individuales o conjuntas, en estas últimas participan todas las partes de la mediación a diferencia de las individuales dónde solo está presente la parte solicitante o la solicitada. La mediación puede cerrarse con acuerdo o sin acuerdo. Solicitud de Mediación: Es el requerimiento realizado por un miembro de la comunidad educativa planteando un conflicto y solicitando que intervenga la Superintendencia de Educación a través del servicio que ofrece de mediación y gestión colaborativa de conflictos en contextos educacionales. Esta solicitud se puede realizar presencialmente, a través de las las oficinas de las Direcciones Regionales de la Superintendencia de Educación o en línea a través de la página de la SIE. Una solicitud de mediación es considerada factible de realizar o mediable y dará origen a una mediación cuando: ?Se trata de una temática que es de competencia de la Superintendencia de Educación. ?Cuando el conflicto o problema expuesto por el solicitante presenta un componente relacional. ?Cuando las partes pueden ser ubicables y han manifestado su voluntad de mediar. Se consideran las solicitudes de mediación ingresadas hasta el 31 de octubre del año t y que sean factibles de realizar una mediación, es decir, que sean mediables. Se entiende por mediaciones realizadas, todas aquellas mediaciones realizadas hasta el 31 de diciembre del año t a partir de solicitudes de mediación que son factibles de realizar ingresadas hasta el 31 de octubre del año t y que cierran con los siguientes estados. Cierre Sin Acuerdo: La solicitud de mediación es gestionada y se realiza al menos una sesión de mediación, sea individual o conjunta, y una de las partes o ambas desisten de continuar con el proceso, o se culmina sin el logro de acuerdos satisfactorios para ambas partes. Cierre Con Acuerdo: Se realiza el proceso de mediación y las partes logran la construcción de acuerdos satisfactorios para ambos, los cuales se traducen a una Acta de acuerdo que redacta el/la Conciliador/a o Mediador/a y que es firmada por las partes y el/la Conciliador/a."/>
    <n v="-0.11054637865311315"/>
  </r>
  <r>
    <s v="MINISTERIO DE EDUCACION"/>
    <x v="58"/>
    <s v="Educación"/>
    <n v="13493"/>
    <s v="Porcentaje de ejecución del Plan Anual de Comunicaciones en el año t"/>
    <s v="(Número de actividades ejecutadas del Plan Anual de Comunicaciones en el año t/Número de actividades planificadas del Plan Anual de Comunicaciones en año t)*100"/>
    <s v="1 - Generar acciones de difusión de contenidos pertinentes, a través de los distintos canales de información con los que cuenta la Superintendencia, de forma oportuna, efectiva e innovadora, para que las personas que forman parte de la comunidad educativa y ciudadanía, conozcan y ejerzan sus derechos educacionales."/>
    <s v="Conocimiento y ejercicio de derechos de los miembros de la comunidad educativa"/>
    <s v="%"/>
    <s v="Asc"/>
    <s v="Eficacia"/>
    <s v="Proceso"/>
    <x v="2"/>
    <n v="100"/>
    <n v="5"/>
    <n v="5"/>
    <n v="0"/>
    <m/>
    <s v="NM"/>
    <s v="--"/>
    <s v="--"/>
    <s v="--"/>
    <s v="El Plan Anual de Comunicaciones es un conjunto de actividades que contribuyen a difundir a las comunidades educativas, información relevante en materia de cumplimiento de la normativa educacional y el resguardo de derechos en el contexto educativo y que tengan directa relación con el quehacer de la Superintendencia de Educación. Las actividades a comprometer en el Plan serán a lo menos 5, y deberán establecer explícitamente meta, plazo, medios de verificación y supuestos que permitan verificar su realización en el Plan Anual de Comunicaciones. El Plan deberá ser aprobado por el/la Superintendente/a de Educación durante el primer trimestre del año t. Se podrá modificar el Plan Anual de Comunicaciones hasta el 30 de junio del año t, y sólo se podrán modificar aquellas actividades que deben realizarse con fecha posterior a la fecha de modificación. Se entiende por &quot;actividades realizadas&quot; aquellas actividades del Plan de Comunicaciones que finalizan su ejecución en el plazo señalado en dicho plan y que cuenten con medios de verificación que acreditan su cumplimiento. En caso de que la actividad este compuesta por subactividades, estas deberán finalizar su ejecución y contar con medios de verificación que acreditan su cumplimiento."/>
    <n v="1"/>
  </r>
  <r>
    <s v="MINISTERIO DE EDUCACION"/>
    <x v="59"/>
    <s v="Educación"/>
    <n v="13432"/>
    <s v="Porcentaje de Instituciones de Educación Superior (IES) fiscalizadas en el año t."/>
    <s v="(N° de IES fiscalizadas en el año t/N° de IES sujetas a fiscalización en el año t)*100"/>
    <s v="1 - Velar por el cumplimiento normativo y la sustentabilidad financiera de las instituciones de educación superior, cautelando asimismo que destinen sus recursos a los fines que le son propios, según lo definido en la ley y en sus estatutos, a través de acciones de fiscalización, supervisión y análisis de información recabada."/>
    <s v="Instituciones de Educación Superior Fiscalizadas"/>
    <s v="%"/>
    <s v="Asc"/>
    <s v="Eficacia"/>
    <s v="Producto"/>
    <x v="2"/>
    <n v="63"/>
    <n v="100"/>
    <n v="159"/>
    <n v="0"/>
    <m/>
    <n v="69"/>
    <n v="108"/>
    <n v="156"/>
    <n v="0"/>
    <s v="1. Se entiende que una (IES) Institución de Educación Superior, es fiscalizada cuando la Superintendencia realiza acciones de fiscalización particulares sobre ésta, las que pueden ser requerimiento de información, solicitudes de antecedentes, citaciones a declarar, visitas de fiscalización in situ, entre otras, con el objetivo de velar por el cumplimiento de las disposiciones legales y reglamentarias que regulan a las IES. 2. En el numerador, se consideran la cantidad de IES que han sido objeto de al menos una fiscalización en el año t. 3. En el denominador, las entidades sujetas a fiscalización (Universidades, Institutos Profesionales, Centros de Formación Técnica e Instituciones de Educación Superior de las Fuerzas Armadas) que son entregadas por la División de Gestión de Datos, Atención Ciudadana y Buenas Prácticas de la Superintendencia de Educación Superior, de las cuales se excluyen las IES en proceso de cierre formal. 4. El número de IES fiscalizadas no considera el rol de supervisión que esta Superintendencia ejerce sobre todas las Instituciones de Educación Superior en materias tales como: cumplimiento de entrega de información del artículo 37 de la Ley N° 21.091, revisión de la situación financiera de las casas de estudios, forma de impartir la educación en el contexto de la pandemia, entre otros. 5. En cuanto al medio de verificación será un informe elaborado, que de cuenta de las instituciones, la fecha y tipo de fiscalización. 6. Se entiende que el año t comprende desde el 01 de enero al 31 de diciembre. 7. El plazo para la elaboración del medio de verificación será 30 días corridos después de la fecha de cumplimiento."/>
    <n v="-8.6956521739130432E-2"/>
  </r>
  <r>
    <s v="MINISTERIO DE EDUCACION"/>
    <x v="59"/>
    <s v="Educación"/>
    <n v="13433"/>
    <s v="Promedio de días hábiles transcurridos desde que ingresa el reclamo al Modulo de Gestión de Reclamos y Denuncias (MGRD), hasta que se realiza la primera gestión en el año t."/>
    <s v="Sumatoria de días hábiles que transcurren desde el ingreso del reclamo a través del MGRD hasta que se realiza la primera gestión en el año t/N° total de reclamos que se gestionan en el año t a través del MGRD"/>
    <s v="2 - Atender y gestionar de manera eficiente y oportuna las denuncias, reclamos y solicitudes de información de los distintos actores del sistema de educación superior, por medio de la implementación de un sistema de atención presencial y/o virtual, que permita registrar y dar seguimiento a dichas denuncias, reclamos y solicitudes de información."/>
    <s v="Tiempo de gestión del reclamo"/>
    <s v="días"/>
    <s v="Des"/>
    <s v="Eficacia"/>
    <s v="Proceso"/>
    <x v="2"/>
    <n v="2"/>
    <n v="6194"/>
    <n v="3002"/>
    <n v="0"/>
    <m/>
    <n v="2"/>
    <n v="6644"/>
    <n v="3674"/>
    <n v="0"/>
    <s v="1. Reclamo es la petición formal realizada a la Superintendencia para que ésta intervenga como mediador en la controversia o problemática existente entre el reclamante y alguna de las instituciones de educación superior fiscalizadas. 2. La plataforma por la cual ingresan los reclamos es el MGRD, que significa Modulo de Gestión de Reclamos y Denuncias. 3. El numerador corresponde a la sumatoria de los días hábiles transcurridos desde el ingreso del reclamo a la plataforma MGRD en el año t hasta que se realiza una primera gestión. 4. El denominador corresponde a la sumatoria total de reclamos que se han gestionado a través del MGRD en el año t. 5. Se entiende por primera gestión a la primera acción (cualquiera sea esta) que se realiza para dar inicio a la tramitación del reclamo. 6. Se entiende que el año t comprende desde el 01 de enero al 31 de diciembre. 7. El medio de verificación es una base de datos extraída del MGRD, donde se identifique el ID/N° de reclamo, la fecha de ingreso y la cantidad de días hábiles transcurridos desde el ingreso hasta la primera gestión. 8. El plazo para la elaboración del medio de verificación será 30 días corridos después de la fecha de cumplimiento."/>
    <n v="0"/>
  </r>
  <r>
    <s v="MINISTERIO DE EDUCACION"/>
    <x v="59"/>
    <s v="Educación"/>
    <n v="13442"/>
    <s v="Porcentaje de registros actualizados y publicados en la página web de la Superintendencia de Educación Superior"/>
    <s v="(N° de registros actualizados y publicados en la página web de la Superintendencia en el año t /N° de registros que se deben mantener actualizados y publicados en la página web de la Superintendencia en el año t)*100"/>
    <s v="3 - Incrementar los niveles de transparencia en el sistema de educación superior, a través de la entrega de información pertinente y oportuna a los diversos actores del mismo, que permita contribuir a la estabilidad y desarrollo del sistema de educación superior."/>
    <s v="Registros actualizados y publicados"/>
    <s v="%"/>
    <s v="Asc"/>
    <s v="Eficacia"/>
    <s v="Proceso"/>
    <x v="2"/>
    <n v="100"/>
    <n v="11"/>
    <n v="11"/>
    <n v="0"/>
    <m/>
    <n v="91"/>
    <n v="10"/>
    <n v="11"/>
    <n v="0"/>
    <s v="1. Los registros que se deben mantener actualizados y publicados en la página web de la Superintendencia, a lo menos, son: - Registro Público de Sanciones y Medidas a Instituciones de Educación Superior - Estados Financieros anuales auditados de las Instituciones de Educación Superior - Ficha Técnica de instituciones de Educación Superior - Ficha Estandarizada y Codificada única de Situación Financiera Consolidada (FECU) - Registro de miembros del órgano de gobierno superior. - Registro de autoridades unipersonales. - Registro de socios y asociados - Registro público de administradores provisionales y de cierre - Normas emitidas por la Superintendencia - Pronunciamientos emitidos por la Superintendencia - Circulares emitidas por la Superintendencia 2. Se entiende por Publicados los registros difundidos en la pagina web de la Superintendencia de Educación Superior. 3. Se entiende por Actualizados, que cada registro considere todo lo actual, nuevo, mejora, corrección a lo que ya contiene cada registro. 4. Se entiende que la actualización y publicación de los registros se realiza una vez que el evento se produzca. Entendiéndose por esto que, si el evento no ocurre durante el año t, éste se considerará que el registro continúa actualizado dado que no hay información que reportar. 5. El medio de verificación debe dar cuenta de las actualizaciones y publicaciones realizadas para cada registro, señalando las fechas y cambios realizados. 6. Se entiende que el año t comprende desde el 01 de enero al 31 de diciembre. 7. El plazo para la elaboración del medio de verificación será 30 días corridos después de la fecha de cumplimiento."/>
    <n v="9.8901098901098897E-2"/>
  </r>
  <r>
    <s v="MINISTERIO DE EDUCACION"/>
    <x v="59"/>
    <s v="Educación"/>
    <n v="13447"/>
    <s v="Porcentaje de talleres y/o seminarios realizados por la Superintendencia de Educación Superior."/>
    <s v="(N° de talleres y/o seminarios realizados por la Superintendencia de Educación Superior en el año t/N° total de talleres y/o seminarios a realizar por la Superintendencia de Educación Superior en el año t)*100"/>
    <s v="4 - Promover en las instituciones de educación superior la instalación y fortalecimiento de capacidades y prácticas que permitan el cumplimiento de la normativa que le es aplicable, con el propósito de contribuir a la calidad educativa, a través de la generación de instrumentos que promuevan buenas prácticas, estando éstos a disposición de todas las instituciones de educación superior. Todo lo anterior, en el marco del Sistema de Aseguramiento de la Calidad de la Educación Superior."/>
    <s v="Talleres y/o Seminarios realizados."/>
    <s v="%"/>
    <s v="Asc"/>
    <s v="Eficacia"/>
    <s v="Proceso"/>
    <x v="2"/>
    <n v="100"/>
    <n v="2"/>
    <n v="2"/>
    <n v="0"/>
    <m/>
    <n v="100"/>
    <n v="3"/>
    <n v="3"/>
    <n v="0"/>
    <s v="1. Los talleres y/o seminarios corresponde a capacitaciones, mesas de trabajo, jornadas u otros, realizados por la Superintendencia de Educación Superior, que tengan por objetivo fortalecer las capacidades de las IES en pos del mejoramiento de su gestión institucional. Dichas actividades podrán realizarse de manera presencial o virtual en el año t. 2. En el numerador, se considera la cantidad talleres y/o seminarios realizados durante el año t por la Superintendencia de Educación Superior. 3. En el denominador, los talleres y/o seminarios a realizar por la Superintendencia en el año t son a lo menos 2. En los cuales, la materia y alcance serán definidos durante el periodo de acuerdo a los lineamientos definidos por la autoridad del Servicio. 4. El medio de verificación es un informe, en el cual se da cuenta de la realización de los talleres y/o seminarios, materia y alcance. 5. Para efectos del cálculo de este indicador, se consideran sólo aquellas invitaciones a talleres y/o seminarias efectuadas mediante acto administrativo. 6. Se entiende que el año t comprende desde el 01 de enero al 31 de diciembre. 7. El plazo para la elaboración del medio de verificación será 30 días corridos después de la fecha de cumplimiento."/>
    <n v="0"/>
  </r>
  <r>
    <s v="MINISTERIO DE ENERGIA"/>
    <x v="60"/>
    <s v="Asuntos Económicos"/>
    <n v="57"/>
    <s v="Porcentaje de ingresos propios generados en el año t, respecto a los ingresos totales del año t."/>
    <s v="(Ingresos propios generados/Ingresos totales)*100"/>
    <s v="3 - Asegurar la fabricación y distribución de productos radiofarmacéuticos y los servicios de irradiación de alimentos, hemocomponentes, material médico y otros en el ámbito de la I+D, asegurando su llegada e impacto positivo en los usuarios, a nivel local, regional y nacional y con acceso equitativo, mediante procesos controlados, incorporando buenas prácticas de manufactura, agregando nuevos conocimientos y tecnologías, y con base en condiciones laborales saludables y sostenibles para las personas."/>
    <m/>
    <s v="%"/>
    <s v="Asc"/>
    <s v="Economía"/>
    <s v="Producto"/>
    <x v="1"/>
    <s v="NM"/>
    <s v="--"/>
    <s v="--"/>
    <s v="--"/>
    <m/>
    <n v="26.4"/>
    <n v="3256.86"/>
    <n v="12318.67"/>
    <n v="0"/>
    <s v="Ingresos Propios = Subtítulo 06 (Rentas de la Propiedad)+Subtítulo 07 (Ingresos de Operación) + Subtítulo 08 (Otros Ingresos Corrientes) + Subtítulo 10 (Venta de Activos No Financieros), valores devengados en el período. Ingresos Totales = Ingresos Propios + Subtitulo 05 (Transferencias Corrientes) + Subtítulo 09 (Aporte Fiscal. Valor autorizado por Ley de Presupuestos)."/>
    <s v="-"/>
  </r>
  <r>
    <s v="MINISTERIO DE ENERGIA"/>
    <x v="60"/>
    <s v="Asuntos Económicos"/>
    <n v="58"/>
    <s v="Porcentaje de ingresos de operación recibidos por acciones de cobranza en el año t, respecto al monto total facturado de ingresos de operación en el año t."/>
    <s v="(Monto cobrado de ingresos de operación /Monto total facturado)*100"/>
    <s v="3 - Asegurar la fabricación y distribución de productos radiofarmacéuticos y los servicios de irradiación de alimentos, hemocomponentes, material médico y otros en el ámbito de la I+D, asegurando su llegada e impacto positivo en los usuarios, a nivel local, regional y nacional y con acceso equitativo, mediante procesos controlados, incorporando buenas prácticas de manufactura, agregando nuevos conocimientos y tecnologías, y con base en condiciones laborales saludables y sostenibles para las personas."/>
    <m/>
    <s v="%"/>
    <s v="Asc"/>
    <s v="Eficacia"/>
    <s v="Producto"/>
    <x v="1"/>
    <s v="NM"/>
    <s v="--"/>
    <s v="--"/>
    <s v="--"/>
    <m/>
    <n v="74.7"/>
    <n v="1873"/>
    <n v="2508"/>
    <n v="0"/>
    <s v="Monto Cobrado por Ingresos de Operación (Subtítulo 07) en el período. Monto Facturado por Ingresos de Operación (Subtítulo 07) en el período. No considera los valores históricos de deuda."/>
    <s v="-"/>
  </r>
  <r>
    <s v="MINISTERIO DE ENERGIA"/>
    <x v="60"/>
    <s v="Asuntos Económicos"/>
    <n v="9604"/>
    <s v="Porcentaje de instalaciones radiactivas de 1ª categoría autorizadas respecto al total instalaciones radioactivas de 1ª categoría"/>
    <s v="(N° de Instalaciones radioactivas de 1ª categoría autorizadas/Universo de Instalaciones radioactivas de 1ª categoría)*100"/>
    <s v="1 - Asegurar el uso pacífico y seguro de las radiaciones ionizantes para el beneficio de las personas y el desarrollo del país, mediante la regulación, evaluación y fiscalización de las instalaciones radiactivas y de la competencia técnica en seguridad de sus operadores a lo largo del país, incluyendo la autorización de nuevas facilidades en regiones y zonas remotas."/>
    <s v="N° de Instalaciones radioactivas de 1ª categoría"/>
    <s v="%"/>
    <s v="Asc"/>
    <s v="Eficacia"/>
    <s v="Producto"/>
    <x v="1"/>
    <s v="NM"/>
    <s v="--"/>
    <s v="--"/>
    <s v="--"/>
    <m/>
    <n v="100"/>
    <n v="581"/>
    <n v="581"/>
    <n v="0"/>
    <m/>
    <s v="-"/>
  </r>
  <r>
    <s v="MINISTERIO DE ENERGIA"/>
    <x v="60"/>
    <s v="Asuntos Económicos"/>
    <n v="9608"/>
    <s v="Promedio de artículos aceptados en revistas ISI y/o comité editorial por investigador."/>
    <s v="N° de Artículos aceptados en Revistas ISI y/o con Comité Editorial/N° Investigadores"/>
    <s v="4 - Incrementar y difundir el conocimiento fundamental y aplicado mediante proyectos de investigación y desarrollo en ciencias y tecnologías nucleares, y en ámbitos complementarios, junto con la formación de capital humano avanzado científico y tecnológico, para contribuir a la productividad, el bienestar de la ciudadanía y el mejoramiento del medio ambiente."/>
    <s v="Número de artículos aceptados en revistas ISI y/o comité editorial y número de investigadores"/>
    <s v="unidades"/>
    <s v="Asc"/>
    <s v="Eficiencia"/>
    <s v="Producto"/>
    <x v="0"/>
    <n v="1"/>
    <n v="23"/>
    <n v="23"/>
    <n v="0"/>
    <m/>
    <n v="0.91"/>
    <n v="10"/>
    <n v="11"/>
    <n v="0"/>
    <s v="Revista con estándar ISI es la que considera, en su proceso de selección de artículos científicos, el modelo adoptado por el Institute for Scientific Information (ISI). ISI: se refiere a un estándar internacional de alta calidad relacionada al ámbito de la investigación y desarrollo. Se mantiene una base de datos de citaciones que cubren miles de revistas científicas, conocida como el Science Citation Index (SCI) que es posible consultar on line a través del servicio Web of Science (WOS). Esta base de datos permite a los investigadores identificar qué artículo ha sido citado más frecuentemente, y quién lo ha citado. El publicar en esta revista demuestra que se está haciendo investigación de estándar mundial. Comité Editorial (CE): Se refiere a aquellas publicaciones que son evaluadas por un referato externo de alguna revista de nivel internacional del ámbito científico. Investigador: profesional que se dedica a la creación de nuevos conocimientos, productos, procesos, métodos y sistemas, así como a la gestión de los proyectos respectivos. El criterio considerado para determinar la calidad de investigador CCHEN, es aquel que en los últimos tres años a lo menos ha participado en alguna publicación científica."/>
    <n v="9.8901098901098869E-2"/>
  </r>
  <r>
    <s v="MINISTERIO DE ENERGIA"/>
    <x v="60"/>
    <s v="Asuntos Económicos"/>
    <n v="11837"/>
    <s v="Porcentaje de levantamiento de No Conformidades en el año t respecto del total de No Conformidades detectadas en las fiscalizaciones realizadas a instalaciones radioactivas de 1ª categoría en el año t."/>
    <s v="(N° de No Conformidades levantadas en el año t/N° total de No Conformidades detectadas en fiscalizaciones realizadas en el año t)*100"/>
    <s v="1 - Asegurar el uso pacífico y seguro de las radiaciones ionizantes para el beneficio de las personas y el desarrollo del país, mediante la regulación, evaluación y fiscalización de las instalaciones radiactivas y de la competencia técnica en seguridad de sus operadores a lo largo del país, incluyendo la autorización de nuevas facilidades en regiones y zonas remotas."/>
    <m/>
    <s v="%"/>
    <s v="Asc"/>
    <s v="Eficacia"/>
    <s v="Resultado Intermedio"/>
    <x v="1"/>
    <s v="NM"/>
    <s v="--"/>
    <s v="--"/>
    <s v="--"/>
    <m/>
    <n v="64.5"/>
    <n v="200"/>
    <n v="310"/>
    <n v="0"/>
    <s v="Las no conformidades consideradas son aquellas que representan una infracción a las disposiciones legales, consideraciones importantes en seguridad radiológica o condiciones inseguras para el público o el medio ambiente. Dichas no conformidades están preestablecidas, así como las respectivas acciones para su levantamiento. La forma de levantar las no conformidades es la realización de acciones por parte de la CCHEN para llevar la situación a una condición segura, evitando que produzca daños a las personas o el medio ambiente y que se sancionen las accio¬nes que violen alguna disposición legal. El plazo de levantamiento de una no conformidad por parte de la CCHEN es de 15 días hábiles como tope, lo que no excluye el sellado inmediato de la instalación."/>
    <s v="-"/>
  </r>
  <r>
    <s v="MINISTERIO DE ENERGIA"/>
    <x v="60"/>
    <s v="Asuntos Económicos"/>
    <n v="13677"/>
    <s v="Porcentaje de Entidades fiscalizadas en el año t, respecto del total de entidades que cuentan con autorizaciones emitidas por CCHEN en el año t."/>
    <s v="(Número de Entidades fiscalizadas en el año t/Total de entidades controladas por CCHEN en el año t)*100"/>
    <s v="1 - Asegurar el uso pacífico y seguro de las radiaciones ionizantes para el beneficio de las personas y el desarrollo del país, mediante la regulación, evaluación y fiscalización de las instalaciones radiactivas y de la competencia técnica en seguridad de sus operadores a lo largo del país, incluyendo la autorización de nuevas facilidades en regiones y zonas remotas."/>
    <s v="Entidades Fiscalizadas con autorizaciones emitidas"/>
    <s v="%"/>
    <s v="Asc"/>
    <s v="Eficacia"/>
    <s v="Producto"/>
    <x v="2"/>
    <n v="60"/>
    <n v="69"/>
    <n v="115"/>
    <n v="0"/>
    <m/>
    <s v="NM"/>
    <s v="--"/>
    <s v="--"/>
    <s v="--"/>
    <s v="Entidad se entiende como una organización representada por un rut"/>
    <n v="1"/>
  </r>
  <r>
    <s v="MINISTERIO DE ENERGIA"/>
    <x v="60"/>
    <s v="Asuntos Económicos"/>
    <n v="13715"/>
    <s v="Porcentaje de regiones Fiscalizadas en el año t, respecto del total de regiones que cuentan con entidades bajo control CCHEN"/>
    <s v="(Nº de Regiones con entidades fiscalizadas en el año t/Total de regiones con entidades controladas por CCHEN en el año t)*100"/>
    <s v="1 - Asegurar el uso pacífico y seguro de las radiaciones ionizantes para el beneficio de las personas y el desarrollo del país, mediante la regulación, evaluación y fiscalización de las instalaciones radiactivas y de la competencia técnica en seguridad de sus operadores a lo largo del país, incluyendo la autorización de nuevas facilidades en regiones y zonas remotas."/>
    <s v="Regiones fiscalizadas"/>
    <s v="%"/>
    <s v="Asc"/>
    <s v="Eficacia"/>
    <s v="Producto"/>
    <x v="2"/>
    <n v="100"/>
    <n v="13"/>
    <n v="13"/>
    <n v="0"/>
    <m/>
    <s v="NM"/>
    <s v="--"/>
    <s v="--"/>
    <s v="--"/>
    <s v="Si se fiscaliza al menos una entidad, aunque esta región tenga más entidades a fiscalizar se considera una región con entidades fiscalizadas. Ejemplo, si una región posee 10 entidades y se fiscalizar una o nueve se entiende la región como región con entidades fiscalizadas."/>
    <n v="1"/>
  </r>
  <r>
    <s v="MINISTERIO DE ENERGIA"/>
    <x v="60"/>
    <s v="Asuntos Económicos"/>
    <n v="13716"/>
    <s v="Porcentaje de entidades con No Conformidades gestionadas en el año t, respecto del total de entidades con No Conformidades detectadas en el año t"/>
    <s v="(N° de entidades con No Conformidades Gestionadas en el año t/N° de entidades con No Conformidades detectadas en el año t)*100"/>
    <s v="1 - Asegurar el uso pacífico y seguro de las radiaciones ionizantes para el beneficio de las personas y el desarrollo del país, mediante la regulación, evaluación y fiscalización de las instalaciones radiactivas y de la competencia técnica en seguridad de sus operadores a lo largo del país, incluyendo la autorización de nuevas facilidades en regiones y zonas remotas."/>
    <s v="Regulación, evaluación y fiscalización de las instalaciones radiactivas"/>
    <s v="%"/>
    <s v="Asc"/>
    <s v="Eficacia"/>
    <s v="Producto"/>
    <x v="2"/>
    <n v="83"/>
    <n v="50"/>
    <n v="60"/>
    <n v="0"/>
    <m/>
    <s v="NM"/>
    <s v="--"/>
    <s v="--"/>
    <s v="--"/>
    <s v="Si se resuelve la No Conformidad, CCHEN debe contar con los medios de verificación de la evidencia de levantamiento. Si no se levanta, CCHEN debe contar con evidencia de gestión para su cumplimiento, por ej. oficio, comunicado, correo electrónico u otro medio al Representante Legal informando la o las no conformidades pendientes de levantamiento de la respectiva acta de inspección y solicitando los medios de verificación. No conformidad es todo aquello que la organización no cumple, respecto de lo establecido en los términos de su licencia u otra normativa aplicable y que debe resolver."/>
    <n v="1"/>
  </r>
  <r>
    <s v="MINISTERIO DE ENERGIA"/>
    <x v="60"/>
    <s v="Asuntos Económicos"/>
    <n v="13718"/>
    <s v="Promedio de Equivalente de Dosis Personal Ocupacionalmente Expuesto (POE), en la Producción de Radiofármacos"/>
    <s v="Sumatoria de la dosis anual de radiación del personal que trabaja directamente en proceso de producción radiofármacos/Número de personas que trabaja directamente en proceso de producción radiofármacos"/>
    <s v="2 - Proteger a las personas ocupacionalmente expuestas, al público y medio ambiente de los eventuales riesgos derivados del uso de las radiaciones ionizantes y de la energía nuclear mediante el monitoreo, vigilancia, calibración, capacitación en protección radiológica y gestión de desechos radiactivos, considerando la vida digna de las personas, y el respeto a las comunidades y a los territorios."/>
    <s v="La variable de medición asociada al objetivo estratégico es la dosis de radiación de los trabajadores (personas ocupacionalmente expuestas). Esta dosis de radiación debe ser inferior al límite establecido en el reglamento de protección radiológica para que los trabajadores ocupacionalmente expuestos estén protegidos."/>
    <s v="unidades"/>
    <s v="Des"/>
    <s v="Eficacia"/>
    <s v="Proceso"/>
    <x v="2"/>
    <n v="10"/>
    <n v="200"/>
    <n v="20"/>
    <n v="0"/>
    <m/>
    <s v="NM"/>
    <s v="--"/>
    <s v="--"/>
    <s v="--"/>
    <s v="Este indicador da testimonio del nivel de protección de las personas ocupacionalmente expuestas a radiaciones ionizantes en los procesos de las instalaciones nucleares y radiactivas. El límite de dosis se encuentra establecido en el reglamento de protección radiológica (DS N°3/1985 del Ministerio de Salud). Este documento establece en el artículo N°12 que el límite anual de dosis a cuerpo entero es 50 mSv. Este indicador aplica al proceso productivo de radiofármacos con tecnecio 99 y yodo 131 en el laboratorio de radioquímica de Lo Aguirre."/>
    <n v="-1"/>
  </r>
  <r>
    <s v="MINISTERIO DE ENERGIA"/>
    <x v="60"/>
    <s v="Asuntos Económicos"/>
    <n v="13748"/>
    <s v="Porcentaje de producciones aprobadas por control de calidad sobre producciones programadas"/>
    <s v="(Número de producciones aprobadas por control de calidad año t/Número de producciones realizadas)*100"/>
    <s v="3 - Asegurar la fabricación y distribución de productos radiofarmacéuticos y los servicios de irradiación de alimentos, hemocomponentes, material médico y otros en el ámbito de la I+D, asegurando su llegada e impacto positivo en los usuarios, a nivel local, regional y nacional y con acceso equitativo, mediante procesos controlados, incorporando buenas prácticas de manufactura, agregando nuevos conocimientos y tecnologías, y con base en condiciones laborales saludables y sostenibles para las personas."/>
    <s v="Producciones aprobadas por control de calidad"/>
    <s v="%"/>
    <s v="Asc"/>
    <s v="Eficacia"/>
    <s v="Producto"/>
    <x v="2"/>
    <n v="85"/>
    <n v="429"/>
    <n v="504"/>
    <n v="0"/>
    <m/>
    <n v="0"/>
    <n v="0"/>
    <n v="0"/>
    <n v="0"/>
    <s v="Las producciones consideradas corresponden a las producciones programadas de radioisótopos de Yodo 131, Tecnecio 99 y Flúor 18. La unidad que realiza el control de calidad es la sección de control de calidad que cuenta con procedimientos de radiofarmacia, personal competente, instalaciones apropiadas y revisiones de sus sistema de calidad por parte del ISP."/>
    <n v="1"/>
  </r>
  <r>
    <s v="MINISTERIO DE ENERGIA"/>
    <x v="60"/>
    <s v="Asuntos Económicos"/>
    <n v="13749"/>
    <s v="Porcentaje de Estudios e Investigaciones fundamentales y aplicadas realizadas sobre Estudios e Investigaciones fundamentales y aplicadas programadas"/>
    <s v="(N° Estudios e Investigaciones fundamentales y aplicadas Realizadas con impacto en las políticas de desarrollo científico tecnológico del país en el año t/N° Estudios e Investigaciones fundamentales y aplicadas Programadas con impacto en las políticas de desarrollo científico tecnológico del país en el año t)*100"/>
    <s v="5 - Realizar estudios e investigaciones fundamentales y aplicadas, y promover el desarrollo de capital humano científico y tecnológico, para profundizar y potenciar el conocimiento en las aplicaciones energéticas no convencionales, incluyendo aquellas de origen nuclear."/>
    <s v="Porcentaje de Estudios e Investigaciones fundamentales y aplicadas con impacto en las políticas de desarrollo científico tecnológico del país"/>
    <s v="%"/>
    <s v="Asc"/>
    <s v="Eficacia"/>
    <s v="Proceso"/>
    <x v="2"/>
    <n v="100"/>
    <n v="2"/>
    <n v="2"/>
    <n v="0"/>
    <m/>
    <n v="0"/>
    <n v="0"/>
    <n v="0"/>
    <n v="0"/>
    <s v="Indicador referido a Estudios e Investigaciones fundamentales y aplicadas Realizadas con impacto en las políticas de desarrollo científico tecnológico del país"/>
    <n v="1"/>
  </r>
  <r>
    <s v="MINISTERIO DE ENERGIA"/>
    <x v="61"/>
    <s v="Asuntos Económicos"/>
    <n v="4888"/>
    <s v="Porcentaje de Decretos de Precio Nudo publicados en el período t, modificados por causas atribuibles al Informe Técnico que elabora la CNE"/>
    <s v="(N° de Decretos de Precio Nudo de corto plazo publicados en el período t, modificados por causas atribuibles al Informe Técnico que elabora la CNE./N° total de Decretos de Precio Nudo de Corto Plazo considerados publicar en el período t.)*100"/>
    <m/>
    <m/>
    <s v="%"/>
    <s v="Des"/>
    <s v="Calidad"/>
    <s v="Producto"/>
    <x v="1"/>
    <s v="NM"/>
    <s v="--"/>
    <s v="--"/>
    <s v="--"/>
    <m/>
    <n v="0"/>
    <n v="0"/>
    <n v="2"/>
    <n v="0"/>
    <s v="La determinación de los precios de nudo de corto plazo es efectuada por la CNE semestralmente, a través de la comunicación de un Informe Técnico Definitivo de resultados al Ministerio de Energía, quien elabora el decreto, el cual posteriormente pasa a toma de razón de la Contraloría General de la República y finalmente se procede a su publicación en el Diario Oficial. Un decreto de precio nudo de corto plazo se considera modificado para estos efectos si los cambios realizados se deben exclusivamente a errores cometidos en la elaboración del Informe Técnico que la Comisión entrega al Ministerio de Energía. Un decreto de precios Nudo de corto plazo también puede ser modificado por motivos no relacionados con el Informe Técnico que prepara la CNE. Estas modificaciones no se considerarán para efectos de esta meta. Si bien se realizan dos procesos de cálculo al año, las publicaciones pueden oscilar en su cantidad, debido a los tiempos de toma de razón de Contraloría General de la República. Para efectos de determinación de esta meta se considerará como denominador dos publicaciones (dada la exigencia metodológica de establecer a priori numerador y denominador) , mientras que para el cálculo efectivo del cumplimiento se considerarán como denominador las publicaciones efectivamente realizadas en el año (sin considerar modificaciones ya que éstas se consideran en el numerador)."/>
    <e v="#VALUE!"/>
  </r>
  <r>
    <s v="MINISTERIO DE ENERGIA"/>
    <x v="61"/>
    <s v="Asuntos Económicos"/>
    <n v="8786"/>
    <s v="Porcentaje de meses del año en que las Publicaciones del Precio Medio de Mercado se realizan dentro de los primeros 3 días hábiles del mes."/>
    <s v="(N° de meses del año en que las Publicaciones del Precio Medio de Mercado se realizan durante los primeros 3 días hábiles del mes/N° total de meses del año)*100"/>
    <m/>
    <m/>
    <s v="%"/>
    <s v="Des"/>
    <s v="Eficacia"/>
    <s v="Producto"/>
    <x v="1"/>
    <s v="NM"/>
    <s v="--"/>
    <s v="--"/>
    <s v="--"/>
    <m/>
    <n v="0"/>
    <n v="12"/>
    <n v="12"/>
    <n v="0"/>
    <s v="El Precio Medio de Mercado (PMM) es un indicador que representa el precio equivalente ($/ kWh) de la energía que pagan los clientes libres y regulados en el sistema eléctrico nacional (SEN). Este Precio equivalente se calcula en forma mensual y es determinado a partir de información proporcionada por las empresas generadoras y distribuidoras. El PMM constituye el indexador de los Precios de Nudo de Corto Plazo (PNCP) de Energía, el que es calculado por la CNE en forma semestral. Cada vez que éste presenta una variación superior al 10%, se procede a modificar el PNCP vigente. El PMM debe estar disponible dentro de los primeros días de cada mes para permitir el registro de la indexación antes señalada, y propender a evitar gastos administrativos y procesos de reliquidaciones y refacturaciones en las cuentas de suministro a cliente final."/>
    <e v="#VALUE!"/>
  </r>
  <r>
    <s v="MINISTERIO DE ENERGIA"/>
    <x v="61"/>
    <s v="Asuntos Económicos"/>
    <n v="8788"/>
    <s v="Porcentaje de informes de Índices de Precios de Combustibles para Precio Nudo de Largo Plazo modificados por causas atribuibles a la CNE"/>
    <s v="(Total de informes de indices de precio de los combustibles para Precio Nudo de Largo Plazo modificados por causas atribuibles a la CNE en el período t/Total de informes de indices de precio de los combustibles para Precio Nudo de Largo Plazo considerados publicar en el período t)*100"/>
    <s v="3 - Generar información oportuna y correcta a través del monitoreo, seguimiento y proyección de los niveles de confiabilidad, sustentabilidad y precios de los mercados energéticos, con el objeto de apoyar la adecuada toma de decisiones."/>
    <s v="Información oportuna y correcta de Precios de Combustibles"/>
    <s v="%"/>
    <s v="Des"/>
    <s v="Calidad"/>
    <s v="Producto"/>
    <x v="0"/>
    <n v="8"/>
    <n v="1"/>
    <n v="12"/>
    <n v="0"/>
    <m/>
    <n v="0"/>
    <n v="0"/>
    <n v="12"/>
    <n v="0"/>
    <s v="Para efectos de indexar los contratos de suministro eléctrico establecidos en la Ley Nº 20.018 &quot;Modifica el marco normativo del Sector Eléctrico&quot; el Departamento Hidrocarburos de la CNE debe determinar y publicar los Índices de Precios de Combustibles. Los índices se informan mensualmente al Departamento Eléctrico de la institución y además se publican en el sitio web, especificando los casos en que se han realizado correcciones. El departamento eléctrico debe publicar los indexadores, los cuales actualizan los contratos de suministro eléctrico a las distribuidoras, evitando así que no existan reliquidaciones por parte de las distribuidoras a sus clientes finales, como también a sus suministradores. Se considera la elaboración de un informe por mes."/>
    <e v="#VALUE!"/>
  </r>
  <r>
    <s v="MINISTERIO DE ENERGIA"/>
    <x v="61"/>
    <s v="Asuntos Económicos"/>
    <n v="8789"/>
    <s v="Porcentaje de decretos de precios de paridad y referencia, relativos a la Ley N° 19.030, modificados por causas atribuibles al informe técnico que elabora la CNE"/>
    <s v="(N° total de decretos de precios de paridad y referencia, relativos a la Ley N° 19.030, modificados por causas atribuibles al informe técnico que elabora la CNE en el periodo t/N° total de decretos de precios de paridad y referencia, relativos a la Ley N° 19.030, considerados publicar en el periodo t)*100"/>
    <s v="1 - Implementar la regulación económica de los mercados energéticos en los casos y formas que establezca la legislación, con el objeto de contribuir a generar las condiciones para un desarrollo confiable, sustentable, inclusivo y de precios razonables."/>
    <s v="Regulación de precios para combustibles derivados del Petróleo"/>
    <s v="%"/>
    <s v="Des"/>
    <s v="Eficacia"/>
    <s v="Producto"/>
    <x v="0"/>
    <n v="2"/>
    <n v="1"/>
    <n v="52"/>
    <n v="0"/>
    <m/>
    <n v="0"/>
    <n v="0"/>
    <n v="52"/>
    <n v="0"/>
    <s v="De acuerdo con el artículo 8° de la Ley N° 19.030, que crea el Fondo de Estabilización de Precios del petróleo, la CNE debe informar semanalmente al Ministerio de Energía los precios de paridad y referencia de Kerosene doméstico para la emisión del decreto respectivo. En caso de error en alguna de las determinaciones y/o cálculos, que se encuentran contenidos en el informe técnico que elabora la CNE, ésta debe enviar un oficio que corrija lo anteriormente informado, habilitando al Ministerio de Energía para dictar un decreto rectificatorio que corrija los valores previamente señalados. Se ha considerado para efectos de cálculo un año de 52 semanas, desde el primer jueves del año."/>
    <e v="#VALUE!"/>
  </r>
  <r>
    <s v="MINISTERIO DE ENERGIA"/>
    <x v="61"/>
    <s v="Asuntos Económicos"/>
    <n v="12953"/>
    <s v="Porcentaje de Informes de inventario promedio de combustible en Chile publicados en la WEB CNE"/>
    <s v="(N° de Informes de inventario promedio de combustible en Chile publicados en la web de la CNE en el año t/N° total de Informes de inventario promedio de combustible en Chile considerados publicar en el período t)*100"/>
    <m/>
    <m/>
    <s v="%"/>
    <s v="Asc"/>
    <s v="Calidad"/>
    <s v="Producto"/>
    <x v="1"/>
    <s v="NM"/>
    <s v="--"/>
    <s v="--"/>
    <s v="--"/>
    <m/>
    <n v="102"/>
    <n v="53"/>
    <n v="52"/>
    <n v="0"/>
    <s v="Se ha considerado para efectos de cálculo un año de 52 semanas."/>
    <s v="-"/>
  </r>
  <r>
    <s v="MINISTERIO DE ENERGIA"/>
    <x v="61"/>
    <s v="Asuntos Económicos"/>
    <n v="13666"/>
    <s v="Porcentaje de Normas Técnicas dictadas y/o modificadas en el año t"/>
    <s v="(N° de normas técnicas dictadas y/o modificadas en el año t/N° total de normas técnicas planificadas dictar y/o modificar en el año t)*100"/>
    <s v="2 - Desarrollar, proponer y dictar, según corresponda, las normas legales, reglamentarias, técnicas, económicas y de seguridad que se requieran para lograr los objetivos de Política Energética en los mercados de referencia."/>
    <s v="Dictación y/o modificación de normas técnicas, económicas y de seguridad para el mercado eléctrico"/>
    <s v="%"/>
    <s v="Asc"/>
    <s v="Eficacia"/>
    <s v="Producto"/>
    <x v="2"/>
    <n v="100"/>
    <n v="1"/>
    <n v="1"/>
    <n v="0"/>
    <m/>
    <s v="NM"/>
    <s v="--"/>
    <s v="--"/>
    <s v="--"/>
    <s v="El Plan Normativo Anual contendrá los planes y prioridades programáticas en materia de dictación o modificación de Normas Técnicas, sobre la base de las necesidades normativas para el correcto funcionamiento del sector eléctrico y las disponibilidades de recursos, en los que se trabajará en el año calendario, y los Procedimientos Normativos de años anteriores, cuyo trabajo continuará en desarrollo durante el año t, así como la planificación de Normas Técnicas a dictar y/o modificar durante el año t. El proceso de elaboración y modificación de Normas Técnicas contempla un proceso de participación ciudadana, mediante la integración de un comité consultivo especial que se constituye en la etapa inicial de desarrollo de cada proceso normativo, que tiene como función discutir acerca de un borrador que propone la CNE, efectuándose modificaciones al mismo durante esa etapa. Posteriormente, una vez elaborado el proyecto de Norma Técnica o de modificación de Norma Técnica en la etapa señalada anteriormente, se da inicio a la etapa de consulta pública, durante la cual los interesados pueden presentar observaciones al proyecto de Norma Técnica. Al término de la etapa de consulta pública y en atención a las observaciones formuladas, la CNE podrá abrir una nueva etapa de consulta pública. En algunos casos, dada la cantidad y complejidad de las observaciones, la Comisión puede reiniciar el proceso de elaboración y/o modificación de Norma Técnica, por lo que los plazos inicialmente establecidos para la dictación de una Norma Técnica podrían variar sustantivamente, estimándose en estos casos un promedio de 3 años para el proceso de elaboración y modificación de Norma Técnica. Asimismo, la planificación de Normas Técnicas a dictar y/o modificar durante el año podría cambiarse, en atención a las prioridades regulatorias de seguridad o económicas del país. El Plan Normativo Anual deberá ser aprobado mediante Resolución Exenta a más tardar el 15 de diciembre del año t-1, pudiendo ser modificado, mediante resolución fundada, a más tardar el 30 de septiembre del año t. Se entenderá que una Norma Técnica modificada y/o dictada está concluida una vez esté publicada en el Diario Oficial. Preliminarmente, se considerará como denominador 1 norma técnica planificada dictar y/o modificar durante el año t (dada la exigencia metodológica de establecer a priori un numerador y denominador). Sin embargo, este número (1) es variable, ya que depende del número de Normas Técnicas efectivamente planificadas dictar y/o modificar en el Plan Normativo Anual correspondiente al año t."/>
    <n v="1"/>
  </r>
  <r>
    <s v="MINISTERIO DE ENERGIA"/>
    <x v="62"/>
    <s v="Asuntos Económicos"/>
    <n v="8951"/>
    <s v="Porcentaje de proyectos evaluados previos al proceso presupuestario de ENAP, respecto al total vigente de proyectos presentados por ENAP para evaluación en el año t."/>
    <s v="(N° de proyectos evaluados previos al proceso presupuestario de ENAP/N° total de proyectos presentados por ENAP para evaluación en el año t)*100"/>
    <s v="6 - Introducir, adaptar y generar innovaciones tecnológicas en el ámbito de la energía en la producción, transporte, almacenamiento, y usos, fomentando más y mejor educación y formación de capital humano con condiciones de equidad en el sector energético."/>
    <s v="Innovaciones tecnológicas en el ámbito de la energía en la producción, transporte, almacenamiento, y usos"/>
    <s v="%"/>
    <s v="Asc"/>
    <s v="Eficacia"/>
    <s v="Producto"/>
    <x v="0"/>
    <n v="100"/>
    <n v="4"/>
    <n v="4"/>
    <n v="0"/>
    <m/>
    <n v="100"/>
    <n v="6"/>
    <n v="6"/>
    <n v="0"/>
    <s v="1. El denominador del indicador será sobre la cantidad de proyectos presentados por ENAP con todos los antecedentes solicitados por el Ministerio, dejando fuera aquellos proyectos donde la empresa Estatal deba algún tipo de antecedente, como también aquellos proyectos remitidos al Ministerio después del 30 de octubre y los que ENAP deje fuera de su cartera de negocios por reasignación de prioridades de la empresa. 2. El número de proyectos que finalmente evaluará el Ministerio depende de ENAP, siendo lo relevante cumplir con la relación porcentual propuesta, por lo que el denominador puede ser modificado. 3. Los proyectos evaluados pueden contener los siguientes alcances: Proyectos de refinería, de exploración y explotación de Hidrocarburos, medioambientales, de logística y otros energéticos."/>
    <n v="0"/>
  </r>
  <r>
    <s v="MINISTERIO DE ENERGIA"/>
    <x v="62"/>
    <s v="Asuntos Económicos"/>
    <n v="10041"/>
    <s v="Porcentaje de Evaluaciones Técnico Ambientales de los Estudios de Impacto Ambiental de proyectos del sector energía ingresados bajo la letra c) art. 10 de la Ley de Bases de Medio Ambiente, entregados a la Autoridad Sectorial al menos 3 días antes del cu"/>
    <s v="(N° de Evaluaciones Técnico Ambientales de los EIA de proyectos del sector energía ingresados bajo la letra c) art. 10 de la Ley de Bases de Medio Ambiente, entregados a la Autoridad Sectorial al menos 3 días antes del cumplimiento del plazo legal en el añ/N° total de Evaluaciones Técnico Ambientales de los EIA de proyectos del sector energía ingresados bajo la letra c) art. 10 de la Ley de Bases de Medio Ambiente, solicitados por la Autoridad Ambiental en el año t)*100"/>
    <s v="4 - Contribuir y promover al desarrollo sustentable del sector energético en conjunto con la sociedad, de manera transparente y participativa, en materias de gestión ambiental, planificación y ordenamiento territorial, promoviendo el uso de energéticos limpios hacia una descarbonización acelerada del país, y relevando aspectos relativos a la mitigación y adaptación frente a la crisis climática definidos en la legislación vigente referida al cambio climático."/>
    <s v="Robustecer la evaluación ambiental de proyectos de generación mediante una propuesta de pronunciamiento orientado a resguardar la sustentabilidad del/los proyectos ambientales sector energía."/>
    <s v="%"/>
    <s v="Asc"/>
    <s v="Calidad"/>
    <s v="Producto"/>
    <x v="0"/>
    <n v="100"/>
    <n v="10"/>
    <n v="10"/>
    <n v="0"/>
    <m/>
    <n v="100"/>
    <n v="13"/>
    <n v="13"/>
    <n v="0"/>
    <s v="1. La modificación legal relacionada con la creación del Ministerio, incorporó además la creación de Secretarías Ministeriales de Energía, las que representarán al Ministerio en las regiones, y serán ellas las que finalmente oficiarán a Servicio de Evaluación Ambiental (SEA) los pronunciamientos del Sistema de Evaluación de Impacto Ambiental (SEIA). Por lo anterior, la emisión del oficio está totalmente fuera del control de la División de Desarrollo de Proyectos. La responsabilidad que tiene el Ministerio está en elaborar el informe técnico a modo de apoyo en la evaluación ambiental de las Secretarías Regional Ministerial o la Subsecretaria, según corresponda, lo cual es realizado por la División de Desarrollo de Proyectos. 2. Para efectos de medición del indicador, se considerarán los proyectos ingresados al SEIA como Estudios de Impacto Ambiental por la letra c) como letra principal del artículo 10 de la Ley 19.300. 3. Se considerarán aquellas solicitudes de evaluaciones técnico ambientales de Estudios de Impacto Ambiental de proyectos tipificado con la letra c) como letra principal del artículo 10 de la Ley, que hayan aprobado la fase de admisibilidad en el SEIA. 4. Se considerarán como evaluaciones técnico ambientales de los EIA, individualizados anteriormente, el informe técnico, enviado por correo electrónico a la Autoridad Sectorial por la División de Desarrollo de Proyectos como respuesta al oficio Solicitud de Evaluación, correspondiente al primer pronunciamiento solicitado por el Servicio de Evaluación Ambiental. 5. Se entiende, para efectos del indicador, que la Autoridad Sectorial está determinada por el/la Subsecretario/a de Energía (en el caso de EIA interregionales) y por el/la Secretario/a Regional Ministerial (en el caso de EIA que se refieran a proyectos en solo una región), cuando se pronuncian en el SEIA. 6. Preliminarmente, se considerarán como denominador 10 solicitudes de evaluaciones técnico ambientales que se espera sean requeridas por la Autoridad Ambiental. Sin embargo, este número (10) es variable, ya que depende de la cantidad efectiva de EIA de proyectos del sector energía ingresados bajo la letra c) del artículo 10 de la Ley 19.300 y letra c) del artículo 3 del Decreto Supremo N° 40/2012 del Ministerio del Medio Ambiente, y que la Autoridad Ambiental solicite una evaluación. Por lo anterior, lo relevante en este caso es cumplir con la relación porcentual propuesta para la meta de este indicador. 7. Para efectos de la medición del indicador, se considerarán aquellas solicitudes de evaluaciones técnico ambientales de los EIA de proyectos del sector energía ingresados bajo la letra c) art. 10 de la Ley ingresadas entre el 1 de enero y el 30 de noviembre del año t."/>
    <n v="0"/>
  </r>
  <r>
    <s v="MINISTERIO DE ENERGIA"/>
    <x v="62"/>
    <s v="Asuntos Económicos"/>
    <n v="10266"/>
    <s v="Porcentaje de Decretos de Precio Nudo publicados en año t, modificados por causas atribuibles a la revisión realizada por la Subsecretaría de Energía al Informe Técnico que elabora la CNE, respecto al total de Decretos de Precio Nudo planificados a publ"/>
    <s v="(N° de Decretos de Precio Nudo publicados en el año t, modificados por causas atribuibles a la revisión realizada por la Subsecretaría de Energía al Informe Técnico que elabora la CNE/N° total de Decretos de Precio Nudo planificados a publicar en el año t)*100"/>
    <s v="3 - Contribuir a la optimización global y futura del sistema de generación, transmisión y distribución de la electricidad, a fin de que se permita aprovechar el potencial energético del país, optimizando su marco regulatorio y resguardando la sustentabilidad y eficiencia de las expansiones en infraestructura."/>
    <s v="Calidad en la Elaboración y posterior Publicación de Decretos Estratégicos de Precio Nudo Sin Objeciones."/>
    <s v="%"/>
    <s v="Des"/>
    <s v="Calidad"/>
    <s v="Producto"/>
    <x v="0"/>
    <n v="0"/>
    <n v="0"/>
    <n v="4"/>
    <n v="0"/>
    <m/>
    <n v="0"/>
    <n v="0"/>
    <n v="3"/>
    <n v="0"/>
    <s v="1. Los Precios de Nudo de Corto Plazo (PNCP) se calculan semestralmente. Su determinación es efectuada por la Comisión Nacional de Energía (CNE) quien a través de un Informe Técnico comunica sus resultados al Ministerio de Energía. El Ministerio elabora el Decreto correspondiente para luego pasar a toma de razón de la Contraloría General de la República. Finalmente se procede a su fijación y publicación en el Diario Oficial. 2. Los Precios de Nudo Promedio (PNP) representan el precio de nudo que debe traspasar la empresa concesionaria de distribución a sus clientes regulados y son fijados mediante decreto. Los Precios de Nudo Promedio se calculan en base a los precios obtenidos de las licitaciones (denominados PNLP, Precios de Nudo de Largo Plazo). Su determinación es efectuada por la Comisión Nacional de Energía (CNE), quien a través de un Informe Técnico comunica sus resultados al Ministerio de Energía, el Ministerio elabora el Decreto correspondiente para luego pasar a toma de razón de la Contraloría General de la República. Finalmente se procede a su fijación y publicación en el Diario Oficial. 3. En virtud de los cambios introducidos por la ley N° 20.936, se identificó la necesidad de establecer nuevas fechas y plazos relacionados con los hitos asociados al proceso de fijación de precios de nudo de corto plazo, y otros procesos vinculados con ésta, tal es la razón de cambios en las fechas para la dictación de decretos. No obstante lo anterior, desde el Ministerio no es posible estimar el tiempo que Contraloría tarda en tomar razón de los decretos, razón por la cual puede ser que no sean cuatro los decretos publicados en el diario oficial durante el período de un año calendario. 4. El cálculo del precio de nudo, tanto de corto plazo como promedio, lo realiza la CNE, ya que ellos tienen los antecedentes y está dentro de su competencia el calcular las tarifas para los servicios de generación, transmisión y distribución. La labor de la Subsecretaría se focaliza en la elaboración del Decreto y en definir las condiciones de aplicación de las respectivas tarifas, utilizando como base lo calculado por la Comisión Nacional de Energía en el Informe Técnico. Por lo anterior, todas aquellas modificaciones a los decretos de precio nudo que se relacionen con los cálculos realizados por la CNE, contenidos en el Informe Técnico respectivo, no se consideran responsabilidad de la Subsecretaría de Energía. 5. Para efectos de cálculo de esta meta se considerará inicialmente como denominador cuatro publicaciones de decreto de precio nudo, siendo éste variable, quedando sujeto a la oportunidad en que la Comisión Nacional de Energía dicte los informes técnicos que sirven de base para la dictación de los decretos tarifarios referidos cuando corresponda y a los tiempos que tarde CGR en el proceso de toma de razón."/>
    <e v="#VALUE!"/>
  </r>
  <r>
    <s v="MINISTERIO DE ENERGIA"/>
    <x v="62"/>
    <s v="Asuntos Económicos"/>
    <n v="12579"/>
    <s v="Porcentaje acumulado de hogares beneficiados por el Programa de Aceleración al Recambio Tecnológico al año t respecto al total de hogares identificados como potenciales beneficiarios del programa"/>
    <s v="(N° de hogares beneficiados por Programa de Aceleración al Recambio Tecnológico al año t/N° total de hogares identificados como potenciales beneficiarios del programa)*100"/>
    <m/>
    <s v="No Aplica"/>
    <s v="%"/>
    <s v="Asc"/>
    <s v="Eficacia"/>
    <s v="Resultado Intermedio"/>
    <x v="1"/>
    <s v="NM"/>
    <s v="--"/>
    <s v="--"/>
    <s v="--"/>
    <m/>
    <n v="7.58"/>
    <n v="405447"/>
    <n v="5345522"/>
    <n v="0"/>
    <s v="1. El programa de Aceleración al Recambio Tecnológico, es un compromiso definido en la Ruta Energética lanzada por el Presidente de la República en el año 2018, y consiste en el traspaso de conocimientos en temáticas energéticas y la entrega de un pack de artefactos para el buen uso de la energía en los hogares del país. Este programa tiene por objetivo facilitar la transición a tecnologías más eficientes, disminuir barreras socioeconómicas y reducir los costos asociados al consumo de energía en las viviendas de los hogares focalizados. 2. El número total de hogares susceptibles a beneficiar corresponde originalmente a aquel identificado en el Registro Social de Hogares del Ministerio de Desarrollo Social (MDS) de julio de 2016. Sin embargo, La definición del total de hogares identificados como potenciales beneficiarios del programa, será aquel corroborado a julio de 2019 por el Ministerio de Desarrollo Social, pudiendo el dato, ser actualizado por razones de diseño de programa y/o variaciones presupuestarias. 3. El registro Social de Hogares, corresponde a un instrumento que puede ser utilizado para asignación de prestaciones, subsidios y transferencias monetarias fiscales. El Ministerio de Energía, ha definido como mecanismo de selección la pertenencia al Registro Social de Hogares. 4. El número de hogares beneficiarios por el Programa podrá variar debido a cambios en los lineamientos ministeriales, situaciones presupuestarias y las condiciones del mercado, considerando modificaciones hacia tecnologías que permitan mayor eficiencia energética y/o alzas en los valores de los productos del programa."/>
    <s v="-"/>
  </r>
  <r>
    <s v="MINISTERIO DE ENERGIA"/>
    <x v="62"/>
    <s v="Asuntos Económicos"/>
    <n v="13691"/>
    <s v="Porcentaje de sistemas de autogeneración de energía reconocidos por la Subsecretaría de Energía con cálculos al subsidio en el año t."/>
    <s v="(N° de sistemas de autogeneración de energía reconocidos por la Subsecretaría de Energía con cálculos al subsidio en el año t /N° total de solicitudes de reconocimiento y cálculo del subsidio a la operación de sistemas de autogeneración de energía ingresadas a la Subsecretaría de Energía en el año t)*100"/>
    <s v="1 - Garantizar el acceso equitativo a energía de calidad a toda la sociedad, poniendo énfasis en las zonas aisladas y extremas del país, en la población vulnerable y en los grupos étnicos, priorizando el uso de fuentes de energía limpia y renovables en todos los territorios, que permitan superar la pobreza energética del país."/>
    <s v="Acceso equitativo a energía de calidad"/>
    <s v="%"/>
    <s v="Asc"/>
    <s v="Eficacia"/>
    <s v="Producto"/>
    <x v="2"/>
    <n v="94"/>
    <n v="15"/>
    <n v="16"/>
    <n v="0"/>
    <m/>
    <n v="100"/>
    <n v="14"/>
    <n v="14"/>
    <n v="0"/>
    <s v="1. Con este tipo de subsidios a la operación, se busca equiparar la tarifa que pagan los consumidores de energía eléctrica de sistemas de autogeneración, en comparación con la tarifa que pagan los consumidores de la zona regulada más cercana. 2. Para efecto de cálculo del indicador, se considera como una solicitud de cálculo al subsidio a la operación, aquellas que contengan toda la información necesaria para realizar el cálculo correspondiente y aquellas solicitudes que, estando con información incompleta, complementaron la información requerida por esta Subsecretaría y fueron ingresadas por Oficina de Partes hasta el 30 de septiembre del año t. 3. Se considerarán aquellas solicitudes que correspondan efectivamente a un sistema de autogeneración de energía y que corresponde realizar el cálculo del subsidio a la operación. 4. Para efectos de medición del cálculo del indicador, se contabilizarán aquellas solicitudes de reconocimiento y cálculo del subsidio para la operación del/los sistemas de autogeneración de energía eléctrica , ingresados mediante oficio a Oficina de Partes de la Subsecretaría de Energía entre el 1 enero y el 30 de septiembre del año t. 5. El número de resoluciones de reconocimiento y cálculo del subsidio para la operación de sistemas de autogeneración de energía a realizar por la Subsecretaría, dependerá de las solicitudes que ingresen a esta Subsecretaría por parte de los Gobiernos Regionales mediante oficios, siendo lo relevante cumplir con la relación porcentual propuesta, por lo que el denominador puede ser modificado."/>
    <n v="-0.06"/>
  </r>
  <r>
    <s v="MINISTERIO DE ENERGIA"/>
    <x v="62"/>
    <s v="Asuntos Económicos"/>
    <n v="13792"/>
    <s v="Promedio de ahorro anual de energía mediante el Programa Casa Solar respecto del total de beneficiarios del Programa al año t."/>
    <s v="kWh ahorrados mediante el programa casa solar al año t./N° total de beneficiarios del programa casa solar al año t."/>
    <s v="2 - Incremementar el uso de la eficiencia energética en los diferentes sectores de consumo, y fortalecer el uso de fuentes de energías limpias y renovables para todos los usos energéticos de la sociedad."/>
    <s v="Uso de la eficiencia energética y las energías limpias"/>
    <s v="kWh/m2"/>
    <s v="Asc"/>
    <s v="Eficacia"/>
    <s v="Resultado Final"/>
    <x v="2"/>
    <n v="567"/>
    <n v="7052760"/>
    <n v="12434"/>
    <n v="0"/>
    <m/>
    <n v="0"/>
    <n v="0"/>
    <n v="0"/>
    <n v="0"/>
    <s v="1. ?Casa Solar? es un programa financiado por el Ministerio de Energía y ejecutado por la Agencia de Sostenibilidad Energética (ASE), el cual permite la compra agregada de sistemas fotovoltaicos residenciales, conectados a la red en el marco de la Ley 21.118. 2. Los kWh ahorrados mediante el Programa Casa Solar por el período de un año, se calculan considerando la potencia instalada por comuna beneficiada por el Programa al año t y la Producción solar específica de cada comuna beneficiada por el Programa Casa Solar, de acuerdo al Explorador Solar del Ministerio de Energía. 3. Originalmente se tiene contemplado beneficiar a un total de 12.434 personas del programa casa solar, sin embargo el número de beneficiarios del Programa Casa Solar al año t, podrá ser actualizado más de una vez durante el año por tratarse de un proceso cíclico. Cabe señalar que el número total de beneficiarios del Programa Casa Solar, corresponde a las personas beneficiadas de este programa, valor que se obtiene al multiplicar el conjunto de viviendas que fueron beneficiadas por el Programa Casa Solar al año t (según lo reportado por la Agencia de Sostenibilidad Energética), por el factor 3,1 (número de habitantes promedio por vivienda), señalado en el documento denominado ?sintesis-de-resultados-censo2017? (página 24), al cual se puede acceder mediante el links https://www.ine.cl/estadisticas/sociales/censos-de-poblacion-y-vivienda/censo-de-poblacion-y-vivienda. Sin perjuicio de lo anterior, lo relevante es cumplir con los kWh ahorrados comprometidos para este indicador al año t. 4. Se entiende por autoridad, Ministro (a) de Energía y/o Subsecretario (a) de Energía."/>
    <n v="1"/>
  </r>
  <r>
    <s v="MINISTERIO DE ENERGIA"/>
    <x v="62"/>
    <s v="Asuntos Económicos"/>
    <n v="13877"/>
    <s v="Porcentaje de procesos de diálogo realizados en el año t"/>
    <s v="(N° de procesos de diálogo y/o de participación realizados en el año t /N° de procesos de diálogo y/o participación programados a realizar en el año t)*100"/>
    <s v="5 - Descentralizar las decisiones energéticas mediante procesos amplios de diálogo y participación incidente de la ciudadanía, propiciando un respeto irrestricto por los territorios en las decisiones de inversión con el fin de alcanzar un desarrollo sectorial armónico, diversificado y sostenible en el tiempo."/>
    <s v="Descentralización energética"/>
    <s v="%"/>
    <s v="Asc"/>
    <s v="Eficacia"/>
    <s v="Proceso"/>
    <x v="2"/>
    <n v="83"/>
    <n v="10"/>
    <n v="12"/>
    <n v="0"/>
    <m/>
    <n v="100"/>
    <n v="10"/>
    <n v="10"/>
    <n v="0"/>
    <s v="1. Se entenderá por procesos de diálogo a toda instancia donde dos o más actores se encuentren desarrollando un proceso sistemático de conversación con el objetivo de explicitar los intereses y necesidades de cada parte, para encontrar soluciones conjuntas. Estos procesos pueden darse entre los siguientes actores: empresas, comunidades, trabajadores, proveedores, instituciones públicas y organizaciones sociales, con el objetivo de lograr un desarrollo armónico y sostenible de la infraestructura energética que considere sus diversos intereses y necesidades. Ejemplos de estos procesos pueden ser los procesos de diálogo entre proyectos de energía y comunidades, las comisiones de transición socio ecológica justa, las mesas territoriales, mesas de trabajo, entre otras instancias. 2. El Informe del proceso de diálogo deberá dar cuenta del objetivo, actividades realizadas, actores involucrados, principales intereses levantados y considerados en el producto final, fotografías de algunas actividades y producto del proceso si éste se logra o se encuentra elaborado (protocolo de entendimiento, acuerdo o convenio, plan de trabajo/acción/inversiones sociales, compromisos o actividades conjuntas a realizar). En el caso que el proceso de diálogo se encuentre en fase de implementación del acuerdo o plan de trabajo, el informe deberá dar cuenta del avance de las acciones comprometidas por los distintos actores. 3. De modo general se entenderá por comunidad a las comunidades locales y habitantes de las localidades donde está instalado o se va a instalar un proyecto de infraestructura energética, representados por organizaciones territoriales o funcionales u otro tipo de organización social o ambiental; se entenderá por trabajadores a los trabajadores directos, subcontratistas o indirectos de un proyecto energético representados a través de sus sindicatos; se entenderá por proveedores a todas las empresas que trabajan en la cadena de suministro de un proyecto energético. 4. El catastro de procesos participativos y/o diálogos seleccionados será aprobado por la autoridad de energía a más tardar el primer trimestre del año. Sin embargo, por tratarse de un proceso cíclico, el catastro podrá ser actualizado una vez al año a más tardar el 30 de octubre. Cabe señalar que lo es relevante cumplir con la relación porcentual propuesta, por lo que el denominador puede ser modificado. 5. Se entenderá por autoridad, al Ministro de Energía y/o Subsecretario de Energía."/>
    <n v="-0.17"/>
  </r>
  <r>
    <s v="MINISTERIO DE ENERGIA"/>
    <x v="63"/>
    <s v="Asuntos Económicos"/>
    <n v="9268"/>
    <s v="Porcentaje de Normativas técnicas, Reglamentos y Protocolos elaborados y/o modificados en el año t, respecto del total de Normativas técnicas, Reglamentos y Protocolos programados elaborar y/o modificar en el año t."/>
    <s v="(Total de Normativas técnicas, Reglamentos y Protocolos elaborados y/o modificados el año t/Total de Normativas técnicas, Reglamentos y Protocolos programados a elaborar y/o a modificar en el año t)*100"/>
    <s v="2 - Desarrollar y mantener actualizada la normativa técnica en el sector energético sujeto a la fiscalización de la SEC, a través de la generación de reglamentos y protocolos, que den cuenta de las variaciones y desarrollos que se presentan en el sector; y las definiciones del Ministerio de Energía, tendientes a dotar a los usuarios del sistema de productos y artefactos con mayor estándar de seguridad y mejor desempeño energético."/>
    <s v="Elaborar y/o modificar protocolos"/>
    <s v="%"/>
    <s v="Asc"/>
    <s v="Eficacia"/>
    <s v="Producto"/>
    <x v="0"/>
    <n v="100"/>
    <n v="15"/>
    <n v="15"/>
    <n v="0"/>
    <m/>
    <n v="100"/>
    <n v="15"/>
    <n v="15"/>
    <n v="0"/>
    <s v="Se entenderá como normativa técnica o reglamento elaborado y/o modificado, al momento de emitir el oficio mediante el cual se formaliza al Ministerio de Energía la propuesta de normativa técnica o reglamento elaborado y/o modificado. Asimismo, se entenderá como protocolo elaborado y/o modificado al momento de emitir la resolución exenta que aprueba dicho protocolo."/>
    <n v="0"/>
  </r>
  <r>
    <s v="MINISTERIO DE ENERGIA"/>
    <x v="63"/>
    <s v="Asuntos Económicos"/>
    <n v="12411"/>
    <s v="Porcentaje de tanques de combustibles líquidos efectivamente muestreados en el año t, respecto del total de tanques de combustibles líquidos programados a muestrear en el año t."/>
    <s v="(Nº de tanques de combustibles líquidos efectivamente muestreados en año t/N° de tanques de combustibles líquidos programados a muestrear en el año t)*100"/>
    <s v="1 - Asegurar el correcto funcionamiento del sistema energético del país, en sus distintos niveles de operación, por medio de la fiscalización de las instalaciones eléctricas, de gas y de combustibles líquidos, en base a las políticas y la normativa vigente en la materia, resguardando el uso eficiente y eficaz de los recursos fiscales, a través de la focalización en las áreas de operación donde la intervención de la SEC genera un mayor impacto en la seguridad de las personas."/>
    <s v="Acciones de fiscalización e inspección a instalaciones de combustibles"/>
    <s v="%"/>
    <s v="Asc"/>
    <s v="Eficacia"/>
    <s v="Proceso"/>
    <x v="0"/>
    <n v="100"/>
    <n v="565"/>
    <n v="565"/>
    <n v="0"/>
    <m/>
    <n v="100"/>
    <n v="565"/>
    <n v="565"/>
    <n v="0"/>
    <s v="El muestreo de tanques puede ser directo e indirecto. Se entiende por muestreo directo como aquel realizado por fiscalizadores de esta Superintendencia, y muestreo indirecto al realizado por laboratorios u otras entidades e informados a esta Superintendencia, a través de plataformas electrónicas. Se debe considerar que en una instalación es factible que disponga de uno ó varios tanques de almacenamiento de combustibles líquidos. Un tanque puede ser muestreado más de una vez en el año, como es el caso cuando se muestrea por programa de fiscalización y posteriormente durante el año se vuelva a muestrear cuando se recibe una denuncia o reclamo, entre otros casos."/>
    <n v="0"/>
  </r>
  <r>
    <s v="MINISTERIO DE ENERGIA"/>
    <x v="63"/>
    <s v="Asuntos Económicos"/>
    <n v="12412"/>
    <s v="Porcentaje de proyectos de concesión eléctrica de transmisión cuyo tiempo SEC de informe y proyecto de decreto es inferior o igual a 55 días hábiles, desde que está completo el expediente hasta el despacho del documento en el año t"/>
    <s v="(N° de informe y proyecto decreto de concesiones de transmisión despachados en un tiempo SEC menor o igual a 55 días hábiles en el año t/total de informe y proyecto decreto de concesiones de transmisión despachados en el año t)*100"/>
    <s v="3 - Mejorar la resolución y calidad de los servicios ofrecidos a instaladores, usuarios y empresas, a través del fortalecimiento tanto en el proceso de autorizaciones a organismos e instaladores; como en la entrega de concesiones, en los ámbitos de electricidad, gas y combustibles líquidos, estableciendo adecuadamente las responsabilidades y los tiempos destinados a cada actor y etapa del proceso."/>
    <s v="Informes de solicitud de concesiones al Ministerio de Energía"/>
    <s v="%"/>
    <s v="Asc"/>
    <s v="Calidad"/>
    <s v="Producto"/>
    <x v="0"/>
    <n v="82"/>
    <n v="41"/>
    <n v="50"/>
    <n v="0"/>
    <m/>
    <n v="89.1"/>
    <n v="41"/>
    <n v="46"/>
    <n v="0"/>
    <s v="Este indicador, determina el porcentaje de proyectos de concesión eléctrica de transmisión tramitados, cuyo tiempo SEC (Superintendencia de Electricidad y Combustibles) para la realización del informe y proyecto de decreto es inferior o igual a 55 días hábiles en el año t. Tiempo SEC para generación del informe y proyecto de decreto (I y PD): corresponde al tiempo desde el hito que marca que el expediente está completo hasta que el I y PD ha sido despachado desde la Oficina de Partes de la SEC. Expediente Completo: se entenderá que un expediente se encuentra completo: - Cuando existiendo oposiciones, el solicitante contesta la última de ellas o haya transcurrido el plazo de 30 días hábiles que dispone para evacuar el traslado sin hacerlo. - Cuando no se requiere la imposición de servidumbres legales y hayan transcurrido los 30 días hábiles contados desde la publicación en un diario de circulación nacional. - Desde que se reciba la última respuesta de las Instituciones Públicas que intervienen en el procedimiento concesional eléctrico. - Desde que hayan transcurrido los 30 días hábiles, contados desde la publicación de una rectificación y no se requieran gestiones adicionales. - Desde que se haya efectuado la última visita a terreno por parte de la SEC y no sea necesario efectuar diligencias adicionales. - Desde el vencimiento del plazo otorgado mediante Oficio de apercibimiento. - Desde que la empresa ingrese por medio de la Oficina de Partes, el último documento y/o corrección de antecedentes solicitada por la Superintendencia Todas estas actuaciones constituyen la última gestión del expediente y que completan el mismo, para el comienzo del documento que finaliza la tramitación."/>
    <n v="-7.9685746352412962E-2"/>
  </r>
  <r>
    <s v="MINISTERIO DE ENERGIA"/>
    <x v="63"/>
    <s v="Asuntos Económicos"/>
    <n v="13537"/>
    <s v="Porcentaje de reclamos respondidos respecto de los reclamos recibidos al año t"/>
    <s v="(Número de reclamos respondidos en el año t/total de reclamos recibidos al año t)*100"/>
    <s v="4 - Difundir el auto cuidado y el uso responsable de los servicios y productos energéticos que se comercializan en el país, fomentando la educación y el acceso a información relevante sobre derechos y deberes de las personas en materias de electricidad y combustibles; y la atención oportuna de los distintos tipos de requerimientos a través de nuestros canales de contacto"/>
    <s v="Educación y acceso a la información relevante sobre derechos y deberes de las personas en materias de electricidad y combustibles."/>
    <s v="%"/>
    <s v="Asc"/>
    <s v="Eficacia"/>
    <s v="Proceso"/>
    <x v="2"/>
    <n v="80"/>
    <n v="400"/>
    <n v="500"/>
    <n v="0"/>
    <m/>
    <n v="97.25"/>
    <n v="673"/>
    <n v="692"/>
    <n v="0"/>
    <s v="1. Se consideran reclamos a aquellas disconformidades que la ciudadanía manifiesta respecto de las actuaciones, atenciones y productos (bienes y/o servicios) que esta Superintendencia entrega a través de sus canales de atención. 2. Se entiende por reclamos respondidos todos aquellos en los cuales se emite una respuesta resolutiva por parte del Servicio, una vez analizada la información presentada. 3. Se entiende por respuesta resolutiva la que contiene decisiones definitivas que responden a lo solicitado por el usuario y dan cierre al caso. 4. Total de reclamos recibidos al año t, corresponde a los reclamos recepcionados por la Superintendencia en el año t, incluyendo los reclamos recibidos en años anteriores y no respondidos. 5. El período de medición para los reclamos recibidos considera años anteriores y hasta el 31 de diciembre del año t. El período de medición para los reclamos respondidos considera del 1 de enero al 31 de diciembre del año t. 6. Se excluyen los reclamos relacionados con la Ley N°20.285 sobre Acceso a la Información Pública, y con las Ley 19.886 de Bases sobre Contratos Administrativos sobre Contratos de Suministro y Prestación de Servicios, y aquellos reclamos derivados a otros Servicios por tratarse de materias que no son de competencia de la institución receptora del reclamo así como de aquellos reclamos recibidos por la prestación de servicios por terceras empresas que son sujeto de fiscalización de esta institución."/>
    <n v="-0.17737789203084833"/>
  </r>
  <r>
    <s v="MINISTERIO DE HACIENDA"/>
    <x v="64"/>
    <s v="Asuntos Económicos"/>
    <n v="2144"/>
    <s v="Porcentaje de compañías de seguros con informe técnico-financiero realizado sobre el total de compañías existentes en el año t."/>
    <s v="(N° de informes técnico financieros de compañías de seguros realizados en el año t/N° total de compañías de seguros existentes en el año t)*100"/>
    <m/>
    <m/>
    <s v="%"/>
    <s v="Asc"/>
    <s v="Eficacia"/>
    <s v="Producto"/>
    <x v="1"/>
    <s v="NM"/>
    <s v="--"/>
    <s v="--"/>
    <s v="--"/>
    <m/>
    <n v="79"/>
    <n v="53"/>
    <n v="67"/>
    <n v="0"/>
    <s v="El numerador corresponde a los Informes técnicos financieros con distinto alcance, a saber: i) Informes de Seguimiento: es un reporte con el detalle del análisis realizado por los supervisores de la compañía de seguros. En él se plasma el trabajo previo a una evaluación de riesgo en terreno, que implica una profundización del análisis extra situ normal que efectúan los Departamentos de Supervisión. Al respecto, se debe incluir un análisis resumido de toda la información importante que se ha generado como resultado de la revisión de preauditoría, considerando el trabajo de seguimiento y análisis: es el perfil de riesgo de la compañía vigente hasta ese momento. ii) Otros: corresponde a Informes que se elaboran para una compañía o para el mercado en los que se presenta la situación relevante, de monitoreo, de cumplimiento o incumplimiento. Estos dependen de la contingencia del mercado. El número total de compañías de seguros existentes (Denominador) no es controlable por parte de la CMF, debido a que depende en gran medida de las condiciones del mercado. En efecto, aumenta el indicador por nuevas autorizaciones de existencia y disminuye por fusiones o salidas de compañías (las menos). Con todo, internamente la CMF se ha hecho cargo del cumplimiento de este indicador y un aumento en el denominador implica aumentar también la cantidad de informes técnico financieros de compañías de seguros realizados."/>
    <s v="-"/>
  </r>
  <r>
    <s v="MINISTERIO DE HACIENDA"/>
    <x v="64"/>
    <s v="Asuntos Económicos"/>
    <n v="9557"/>
    <s v="Porcentaje entidades bancarias fiscalizadas en visita inspectiva respecto de las entidades bancarias bajo fiscalización de la CMF durante el año t"/>
    <s v="(N° instituciones bancarias fiscalizadas en visita inspectiva año t/N° de entidades bancarias bajo fiscalización de la CMF año t)*100"/>
    <m/>
    <m/>
    <s v="%"/>
    <s v="Asc"/>
    <s v="Eficacia"/>
    <s v="Producto"/>
    <x v="1"/>
    <s v="NM"/>
    <s v="--"/>
    <s v="--"/>
    <s v="--"/>
    <m/>
    <n v="100"/>
    <n v="18"/>
    <n v="18"/>
    <n v="0"/>
    <s v="Para efectos de la medición del indicador al 31 de diciembre del año t, el universo de Instituciones bancarias fiscalizadas (definidas según Art. 2 de la Ley General de Bancos), se determinará con base a las instituciones bajo fiscalización de la CMF al 30 de noviembre del año t."/>
    <s v="-"/>
  </r>
  <r>
    <s v="MINISTERIO DE HACIENDA"/>
    <x v="64"/>
    <s v="Asuntos Económicos"/>
    <n v="9559"/>
    <s v="Nivel de oportunidad en la publicación de reporte de información financiera mensual de Bancos"/>
    <s v="Suma de días hábiles entre la fecha de corte de la información y la fecha de publicación de la informacion/N° de reportes generados año t"/>
    <m/>
    <m/>
    <s v="días"/>
    <s v="Des"/>
    <s v="Calidad"/>
    <s v="Producto"/>
    <x v="1"/>
    <s v="NM"/>
    <s v="--"/>
    <s v="--"/>
    <s v="--"/>
    <m/>
    <n v="13"/>
    <n v="155"/>
    <n v="12"/>
    <n v="0"/>
    <s v="Se considera fecha de corte, a partir del 7mo día hábil del mes siguiente a que está referida la información. Se considera fecha de publicación de la informacion, la fecha en la que se publica ésta en el sitio Web www.cmfchile.cl"/>
    <e v="#VALUE!"/>
  </r>
  <r>
    <s v="MINISTERIO DE HACIENDA"/>
    <x v="64"/>
    <s v="Asuntos Económicos"/>
    <n v="12945"/>
    <s v="Porcentaje de Actividades de Fiscalización en materia de conflicto de interés y de valorización de activos mantenidos en cartera por los Fondos Patrimoniales realizadas durante el año t."/>
    <s v="(Número de Actividades de Fiscalización en materia de conflicto de interés y de valorización de activos mantenidos en cartera por los Fondos Patrimoniales en el año t./Número de Fondos Patrimoniales al 30 de septiembre del año t.)*100"/>
    <s v="3 - Consolidar el proceso de supervisión de conducta de mercado integrado y preventivo que permita aumentar la protección del cliente financiero, la transparencia y eficiencia del mercado, para lograr entidades financieras y partícipes operando con una adecuada conducta de mercado."/>
    <m/>
    <s v="%"/>
    <s v="Asc"/>
    <s v="Eficacia"/>
    <s v="Producto"/>
    <x v="0"/>
    <n v="8"/>
    <n v="95"/>
    <n v="1176"/>
    <n v="0"/>
    <m/>
    <n v="8"/>
    <n v="90"/>
    <n v="1118"/>
    <n v="0"/>
    <s v="El indicador considera las actividades de fiscalización en materia de conflicto de interés y valorización de activos tanto en terreno como a distancia (gabinete). En específico, las actividades realizadas por el centro de responsabilidad a cargo de la medición y reporte de este indicador, tienen por objetivo tanto revisar el tratamiento que los fiscalizados hacen de los potenciales conflictos de interés como la correcta valorización de los activos mantenidos en cartera por los Fondos. En el reporte al 31 de diciembre, se consideran las actividades realizadas entre el 1 de enero del año t y el 31 de diciembre del mismo año. El denominador considera la cantidad de Fondos Patrimoniales (Fondos Mutuos y Fondos de Inversión) en operación al último día del cierre del trimestre anterior a la medición. Lo anterior, en consideración al aumento constante de la cantidad de fondos, lo que implica el necesario aumento de las actividades del numerador para cumplir con la meta propuesta."/>
    <n v="0"/>
  </r>
  <r>
    <s v="MINISTERIO DE HACIENDA"/>
    <x v="64"/>
    <s v="Asuntos Económicos"/>
    <n v="13520"/>
    <s v="Porcentaje de casos resueltos en 365 dias o menos"/>
    <s v="(N° de casos resueltos en el año t en plazo menor o igual a 365 dias/N° total de casos resueltos en el año t)*100"/>
    <s v="4 - Aplicar política sancionatoria que permita fortalecer las capacidades vinculadas a dicho proceso, y disuasión efectiva de conductas ilícitas."/>
    <s v="Medir el cumplimiento normativo respecto de la duración de los procesos Sancionatorios"/>
    <s v="%"/>
    <s v="Des"/>
    <s v="Eficacia"/>
    <s v="Producto"/>
    <x v="2"/>
    <n v="50"/>
    <n v="23"/>
    <n v="46"/>
    <n v="0"/>
    <m/>
    <s v="NM"/>
    <s v="--"/>
    <s v="--"/>
    <s v="--"/>
    <s v="Fecha de inicio se considera la fecha de formulación de cargos, fecha de cierre se considera la fecha de resolución."/>
    <n v="-1"/>
  </r>
  <r>
    <s v="MINISTERIO DE HACIENDA"/>
    <x v="64"/>
    <s v="Asuntos Económicos"/>
    <n v="13614"/>
    <s v="Tiempo Promedio Respuesta Solicitudes Inscripción Asesores Inversión persona natural"/>
    <s v="(Suma días desde ingreso solicitud y fecha de resolucion/N° total de solicitudes aprobadas en el año t)"/>
    <s v="1 - Contribuir a cerrar brechas del marco legal y consolidar el proceso regulatorio integral y eficiente, emitiendo regulacion y normativa que permita lograr entidades supervisadas operando bajo marco regulatorio prudencial y de conducta de mercado."/>
    <s v="Mantener oportunidad de respuesta a las solicitudes de registro y autorización existencia"/>
    <s v="días"/>
    <s v="Des"/>
    <s v="Calidad"/>
    <s v="Producto"/>
    <x v="2"/>
    <n v="30"/>
    <n v="1440"/>
    <n v="48"/>
    <n v="0"/>
    <m/>
    <s v="NM"/>
    <s v="--"/>
    <s v="--"/>
    <s v="--"/>
    <s v="Se considera para el cálculo del indicador aquellas solicitudes aprobadas en el año t. Fecha de inicio es la fecha de la solicitud y la fecha de término es la emisión de la resolución de autorización de existencia. No se suman los días en que la solicitud estuvo pendiente de respuesta por parte del solicitante. Se refiere a días hábiles entre fecha de emisión de resolución de existencia y fecha de ingreso de la carta de solicitud, descontados los días en que se estuvo a la espera de respuesta del solicitante."/>
    <n v="-1"/>
  </r>
  <r>
    <s v="MINISTERIO DE HACIENDA"/>
    <x v="64"/>
    <s v="Asuntos Económicos"/>
    <n v="13623"/>
    <s v="Tiempo promedio requerido para autorizar la existencia de Sociedades Administradoras de Cámara de Compensación de Pagos de Bajo Valor"/>
    <s v="([(fecha de autorización de existencia - fecha de ingreso de solicitud) - (fecha de recepción de antecedentes complementarios ? fecha de solicitud de antecedentes complementarios)] /número de solicitudes autorizadas )"/>
    <s v="1 - Contribuir a cerrar brechas del marco legal y consolidar el proceso regulatorio integral y eficiente, emitiendo regulacion y normativa que permita lograr entidades supervisadas operando bajo marco regulatorio prudencial y de conducta de mercado."/>
    <s v="Mantener oportunidad de respuesta a las solicitudes de registro y autorizacion existencia"/>
    <s v="días"/>
    <s v="Des"/>
    <s v="Calidad"/>
    <s v="Producto"/>
    <x v="2"/>
    <n v="90"/>
    <n v="450"/>
    <n v="5"/>
    <n v="0"/>
    <m/>
    <s v="NM"/>
    <s v="--"/>
    <s v="--"/>
    <s v="--"/>
    <s v="Fecha de inicio es la fecha de la solicitud y la fecha de termino es la emisión de la resolución de autorización de existencia Se refiere a días corridos entre fecha de emisión de resolución de existencia y fecha de ingreso de la carta de solicitud. A todo lo anterior, hay que restarle el tiempo que demora en responder antecedentes complementarios solicitados."/>
    <n v="-1"/>
  </r>
  <r>
    <s v="MINISTERIO DE HACIENDA"/>
    <x v="64"/>
    <s v="Asuntos Económicos"/>
    <n v="13847"/>
    <s v="Porcentaje de entidades con importancia sistémica fiscalizadas"/>
    <s v="(N° entidades fiscalizadas en el año, agregadas las 3 industrias con importancia sistémica/N° total de entidades agregadas las 3 industrias con importancia sistémica por industria)*100"/>
    <s v="2 - Consolidar el proceso de supervisión integrado y prospectivo fortaleciendo las capacidades de supervisión de riesgos micro y macro-prudenciales, para lograr entidades financieras solventes, resilientes y líquidas."/>
    <s v="Fiscalización de entidades de importancia sistémica"/>
    <s v="%"/>
    <s v="Asc"/>
    <s v="Eficacia"/>
    <s v="Producto"/>
    <x v="2"/>
    <n v="50"/>
    <n v="14"/>
    <n v="28"/>
    <n v="0"/>
    <m/>
    <s v="NM"/>
    <s v="--"/>
    <s v="--"/>
    <s v="--"/>
    <s v="Importancia sistémica en Seguros = Es la combinación de 4 variables: Activos, Reservas Técnicas, Patrimonio y Prima Bruta Móvil (CAPRE). Cada variable se calcula como un porcentaje respecto del valor total del mercado relevante (Vida vs Generales). Cada variable pesa un 25% de la nota final. Existen tres categorías de importancia: Grande (compañías con importancia sistémica), Mediana y Pequeña. Los cortes asociados a cada categoría son: o Grande: Nota Final &gt;= 5% o Mediana: 0,5% &lt;= Nota Final &lt; 5% o Pequeña: Nota Final &lt; 0,5% Importancia sistémica en Bancos = Corresponde a la definición establecida en la Ley General de Bancos (N°21130) Artículo 66 quáter y en el Capítulo 21-11 de la Recopilación Actualizada de Normas de esta Comisión. Importancia Sistémica en Intermediarios de Valores = CTC Este indicador mide la importancia relativa que tiene un intermediario de valores dentro del mercado. Para esto, se considera la participación de mercado en las siguientes variables: monto de custodia, transacciones en renta variable, transacciones en renta fija e intermediación financiera, operaciones fuera de rueda y número de clientes. Dichas variables son calificadas de acuerdo al porcentaje de participación que representa cada entidad en dichos mercados (1) y se ponderan según la importancia asignada a cada variable (2), determinando una nota final (3), la cual si es superior a 3 determina que la entidad es de Importancia Sistémica."/>
    <n v="1"/>
  </r>
  <r>
    <s v="MINISTERIO DE HACIENDA"/>
    <x v="65"/>
    <s v="Orden Público y Seguridad"/>
    <n v="2322"/>
    <s v="Porcentaje de pagos evitados al Fisco demandado en juicios civiles en el año t, respecto de los montos demandados en causas civiles en el año t      "/>
    <s v="(Montos evitados al Fisco en juicios civiles en el año t/Total montos demandados al Fisco en juicios civiles en el año t)*100"/>
    <s v="1 - Defender y proteger los intereses patrimoniales y no patrimoniales del Estado en juicio, a través de las acciones y defensas judiciales que correspondan, por medio de la optimización de procesos, análisis de datos e incorporación de mejores tecnologías, fortaleciendo la transferencia de información jurisprudencial relevante, reforzando la relación y estándar de trabajo con organismos requirentes y usuarios, en beneficio de una mejor defensa fiscal y, en consecuencia, evitando o mitigando perjuicios para el Fisco u otros organismos del Estado."/>
    <s v="Pago evitado en juicios"/>
    <s v="%"/>
    <s v="Asc"/>
    <s v="Eficacia"/>
    <s v="Resultado Intermedio"/>
    <x v="0"/>
    <n v="89"/>
    <n v="458936874802"/>
    <n v="515659409891"/>
    <n v="0"/>
    <m/>
    <n v="99"/>
    <n v="6808085911370"/>
    <n v="6879495899874"/>
    <n v="0"/>
    <s v="Este indicador mide la diferencia entre la suma total del monto demandado y el monto ejecutoriado para todas las causas terminadas durante el año. En el cálculo se consideran todas las formas de término de un juicio, incluidas las causas que terminan por transacción."/>
    <n v="-0.10101010101010101"/>
  </r>
  <r>
    <s v="MINISTERIO DE HACIENDA"/>
    <x v="65"/>
    <s v="Orden Público y Seguridad"/>
    <n v="4895"/>
    <s v="Días hábiles promedio de despacho de Informes de cumplimiento de sentencia en el año t"/>
    <s v="Sumatoria (Número de días hábiles transcurridos entre el ingreso y el despacho de los informes emitidos en el año t)/Número total de informes de cumplimiento de sentencias emitidos en el año t"/>
    <s v="1 - Defender y proteger los intereses patrimoniales y no patrimoniales del Estado en juicio, a través de las acciones y defensas judiciales que correspondan, por medio de la optimización de procesos, análisis de datos e incorporación de mejores tecnologías, fortaleciendo la transferencia de información jurisprudencial relevante, reforzando la relación y estándar de trabajo con organismos requirentes y usuarios, en beneficio de una mejor defensa fiscal y, en consecuencia, evitando o mitigando perjuicios para el Fisco u otros organismos del Estado."/>
    <s v="Tiempo de entrega de informes de cumplimiento sentencia"/>
    <s v="días"/>
    <s v="Des"/>
    <s v="Calidad"/>
    <s v="Producto"/>
    <x v="0"/>
    <n v="12"/>
    <n v="18792"/>
    <n v="1566"/>
    <n v="0"/>
    <m/>
    <n v="12"/>
    <n v="11140"/>
    <n v="959"/>
    <n v="0"/>
    <s v="De conformidad a lo dispuesto en el artículo 59 de la Ley Orgánica del CDE, en concordancia con el artículo 752 del Código de Procedimiento Civil, corresponde al CDE informar el nombre de la persona o personas a cuyo favor deba hacerse un pago en dinero ordenado por sentencia ejecutoriada en contra del Fisco. La ley establece un plazo de 30 días para evacuar dicho informe mediante oficio al Ministerio requirente. En la contabilización del plazo, se considerarán los días hábiles trascurridos entre la fecha de ingreso en la Oficina de Partes del CDE de los antecedentes remitidos desde el ministerio respectivo para elaborar el informe (fecha de inicio) y la fecha despacho que asigna la Oficina de Partes del CDE al informe de cumplimiento de sentencia emitido por la División de Defensa Estatal (fecha de término)."/>
    <n v="0"/>
  </r>
  <r>
    <s v="MINISTERIO DE HACIENDA"/>
    <x v="65"/>
    <s v="Orden Público y Seguridad"/>
    <n v="4898"/>
    <s v="Porcentaje de casos admisibles con acuerdo de reparación en mediaciones asociadas a los prestadores públicos de salud en el año t"/>
    <s v="(Número de casos admisibles con acuerdo de reparación en el año t/Número total de casos admisibles terminados en el año t)*100"/>
    <s v="4 - Potenciar la acción de la Mediación por daños en salud pública, por medio de la mantención de estándares de calidad en la atención de usuarios, optimización de sus procesos y estructura, a fin de propender que las partes lleguen a acuerdos mutuamente satisfactorios."/>
    <s v="Casos admisibles con acuerdos de mediación."/>
    <s v="%"/>
    <s v="Asc"/>
    <s v="Eficacia"/>
    <s v="Resultado Intermedio"/>
    <x v="0"/>
    <n v="20"/>
    <n v="294"/>
    <n v="1506"/>
    <n v="0"/>
    <m/>
    <n v="25"/>
    <n v="336"/>
    <n v="1318"/>
    <n v="0"/>
    <s v="En el cálculo de este indicador se consideran los acuerdos alcanzados en las mediaciones por decisión de las partes, contemplados en las letras a) y d) del artículo 33 del reglamento de Mediación del Ministerio de Salud, publicado el 23 de junio de 2005 en el D.O. Estos acuerdos pueden implicar disculpas y/o explicaciones, prestaciones asistenciales o indemnizaciones económicas. Cabe señalar que el proceso termina cuando se cumplen todos los trámites, revisiones y firmas correspondientes, asegurando que la causal de término y las condiciones de éste no tendrán modificaciones."/>
    <n v="-0.2"/>
  </r>
  <r>
    <s v="MINISTERIO DE HACIENDA"/>
    <x v="65"/>
    <s v="Orden Público y Seguridad"/>
    <n v="12608"/>
    <s v="Porcentaje de sentencias favorables al Fisco en juicios no patrimoniales en el año t."/>
    <s v="(Número de sentencias favorables en juicios no patrimoniales en el año t/Total de sentencias en juicios no patrimoniales en el año t)*100"/>
    <m/>
    <m/>
    <s v="%"/>
    <s v="Asc"/>
    <s v="Eficacia"/>
    <s v="Resultado Intermedio"/>
    <x v="1"/>
    <s v="NM"/>
    <s v="--"/>
    <s v="--"/>
    <s v="--"/>
    <m/>
    <n v="78"/>
    <n v="1308"/>
    <n v="1667"/>
    <n v="0"/>
    <s v="Se considera un resultado favorable obtener al menos una condena firme por el delito perseguido. Si bien el nombre del indicador señala &quot;no patrimoniales&quot; y, eventualmente, pueden existir fondos fiscales comprometidos, se ha nominado de esta forma para diferenciarlo de los delitos propiamente patrimoniales como, por ejemplo, el contrabando. En el cálculo de este indicador se consideran las siguientes causas no patrimoniales: causas contencioso administrativas, recursos de protección contra el Estado, amparos económicos, demandas de nulidad de derecho público, otros juicios contenciosos especiales contra el poder administrador del Estado, recursos de inaplicabilidad, recursos por error judicial, acciones impetradas ante el Tribunal de Contratación Pública y ante el Tribunal de la Libre Competencia y los juicios terminados en el nuevo sistema penal oral."/>
    <s v="-"/>
  </r>
  <r>
    <s v="MINISTERIO DE HACIENDA"/>
    <x v="65"/>
    <s v="Orden Público y Seguridad"/>
    <n v="12868"/>
    <s v="Tiempo promedio de estudio de admisibilidad, entre la firma del reclamo que está en condiciones de ser procesado y la emisión de la resolución de admisibilidad o inadmisibilidad, del total de reclamos con resolución de admisibilidad en el año t."/>
    <s v="Sumatoria (Número de días hábiles transcurridos entre la firma del reclamo que está en condiciones de ser procesado y la fecha de resolución de admisibilidad del reclamo)/Número total de reclamos con resolución de admisibilidad en el año t."/>
    <s v="4 - Potenciar la acción de la Mediación por daños en salud pública, por medio de la mantención de estándares de calidad en la atención de usuarios, optimización de sus procesos y estructura, a fin de propender que las partes lleguen a acuerdos mutuamente satisfactorios."/>
    <s v="Tiempo de estudios de admisibilidad"/>
    <s v="días"/>
    <s v="Des"/>
    <s v="Calidad"/>
    <s v="Proceso"/>
    <x v="0"/>
    <n v="3.5"/>
    <n v="6055"/>
    <n v="1755"/>
    <n v="0"/>
    <m/>
    <n v="2.8"/>
    <n v="3754"/>
    <n v="1350"/>
    <n v="0"/>
    <s v="Este indicador busca medir el número de días hábiles promedio que transcurre desde que los reclamos son ingresados al CDE, hasta que se emite la resolución de admisibilidad o inadmisibilidad. Las condiciones para el procesamiento consisten en que el relato del reclamo dé cuenta de una prestación asistencial en un establecimiento público, que se haya producido un daño en salud con motivo de la prestación o la falta de ella, que el establecimiento público forme parte de red asistencial, que el reclamante actúe por sí o por medio de un representante legalmente habilitado. En base a lo anterior, este indicador muestra el nivel de eficiencia que presenta el procesamiento de los reclamos, dentro del proceso de Mediación, en la etapa de ingreso y estudio de admisibilidad."/>
    <n v="-0.25000000000000006"/>
  </r>
  <r>
    <s v="MINISTERIO DE HACIENDA"/>
    <x v="65"/>
    <s v="Orden Público y Seguridad"/>
    <n v="13829"/>
    <s v="Tasa de variación porcentual del número de solicitudes de representación efectuadas por Servicios centralizados en reclamaciones que han sido asumidas por el CDE."/>
    <s v="((Número de solicitudes de reclamaciones asumidas t/Número de solicitudes de reclamaciones asumidas t-1)-1)*100"/>
    <s v="3 - Asumir la representación de los asuntos y juicios medioambientales, a través del desarrollo de espacios de coordinación intersectorial y alianzas con Servicios y entidades nacionales e internacionales, ejerciendo un rol proactivo en la protección del medio ambiente y del patrimonio cultural."/>
    <s v="Reclamaciones asumidas"/>
    <s v="%"/>
    <s v="Asc"/>
    <s v="Eficacia"/>
    <s v="Resultado Intermedio"/>
    <x v="2"/>
    <n v="88"/>
    <n v="120"/>
    <n v="64"/>
    <n v="0"/>
    <m/>
    <s v="NM"/>
    <s v="--"/>
    <s v="--"/>
    <s v="--"/>
    <m/>
    <n v="1"/>
  </r>
  <r>
    <s v="MINISTERIO DE HACIENDA"/>
    <x v="65"/>
    <s v="Orden Público y Seguridad"/>
    <n v="13848"/>
    <s v="Porcentaje de sentencias favorables al Fisco en juicios penales no patrimoniales."/>
    <s v="(Número de sentencias favorables en juicios penales no patrimoniales en el año t./Total de sentencias en juicios penales no patrimoniales en el año t.)*100"/>
    <s v="1 - Defender y proteger los intereses patrimoniales y no patrimoniales del Estado en juicio, a través de las acciones y defensas judiciales que correspondan, por medio de la optimización de procesos, análisis de datos e incorporación de mejores tecnologías, fortaleciendo la transferencia de información jurisprudencial relevante, reforzando la relación y estándar de trabajo con organismos requirentes y usuarios, en beneficio de una mejor defensa fiscal y, en consecuencia, evitando o mitigando perjuicios para el Fisco u otros organismos del Estado."/>
    <s v="Sentencias favorables en juicios penales no patrimoniales."/>
    <s v="%"/>
    <s v="Asc"/>
    <s v="Eficacia"/>
    <s v="Resultado Intermedio"/>
    <x v="2"/>
    <n v="90"/>
    <n v="153"/>
    <n v="170"/>
    <n v="0"/>
    <m/>
    <n v="98"/>
    <n v="110"/>
    <n v="112"/>
    <n v="0"/>
    <s v="Se considera en este indicador causas penales no patrimoniales (como sería el caso de los delitos ambientales) y cometidos por funcionarios públicos durante el ejercicio de sus funciones. Si bien el nombre del indicador señala &quot;no patrimoniales&quot;, eventualmente pueden existir fondos fiscales comprometidos, pero en este caso, el objeto de la acción penal no tiene significancia económica, diferenciándolos de esta forma de los delitos propiamente patrimoniales como seria por ejemplo, el caso del delito de contrabando o robo a una propiedad fiscal. Se considera un resultado favorable cuando se obtiene al menos una condena firme por el delito perseguido."/>
    <n v="-8.1632653061224483E-2"/>
  </r>
  <r>
    <s v="MINISTERIO DE HACIENDA"/>
    <x v="65"/>
    <s v="Orden Público y Seguridad"/>
    <n v="13850"/>
    <s v="Porcentaje de sentencias favorables al Fisco en juicios civiles no patrimoniales."/>
    <s v="(Número de sentencias favorables en juicios civiles no patrimoniales en el año t./Total de sentencias en juicios civiles no patrimoniales en el año t.)*100"/>
    <s v="1 - Defender y proteger los intereses patrimoniales y no patrimoniales del Estado en juicio, a través de las acciones y defensas judiciales que correspondan, por medio de la optimización de procesos, análisis de datos e incorporación de mejores tecnologías, fortaleciendo la transferencia de información jurisprudencial relevante, reforzando la relación y estándar de trabajo con organismos requirentes y usuarios, en beneficio de una mejor defensa fiscal y, en consecuencia, evitando o mitigando perjuicios para el Fisco u otros organismos del Estado."/>
    <s v="Sentencias favorables en juicios civiles no patrimoniales."/>
    <s v="%"/>
    <s v="Asc"/>
    <s v="Eficacia"/>
    <s v="Resultado Intermedio"/>
    <x v="2"/>
    <n v="80"/>
    <n v="1101"/>
    <n v="1377"/>
    <n v="0"/>
    <m/>
    <n v="79"/>
    <n v="1024"/>
    <n v="1297"/>
    <n v="0"/>
    <s v="En el cálculo de este indicador se consideran las siguientes causas no patrimoniales: demandas de nulidad de derecho público, recursos de protección contra el Estado, amparos económicos y, en general, juicios contenciosos contra el poder administrador del Estado. Se considera un resultado favorable de acuerdo a lo indicado en el artículo 751 del Código de Procedimiento Civil, esto es, tanto la que no acoja totalmente la demanda del Fisco o su reconvención, como la que no deseche en todas sus partes la demanda deducida contra el Fisco o la reconvención promovida por el demandado."/>
    <n v="1.2658227848101266E-2"/>
  </r>
  <r>
    <s v="MINISTERIO DE HACIENDA"/>
    <x v="65"/>
    <s v="Orden Público y Seguridad"/>
    <n v="13854"/>
    <s v="Tasa de variación porcentual del número de convenios de colaboración suscritos y actividades de capacitación realizadas para apoyar y fortalecer el litigio en temas municipales."/>
    <s v="((número de convenios de colaboración suscritos, actividades de capacitación realizadas. t/número de convenios de colaboración suscritos, actividades de capacitación realizadas. t-1)-1)*100"/>
    <s v="2 - Generar alianzas con otros Servicios y actores relevantes, realizando actividades de capacitación, mejoramiento de los mecanismos de coordinación internos y externos y la realización de actividades de difusión para fortalecer la acción del CDE en la persecución de la corrupción en el ámbito municipal."/>
    <s v="Convenios, actividades de capacitaciones realizadas."/>
    <s v="%"/>
    <s v="Asc"/>
    <s v="Eficacia"/>
    <s v="Producto"/>
    <x v="2"/>
    <n v="20"/>
    <n v="6"/>
    <n v="5"/>
    <n v="0"/>
    <m/>
    <s v="NM"/>
    <s v="--"/>
    <s v="--"/>
    <s v="--"/>
    <m/>
    <n v="1"/>
  </r>
  <r>
    <s v="MINISTERIO DE HACIENDA"/>
    <x v="66"/>
    <s v="Servicios Públicos Generales"/>
    <n v="11856"/>
    <s v="Porcentaje de Cobertura Observatorio ChileCompra año t"/>
    <s v="(N° Procesos mayores a 1000 UTM monitoreados en el año t/N° Procesos mayores a 1000 UTM generados el año t)*100"/>
    <m/>
    <m/>
    <s v="%"/>
    <s v="Asc"/>
    <s v="Eficacia"/>
    <s v="Producto"/>
    <x v="1"/>
    <s v="NM"/>
    <s v="--"/>
    <s v="--"/>
    <s v="--"/>
    <m/>
    <n v="47"/>
    <n v="6032"/>
    <n v="12842"/>
    <n v="0"/>
    <s v="La cobertura del Observatorio ChileCompra contempla el monitoreo de los procesos de licitaciones y procesos de grandes compras mayores a 1000 UTM que sean realizados por un grupo acotado de aproximadamente 240 Organismos Públicos. Se entiende por monitoreo como la revisión en los procesos de licitaciones y procesos de grandes compras, en una o más de sus fases, con el objeto de prevenir irregularidades durante dichos procesos de licitaciones. Las fases de los procesos de licitaciones son: publicada, cerrada, adjudicada, desierta, revocada y suspendida."/>
    <s v="-"/>
  </r>
  <r>
    <s v="MINISTERIO DE HACIENDA"/>
    <x v="66"/>
    <s v="Servicios Públicos Generales"/>
    <n v="12733"/>
    <s v="Porcentaje de usuarios compradores activos con acreditación vigente (año t)"/>
    <s v="(N° usuarios compradores activos con acreditación vigente en el año t/N° usuarios compradores activos acreditables en el año t)*100"/>
    <m/>
    <m/>
    <s v="%"/>
    <s v="Asc"/>
    <s v="Eficacia"/>
    <s v="Producto"/>
    <x v="1"/>
    <s v="NM"/>
    <s v="--"/>
    <s v="--"/>
    <s v="--"/>
    <m/>
    <n v="74.7"/>
    <n v="18921"/>
    <n v="25328"/>
    <n v="0"/>
    <s v="Este indicador es transaccional, por tanto dependerá del día y la hora que se efectúe la consulta a la base de datos. Considera como usuarios activos acreditables, aquellos usuarios compradores que cumplan con las siguientes condiciones: 1. Que tengan alguno de los siguientes perfiles en Mercado Público de auditor, abogado, administrador, operador y supervisor que obligatoriamente deben rendir prueba. 2. Que no pertenezca al perfil CGR, perfil observador, gestor de reclamos y jefes de servicio. 3. Que el usuario se encuentre activo al momento de la consulta cumpliendo con los requisitos habilitantes: rendición de cursos en formato e-learning y la aprobación de prueba en el nivel de competencia que le corresponde de acuerdo a formulario de asignación de nivel para aquellos usuarios que reacreditan."/>
    <s v="-"/>
  </r>
  <r>
    <s v="MINISTERIO DE HACIENDA"/>
    <x v="66"/>
    <s v="Servicios Públicos Generales"/>
    <n v="12751"/>
    <s v="Uptime Sistema de Compras Públicas (año t)"/>
    <s v="(Segundos Disponibles Sistema de Compras Públicas (año t)/Segundos Totales del año t)*100"/>
    <m/>
    <m/>
    <s v="%"/>
    <s v="Asc"/>
    <s v="Calidad"/>
    <s v="Producto"/>
    <x v="1"/>
    <s v="NM"/>
    <s v="--"/>
    <s v="--"/>
    <s v="--"/>
    <m/>
    <n v="0"/>
    <n v="31403545"/>
    <n v="31536000"/>
    <n v="0"/>
    <s v="Esta medición apunta a la disponibilidad de la plataforma www.mercadopublico.cl en régimen 24 hrs y 7 días a la semana, sin contabilizar como caída de sistema los periodos en que se estén realizando trabajos programados sobre la plataforma. La medición del Tiempo Disponible del Sistema es realizada en segundos."/>
    <s v="-"/>
  </r>
  <r>
    <s v="MINISTERIO DE HACIENDA"/>
    <x v="66"/>
    <s v="Servicios Públicos Generales"/>
    <n v="13384"/>
    <s v="Porcentaje de ahorro generado por compras coordinadas adjudicadas el año t"/>
    <s v="(Monto de ahorro por compras coordinadas año t/Monto presupuestado año t)*100"/>
    <s v="2 - Maximizar la eficiencia en las Compras Públicas, tanto en el costo total (precio) como en el costo por transacción (proceso), a través de la óptima aplicación de los modelos y herramientas de compra que permitan al Estado un buen uso de los recursos."/>
    <s v="Ahorro en el uso de recursos"/>
    <s v="%"/>
    <s v="Asc"/>
    <s v="Economía"/>
    <s v="Resultado Intermedio"/>
    <x v="0"/>
    <n v="23.1"/>
    <n v="3600000"/>
    <n v="15600000"/>
    <n v="0"/>
    <m/>
    <n v="35.6"/>
    <n v="68569417.989999995"/>
    <n v="192445823.69"/>
    <n v="0"/>
    <s v="Denominador &quot;Monto presupuestado año t&quot; corresponde al monto presupuestado para realizar compras, utilizando metodología de benchmarks definidos por la División de Inteligencia de Negocios de la Dirección ChileCompra. Numerador &quot;Monto de ahorro por compras coordinadas año t&quot; corresponde al monto de ahorro generado al realizar una compra coordinada, el que se calcula según la diferencia entre el monto obtenido a través de un proceso de compra coordinada y el monto presupuestado. Tanto el &quot;Monto de ahorro por compras coordinadas año t&quot; como el &quot;Monto presupuestado año t&quot; son medidos en dólares, de acuerdo al dólar observado en el Banco Central al día de la adjudicación del proceso de compra coordinada."/>
    <n v="-0.35112359550561795"/>
  </r>
  <r>
    <s v="MINISTERIO DE HACIENDA"/>
    <x v="66"/>
    <s v="Servicios Públicos Generales"/>
    <n v="13385"/>
    <s v="Porcentaje de compras mediante licitación, adjudicadas en el período t con 3 o más ofertas"/>
    <s v="(N° de licitaciones con fecha de adjudicación en el año t, que recibieron 3 o más ofertas /N° de licitaciones con fecha de adjudicación en el año t)*100"/>
    <s v="2 - Maximizar la eficiencia en las Compras Públicas, tanto en el costo total (precio) como en el costo por transacción (proceso), a través de la óptima aplicación de los modelos y herramientas de compra que permitan al Estado un buen uso de los recursos."/>
    <s v="Competitividad de los procesos de licitación"/>
    <s v="%"/>
    <s v="Asc"/>
    <s v="Eficacia"/>
    <s v="Producto"/>
    <x v="0"/>
    <n v="59.6"/>
    <n v="52299"/>
    <n v="87750"/>
    <n v="0"/>
    <m/>
    <n v="58.2"/>
    <n v="52547"/>
    <n v="90229"/>
    <n v="0"/>
    <s v="El número de licitaciones con fecha de adjudicación en el año t, que recibieron 3 o más ofertas, se calcula contabilizando las licitaciones que satisfacen los siguientes criterios: (1) Estados: licitaciones en estado adjudicada. (2) Fecha de referencia: Se utiliza la fecha de adjudicación de la licitación, es decir, independiente de la fecha de publicación o cierre de la licitación, la licitación se contabilizará en el mes en que fue adjudicada a algún proveedor. (3) Cantidad de ofertas a la licitación (licitaciones que recibieron 3 o más ofertas): Para efectos de contabilizar las ofertas recibidas se consideran las ofertas efectivamente enviadas por el proveedor a la institución licitante. Los procesos de compras considerados en este indicador corresponden a aquellos realizados por medio de procesos licitatorios correspondientes a los organismos públicos obligados por Ley a utilizar el portal Mercado Público, así como aquellas instituciones que voluntariamente adhieren a él. Todos los datos de este indicador se extraen de las Bases de Datos transaccionales del Sistema de Compras Públicas. Se excluyen de esta medición todos aquellos procesos de compra que se realizan mediante otras modalidades de compra distintas a la de licitación."/>
    <n v="2.4054982817869389E-2"/>
  </r>
  <r>
    <s v="MINISTERIO DE HACIENDA"/>
    <x v="66"/>
    <s v="Servicios Públicos Generales"/>
    <n v="13667"/>
    <s v="Porcentaje de Cobertura en Procesos de licitación pública de Alto Riesgo en el año t"/>
    <s v="(N° Procesos de licitación de monto mayor o igual a 1000 UTM con riesgo alto -categoría A- monitoreados manualmente en el año t/N° Procesos de licitación de monto mayor o igual a 1000 UTM con riesgo alto -categoría A- en el año t)*100"/>
    <s v="1 - Fomentar la integridad de todos los actores del Sistema de Compras Públicas a través de altos estándares de transparencia y probidad, monitoreo constante del sistema y la mejora continua de la información disponible."/>
    <s v="Licitaciones monitoreadas"/>
    <s v="%"/>
    <s v="Asc"/>
    <s v="Eficacia"/>
    <s v="Producto"/>
    <x v="2"/>
    <n v="20"/>
    <n v="1473"/>
    <n v="7380"/>
    <n v="0"/>
    <m/>
    <n v="10.1"/>
    <n v="699"/>
    <n v="6917"/>
    <n v="0"/>
    <s v="Las licitaciones con alto riesgo son las que están en categoría A en base a la clasificación dada por el modelo de riesgo del Observatorio. Ante la eventualidad que el modelo de riesgo no se encuentre disponible para realizar dicha clasificación, esta será realizada de acuerdo con la metodología de evaluación de riesgo manual, la cual establece reglas de negocio y especificaciones técnicas a validar. Los procesos de licitación pueden ser monitoreados en uno o más de cualquiera de sus estados: Publicada, Adjudicada, Cerrada, Desierta o Revocada. En aquellos casos que se monitorea en más de uno de los estados señalados, se contabiliza como sólo un proceso monitoreado."/>
    <n v="0.98019801980198029"/>
  </r>
  <r>
    <s v="MINISTERIO DE HACIENDA"/>
    <x v="66"/>
    <s v="Servicios Públicos Generales"/>
    <n v="13669"/>
    <s v="Porcentaje de Cobertura en Órdenes de Compra procedentes de Trato Directo y fundamentadas en causales más riesgosas en el año t"/>
    <s v="(N° Órdenes de compra procedentes de trato directo de casuales de alto riesgo de monto mayor o igual a 1000 UTM monitoreadas en el año t/N° Órdenes de compra procedentes de trato directo de causales de alto riesgo de monto mayor o igual a 1000 UTM en el año t)*100"/>
    <s v="1 - Fomentar la integridad de todos los actores del Sistema de Compras Públicas a través de altos estándares de transparencia y probidad, monitoreo constante del sistema y la mejora continua de la información disponible."/>
    <s v="Tratos Directos monitoreados"/>
    <s v="%"/>
    <s v="Asc"/>
    <s v="Eficacia"/>
    <s v="Producto"/>
    <x v="2"/>
    <n v="55"/>
    <n v="1772"/>
    <n v="3224"/>
    <n v="0"/>
    <m/>
    <n v="27.1"/>
    <n v="1110"/>
    <n v="4099"/>
    <n v="0"/>
    <s v="Se considera una causal de alto riesgo, por la complejidad de su fundamentación, los tratos directo provenientes de: (i) Confianza y seguridad de los proveedores, derivados de su experiencia; (ii) Si solo existe un proveedor del bien o servicio; (iii) Emergencia, urgencia o imprevisto; (iv) Contratación con titulares de derecho de propiedad intelectual o industrial; (v) Reposición o complementación de accesorios compatibles con modelos ya adquiridos; (vi) Contratación de consultorías, considerando especiales facultades del proveedor; (vii) Conocimiento público de licitación pudiera poner en riesgo el objeto de la contratación; (viii) contratación de proveedor por seguridad e integridad de las autoridades; (ix) Contratación con cargo a gastos de representación; (x) Servicios de naturaleza confidencial. En el Denominador se considerar todos los Tratos directos mayor a 1000 UTM que correspondan a las causales descritas."/>
    <n v="1.0295202952029519"/>
  </r>
  <r>
    <s v="MINISTERIO DE HACIENDA"/>
    <x v="67"/>
    <s v="Servicios Públicos Generales"/>
    <n v="9382"/>
    <s v="Porcentaje de publicaciones de informes y estudios de la institución año t, que se publican en los plazos establecidos en el calendario de publicación en la página web de la Dipres"/>
    <s v="(Número de publicaciones de informes y estudios de la institución, que se publican en los plazos establecidos en el calendario de publicación en la página web de la Dipres año t/Número de publicaciones de informes y estudios de la institución establecidos en el calendario de publicación en la página web de DIPRES año t)*100"/>
    <s v="5 - Generar información para las Instituciones Públicas, el Congreso Nacional y la Ciudadanía en general sobre la asignación y aplicación de los recursos financieros del sector público y sus perspectivas de mediano plazo, a través de la página web o de información física, según requerimiento."/>
    <s v="Informes y estudios publicados en la web del Servicio, según la información y oportunidad establecida en el Calendario Anual de Publicaciones."/>
    <s v="%"/>
    <s v="Asc"/>
    <s v="Calidad"/>
    <s v="Producto"/>
    <x v="0"/>
    <n v="100"/>
    <n v="90"/>
    <n v="90"/>
    <n v="0"/>
    <m/>
    <n v="98.9"/>
    <n v="88"/>
    <n v="89"/>
    <n v="0"/>
    <s v="El indicador mide el cumplimiento de plazos legales para la publicación de estudios e informes, principalmente aquellos comprometidos con el Congreso. El calendario de las publicaciones está disponible en la página web de Dipres a partir del mes de enero de cada año."/>
    <n v="1.1122345803842207E-2"/>
  </r>
  <r>
    <s v="MINISTERIO DE HACIENDA"/>
    <x v="67"/>
    <s v="Servicios Públicos Generales"/>
    <n v="10110"/>
    <s v="Porcentaje de solicitudes de identificación de iniciativas de inversión de servicios, con recomendación del Subdirector(a) formalizada en un decreto, dentro de los 20 días hábiles siguientes a su recepción conforme por el Sector Presupuestario."/>
    <s v="(N° solicitudes de identificación de iniciativas de inversión de Servicios del Gobierno Central con recomendación del Subdirector(a) formalizada en un decreto dentro de 20 días hábiles siguientes a su recepción conforme por el sector presupuestario /N° total de solicitudes de identificación de iniciativas de inversión con recomendación del Subdirector(a) formalizada en un decreto año t)*100"/>
    <s v="1 - Fortalecer el presupuesto como instrumento para la asignación eficiente de los recursos públicos, en función de los objetivos prioritarios de la acción gubernamental, optimizando los procedimientos para la formulación, discusión, ejecución y evaluación del mismo."/>
    <s v="Solicitudes de identificación de iniciativas de inversión, formalizadas oportunamente en un decreto."/>
    <s v="%"/>
    <s v="Asc"/>
    <s v="Eficacia"/>
    <s v="Proceso"/>
    <x v="0"/>
    <n v="88.4"/>
    <n v="442"/>
    <n v="500"/>
    <n v="0"/>
    <m/>
    <n v="90.5"/>
    <n v="439"/>
    <n v="494"/>
    <n v="0"/>
    <s v="El indicador mide la oportunidad en la respuesta a la solicitud de identificación de iniciativas de inversión durante el año t, desde su recepción conforme por el sector presupuestario para su análisis, hasta que la recomendación del Subdirector(a), formalizada en un decreto, sea entregada al Director(a) para su autorización. En la medición se consideran aquellas solicitudes respondidas mediante decretos que hayan sido tomados de razón por la Contraloría General de la República en el año t. Se entiende por recepción conforme de la solicitud por el sector presupuestario, cuando la solicitud de identificación de iniciativas de inversión cumple con lo establecido en las Instrucciones para la Ejecución de la Ley de Presupuestos del Sector Público de cada año y sus antecedentes permiten al sector presupuestario elaborar una propuesta de decreto. En caso de haber discrepancia con el cumplimiento de lo anterior, se aplazará el inicio del proceso hasta la fecha de resolución de la discrepancia, considerándose esta última como la fecha de recepción conforme de la solicitud."/>
    <n v="-2.3204419889502701E-2"/>
  </r>
  <r>
    <s v="MINISTERIO DE HACIENDA"/>
    <x v="67"/>
    <s v="Servicios Públicos Generales"/>
    <n v="10114"/>
    <s v="Porcentaje de solicitudes de modificación presupuestaria de los servicios públicos, con recomendación del Subdirector(a) formalizada en un decreto, dentro de los 20 días hábiles siguientes a su recepción conforme por el Sector Presupuestario."/>
    <s v="(N° de solicitudes de modificación presupuestaria de los servicios públicos del Gobierno Central con recomendación del Subdirector(a) formalizada en decreto dentro de los 20 días hábiles siguientes a su recepción conforme por el sector presupuestario/N° total de solicitudes de modificación presupuestaria con recomendación del Subdirector(a) formalizada en Decreto año t)*100"/>
    <s v="1 - Fortalecer el presupuesto como instrumento para la asignación eficiente de los recursos públicos, en función de los objetivos prioritarios de la acción gubernamental, optimizando los procedimientos para la formulación, discusión, ejecución y evaluación del mismo."/>
    <s v="Solicitudes de modificación presupuestaria formalizadas oportunamente en un decreto."/>
    <s v="%"/>
    <s v="Asc"/>
    <s v="Eficacia"/>
    <s v="Proceso"/>
    <x v="0"/>
    <n v="82.4"/>
    <n v="1400"/>
    <n v="1700"/>
    <n v="0"/>
    <m/>
    <n v="92"/>
    <n v="1673"/>
    <n v="1861"/>
    <n v="0"/>
    <s v="El indicador mide la oportunidad en la respuesta a la solicitud de modificación presupuestaria durante el año t, desde su recepción conforme por el sector presupuestario para su análisis, hasta que la recomendación del Subdirector(a), formalizada en un decreto, sea entregada al Director(a) para su autorización. En la medición se consideran aquellas solicitudes respondidas mediante decretos que hayan sido tomados de razón por la Contraloría General de la República en el año t. Se entiende por recepción conforme de la solicitud por el sector presupuestario, cuando la solicitud de modificación presupuestaria cumple con lo establecido en las Instrucciones para la Ejecución de la Ley de Presupuestos del Sector Público de cada año y sus antecedentes permiten al sector presupuestario elaborar una propuesta de decreto. En caso de haber discrepancia con el cumplimiento de lo anterior, se aplazará el inicio del proceso hasta la fecha de resolución de la discrepancia, considerándose esta última como la fecha de recepción conforme de la solicitud. Se excluyen de la medición del indicador las solicitudes que conllevan respuestas formalizadas en decretos que se tramiten manualmente o bien que su tramitación no ha sido realizada totalmente en forma electrónica a través de las plataformas informáticas disponibles en la institución."/>
    <n v="-0.10434782608695646"/>
  </r>
  <r>
    <s v="MINISTERIO DE HACIENDA"/>
    <x v="67"/>
    <s v="Servicios Públicos Generales"/>
    <n v="10717"/>
    <s v="Porcentaje de indicadores en los ámbitos de producto y resultado en relación al total de indicadores formulados por las instituciones en el proceso presupuestario del año t+1"/>
    <s v="(Total de indicadores en los ámbitos de producto y resultado formulados por las instituciones en el proceso presupuestario del año t+1 /Total de indicadores formulados por las instituciones en el proceso presupuestario del año t+1)*100"/>
    <s v="3 - Promover, impulsar y conducir una agenda de modernización del gasto público a través del fortalecimiento institucional, la instalación de mecanismos de participación ciudadana y educación cívica, y el establecimiento de un sistema de monitoreo y evaluación vinculado al ciclo presupuestario, que en conjunto permitan aumentar la productividad del Estado, mejorar la eficacia, eficiencia y pertinencia de sus iniciativas, en un marco de transparencia fiscal y estricta rendición de cuentas, desde un enfoque ciudadano del gasto público."/>
    <s v="Calidad de los indicadores presentados al Congreso cada año junto con el proceso presupuestario."/>
    <s v="%"/>
    <s v="Asc"/>
    <s v="Eficacia"/>
    <s v="Resultado Intermedio"/>
    <x v="1"/>
    <s v="NM"/>
    <s v="--"/>
    <s v="--"/>
    <s v="--"/>
    <m/>
    <n v="92.3"/>
    <n v="718"/>
    <n v="778"/>
    <n v="0"/>
    <s v="El indicador mide la calidad de los indicadores que los servicios públicos presentan al Congreso cada año junto con el proceso presupuestario, para dar cuenta de su gestión. Se mide con la versión Ley de Presupuestos, es decir, al 31 de diciembre de cada año."/>
    <s v="-"/>
  </r>
  <r>
    <s v="MINISTERIO DE HACIENDA"/>
    <x v="67"/>
    <s v="Servicios Públicos Generales"/>
    <n v="12378"/>
    <s v="Porcentaje de solicitudes de servicios en relación con incidencias y requerimientos del SIGFE 2.0, resueltas por DIPRES en los plazos establecidos año t."/>
    <s v="(Nro. de solicitudes de servicio relacionados con incidencias y requerimientos del SIGFE 2.0, resueltos en los plazos establecidos año t/Nro. de solicitudes de servicio relacionados con incidencias y requerimientos del SIGFE 2.0 recibidos en el año t)*100"/>
    <s v="1 - Fortalecer el presupuesto como instrumento para la asignación eficiente de los recursos públicos, en función de los objetivos prioritarios de la acción gubernamental, optimizando los procedimientos para la formulación, discusión, ejecución y evaluación del mismo."/>
    <s v="Solicitudes de servicios, de parte de los usuarios del SIGFE 2.0, resueltas oportunamente (dentro de los tiempos establecidos en el Catálogo de Niveles de Servicios)."/>
    <s v="%"/>
    <s v="Asc"/>
    <s v="Calidad"/>
    <s v="Producto"/>
    <x v="0"/>
    <n v="97.6"/>
    <n v="1017"/>
    <n v="1042"/>
    <n v="0"/>
    <m/>
    <n v="99.5"/>
    <n v="1017"/>
    <n v="1022"/>
    <n v="0"/>
    <s v="El indicador mide la oportunidad en la respuesta a los usuarios del Sistema de Información de Gestión Financiera del Estado (SIGFE 2.0) cuando hacen consultas o requerimientos a DIPRES, cuya cobertura considera tres servicios: resolución de Incidentes que impiden cierre periódico, Carga de Códigos BIP (Banco Integrado de Proyectos) y Requerimientos de información con Oficio. Los plazos de resolución de estos servicios están disponibles en el Catálogo de Niveles de Servicios (http://sigfe.dipres.gob.cl)."/>
    <n v="-1.909547738693473E-2"/>
  </r>
  <r>
    <s v="MINISTERIO DE HACIENDA"/>
    <x v="67"/>
    <s v="Servicios Públicos Generales"/>
    <n v="13545"/>
    <s v="Porcentaje de gasto en los Subtítulos 24 (Transferencia corrientes) y 33 (Transferencias de Capital) en los ítems 01 y 03 el año t-1, que es cubierto por el proceso de monitoreo de la oferta programática"/>
    <s v="(Total gasto ejecutado en los Subtítulos 24 y 33, ítems 01 y 03 en el año t-1, asociado a la oferta programática monitoreada en el año t/Total gasto ejecutado en los Subtítulos 24 y 33, ítems 01 y 03, en el año t-1)*100"/>
    <s v="3 - Promover, impulsar y conducir una agenda de modernización del gasto público a través del fortalecimiento institucional, la instalación de mecanismos de participación ciudadana y educación cívica, y el establecimiento de un sistema de monitoreo y evaluación vinculado al ciclo presupuestario, que en conjunto permitan aumentar la productividad del Estado, mejorar la eficacia, eficiencia y pertinencia de sus iniciativas, en un marco de transparencia fiscal y estricta rendición de cuentas, desde un enfoque ciudadano del gasto público."/>
    <s v="Cobertura de monitoreo en términos del gasto ejecutado en los Subtítulos 24 y 33, ítems 01 y 03"/>
    <s v="%"/>
    <s v="Asc"/>
    <s v="Eficacia"/>
    <s v="Producto"/>
    <x v="2"/>
    <n v="61.8"/>
    <n v="18500000000000"/>
    <n v="29936328789000"/>
    <n v="0"/>
    <m/>
    <n v="59.2"/>
    <n v="16474130614000"/>
    <n v="27838192089000"/>
    <n v="0"/>
    <s v="Se entiende por oferta programática monitoreada al universo de programas no sociales y sociales monitoreado por DIPRES y la Subsecretaría de Evaluación Social del Ministerio de Desarrollo Social y Familia (MDSyF), respectivamente. El proceso de monitoreo de la oferta programática del año t-1, se realiza durante el primer semestre de año t. Los Items 01 y 03, se refieren a transferencias de recursos hacia el Sector Privado, y a otras entidades del Sector Público (que no son parte del Gobierno Central), respectivamente."/>
    <n v="4.3918918918918824E-2"/>
  </r>
  <r>
    <s v="MINISTERIO DE HACIENDA"/>
    <x v="68"/>
    <s v="Servicios Públicos Generales"/>
    <n v="12667"/>
    <s v="Porcentaje de Altos Directivos Públicos de I y II nivel jerárquico nombrados en el período t que han participado en las actividades de acompañamiento realizadas en el año t"/>
    <s v="(N° de altos directivos públicos de I y II nivel jerárquico nombrados en el período t que han participado en las actividades de acompañamiento en el año t/N° Total de altos directivos públicos de I y II nivel jerárquico nombrados en el período t)*100"/>
    <m/>
    <m/>
    <s v="%"/>
    <s v="Asc"/>
    <s v="Eficacia"/>
    <s v="Producto"/>
    <x v="1"/>
    <s v="NM"/>
    <s v="--"/>
    <s v="--"/>
    <s v="--"/>
    <m/>
    <n v="100"/>
    <n v="201"/>
    <n v="201"/>
    <n v="0"/>
    <s v="El acompañamiento de los Altos Directivos Públicos implica que el Servicio Civil debe llegar a los directivos con las siguientes actividades: acciones de inducción (entrevista de entrada, jornadas o acciones de bienvenida) y asesoría en gestión del desempeño (asesoría a la formulación, modificación o evaluación de los convenios de desempeño). Éstas pueden desarrollarse en forma presencial o remota en sus diferentes modalidades (Google Hangouts, GMail, Skype, video conferencia u otros) y podrían realizarse antes de la fecha formal de inicio de labor del directivo, producto de que el aviso del nombramiento se informa al Servicio Civil antes de dicha fecha. Para el cálculo de este indicador sólo se considerará a los Altos Directivos Públicos de I y II nivel pertenecientes a Servicios adscritos al Sistema de Alta Dirección Pública por Ley. No se considerarán dentro del universo los directivos que hayan sido desvinculados dentro de los 2 meses siguientes a su nombramiento. El período t de medición (denominador) abarcará del 1 de diciembre del año t -1, al 30 de noviembre del año t, considerando a los nombrados informados al Servicio Civil hasta el 30 de noviembre del año t. El numerador y denominador de la fórmula de cálculo corresponde a un valor estimado respecto de la proyección de nombramientos en base a los concursos del año t."/>
    <s v="-"/>
  </r>
  <r>
    <s v="MINISTERIO DE HACIENDA"/>
    <x v="68"/>
    <s v="Servicios Públicos Generales"/>
    <n v="12969"/>
    <s v="Porcentaje de convocatorias con reclutamiento y selección en línea publicadas en el portal www.trabajaenelestado.cl en el año t respecto del total convocatorias publicadas por los servicios públicos en distintos medios de difusión en el año t"/>
    <s v="(N° de convocatorias con reclutamiento y selección en línea publicadas en el portalwww.trabajaenelestado.cl para personal de planta (ley 18.834), Contrata y Código del Trabajo en el año t/N° de convocatorias publicadas por los servicios públicos en distintos medios de difusión en el año t)*100"/>
    <m/>
    <m/>
    <s v="%"/>
    <s v="Asc"/>
    <s v="Eficacia"/>
    <s v="Producto"/>
    <x v="1"/>
    <s v="NM"/>
    <s v="--"/>
    <s v="--"/>
    <s v="--"/>
    <m/>
    <n v="100"/>
    <n v="8121"/>
    <n v="8122"/>
    <n v="0"/>
    <s v="El portal www.trabajaenelestado.cl es un sitio web administrado por la Dirección Nacional del Servicio Civil, que integra en un solo sitio la oferta laboral del Estado, reuniendo las convocatorias publicadas en los portales de Alta Dirección Pública, Empleos Públicos y Directores para Chile. Las convocatorias que comprende la medición corresponden a: Concursos de Planta (ley 18.834) y Procesos de Selección para Contrata y Código del Trabajo que históricamente han sido publicadas en el portal de Empleos Públicos, por lo que la data reportada desde año 2015 corresponde a la registrada en dicho sitio web. La medición incorpora las convocatorias de proceso de reclutamiento y selección para las calidades jurídicas de Planta (ley 18.834), Contrata y Código del Trabajo según lo establecido en la normativa vigente. Los diferentes medios de difusión en los que se puede publicar la convocatoria de los procesos de reclutamiento y selección son: www.trabajaenelestado.cl, páginas web institucionales de los Servicios Públicos y diarios de circulación nacional y regional. La revisión de la publicación de convocatorias se realiza en función de los medios de difusión señalados y el procedimiento interno definido por el Servicio Civil. El numerador y denominador de la fórmula de cálculo corresponde a un valor estimado respecto a la proyección de convocatorias con reclutamiento y selección en línea publicadas en el portal www.trabajaenelestado.cl"/>
    <s v="-"/>
  </r>
  <r>
    <s v="MINISTERIO DE HACIENDA"/>
    <x v="68"/>
    <s v="Servicios Públicos Generales"/>
    <n v="13076"/>
    <s v="Tiempo promedio de duración concursos de I y II nivel jerárquico adscritos y Jefes DAEM del Sistema de Alta Dirección Pública, desde la publicación de la convocatoria hasta el envío de la nómina a la autoridad en el año t."/>
    <s v="(Sumatoria días corridos desde la convocatoria hasta el envío de la nómina a la autoridad en el año t para concursos de I y II nivel jerárquico adscritos y Jefes DAEM /Total de concursos con envío de nómina en el año t para cargos de I y II nivel jerárquico adscritos y Jefes DAEM)"/>
    <m/>
    <m/>
    <s v="días"/>
    <s v="Des"/>
    <s v="Eficacia"/>
    <s v="Producto"/>
    <x v="1"/>
    <s v="NM"/>
    <s v="--"/>
    <s v="--"/>
    <s v="--"/>
    <m/>
    <n v="65"/>
    <n v="13874"/>
    <n v="212"/>
    <n v="0"/>
    <s v="La medición considera los concursos de los cargos de I nivel y II nivel jerárquico adscritos al Sistema de Alta Dirección Pública (SADP) y Jefes de Departamentos de Administración de Educación Municipal (DAEM) mayor o igual a 1.200 matrículas, contando los días corridos desde la convocatoria (publicación del concurso) hasta la fecha del oficio del envío de la primera nómina a la autoridad respectiva en el año t. Se excluyen de la medición los cargos de I y II nivel jerárquico no adscritos al Sistema con la excepción de los Jefes DAEM, los días correspondientes al mes de febrero de los concursos que son parte de la medición y de las ampliaciones de convocatoria. El numerador y denominador de la fórmula de cálculo corresponde a un valor estimado respecto de la proyección de concursos del año t."/>
    <e v="#VALUE!"/>
  </r>
  <r>
    <s v="MINISTERIO DE HACIENDA"/>
    <x v="68"/>
    <s v="Servicios Públicos Generales"/>
    <n v="13121"/>
    <s v="Costo promedio concursos adscritos y no adscritos II nivel jerárquico del Sistema de Alta Dirección Pública en el año t"/>
    <s v="Costo directo en el año t de concursos adscritos y no adscritos de II Nivel /N° total de concursos adscritos y no adscritos de II Nivel con envío de nómina y/o declaración de desierto en el año t"/>
    <s v="3 - Colaborar en las transformaciones institucionales para fomentar la excelencia, motivación, empatía, integridad, innovación y descentralización en la entrega de servicios a la ciudadanía."/>
    <s v="Costos concursos."/>
    <s v="$"/>
    <s v="Des"/>
    <s v="Economía"/>
    <s v="Producto"/>
    <x v="0"/>
    <n v="8125000"/>
    <n v="3900000000"/>
    <n v="480"/>
    <n v="0"/>
    <m/>
    <n v="7025239"/>
    <n v="1594729169"/>
    <n v="227"/>
    <n v="0"/>
    <s v="La medición contempla los costos directos de todos los concursos adscritos y no adscritos de II nivel jerárquico del Sistema de Alta Dirección Pública, considerando los gastos en publicación de concursos, servicio de evaluación de postulantes y búsqueda de candidatos, realizados en el año t. El universo de concursos que considera la medición son aquellos cerrados al 31 de diciembre, es decir, aquellos que se encuentran con envío de nómina a la autoridad y/o declaración de desierto por el Comité de Selección que corresponda al cargo concursado. La unidad de medida del indicador está expresada en pesos chilenos. El numerador y denominador de la fórmula de cálculo corresponde a un valor estimado respecto de la proyección de costos y concursos de II nivel adscritos y no adscritos para el año t."/>
    <n v="-0.15654428269273116"/>
  </r>
  <r>
    <s v="MINISTERIO DE HACIENDA"/>
    <x v="68"/>
    <s v="Servicios Públicos Generales"/>
    <n v="13151"/>
    <s v="Porcentaje de concursos desiertos de Alta Dirección Pública de I y II nivel jerárquico adscritos en el año t"/>
    <s v="(N° de concursos desiertos de cargos adscritos en el año t / N° total de concursos finalizados de cargos adscritos en el año t)*100"/>
    <m/>
    <m/>
    <s v="%"/>
    <s v="Des"/>
    <s v="Eficacia"/>
    <s v="Producto"/>
    <x v="1"/>
    <s v="NM"/>
    <s v="--"/>
    <s v="--"/>
    <s v="--"/>
    <m/>
    <n v="20"/>
    <n v="52"/>
    <n v="255"/>
    <n v="0"/>
    <s v="La medición considera los concursos finalizados a los cargos adscritos al Sistema de Alta Dirección Pública de I y II nivel jerárquico del año t, es decir, todos aquellos concursos que han sido nombrados y/o declarados desierto por Autoridad, Comité de Selección y/o Consejo de Alta Dirección Pública en el año t. El numerador y denominador de la fórmula de cálculo, corresponde a un valor estimado respecto de la proyección de concursos adscritos a realizar en el año t."/>
    <e v="#VALUE!"/>
  </r>
  <r>
    <s v="MINISTERIO DE HACIENDA"/>
    <x v="68"/>
    <s v="Servicios Públicos Generales"/>
    <n v="13363"/>
    <s v="Porcentaje de alumnos/as seleccionados/as en prácticas profesionales y técnicas en el año t"/>
    <s v="(N° de alumnos/as seleccionados/as en prácticas profesionales y técnicas en el año t/N° total de vacantes de prácticas profesionales y técnicas publicadas en el año t)*100"/>
    <m/>
    <m/>
    <s v="%"/>
    <s v="Asc"/>
    <s v="Eficacia"/>
    <s v="Producto"/>
    <x v="1"/>
    <s v="NM"/>
    <s v="--"/>
    <s v="--"/>
    <s v="--"/>
    <m/>
    <s v="NM"/>
    <s v="--"/>
    <s v="--"/>
    <s v="--"/>
    <s v="Los/as alumnos/as seleccionados/as en prácticas profesionales y técnicas corresponden a aquellos/as nombrados/as e informados al 31 de diciembre en el año t al Servicio Civil por los distintos Servicios de la Administración del Estado. Las vacantes de prácticas profesionales y técnicas consideradas en la medición son aquellas publicadas en el portal www.practicasparachile.cl o aquel que disponga el Servicio Civil para estos efectos. El numerador y denominador de la fórmula de cálculo, corresponde a un valor estimado respecto de la proyección de seleccionados a prácticas profesionales y técnicas por los Servicios en el año t."/>
    <s v="-"/>
  </r>
  <r>
    <s v="MINISTERIO DE HACIENDA"/>
    <x v="68"/>
    <s v="Servicios Públicos Generales"/>
    <n v="13622"/>
    <s v="Porcentaje de mujeres nombradas en cargos del Sistema de Alta Dirección Pública en el año t."/>
    <s v="(N° total de mujeres nombradas en cargos del Sistema de Alta Direccción Pública en el año t /N° total de nombramientos en el Sistema de Alta Direccción Pública en año t)*100"/>
    <s v="1 - Promover la excelencia y diversidad en la gestión y desarrollo de personas en el Estado, aumentando la participación de mujeres y otros grupos subrepresentados de la población."/>
    <s v="Nombramientos de mujeres."/>
    <s v="%"/>
    <s v="Asc"/>
    <s v="Eficacia"/>
    <s v="Resultado Intermedio"/>
    <x v="2"/>
    <n v="35"/>
    <n v="112"/>
    <n v="320"/>
    <n v="0"/>
    <m/>
    <n v="34"/>
    <n v="86"/>
    <n v="252"/>
    <n v="0"/>
    <s v="La medición considera los concursos de cargos adscritos y no adscritos al Sistema de Alta Dirección Pública de I y II nivel jerárquico del año t. La etapa de nombramiento es de exclusiva facultad de la autoridad pertinente. El numerador y denominador de la fórmula de cálculo, corresponde a un valor estimado respecto de la proyección de concursos adscritos y no adscritos a realizar en el año t."/>
    <n v="2.9411764705882353E-2"/>
  </r>
  <r>
    <s v="MINISTERIO DE HACIENDA"/>
    <x v="68"/>
    <s v="Servicios Públicos Generales"/>
    <n v="13631"/>
    <s v="Porcentaje de Altos/as Directivos/as Públicos/as de I y II nivel jerárquico nombrados/as en el período t que han participado en las actividades de acompañamiento realizadas en el año t."/>
    <s v="(N° de Altos/as Directivos/as Públicos/as de I y II nivel jerárquico nombrados/as en el período t que han participado en las actividades de acompañamiento en el año t /N° Total de Altos/as Directivos/as Públicos/as de I y II nivel jerárquico nombrados/as en el período t)*100"/>
    <s v="1 - Promover la excelencia y diversidad en la gestión y desarrollo de personas en el Estado, aumentando la participación de mujeres y otros grupos subrepresentados de la población."/>
    <s v="Altos/as Directivos/as Públicos/as acompañados/as."/>
    <s v="%"/>
    <s v="Asc"/>
    <s v="Eficacia"/>
    <s v="Producto"/>
    <x v="2"/>
    <n v="27"/>
    <n v="78"/>
    <n v="290"/>
    <n v="0"/>
    <m/>
    <n v="35"/>
    <n v="70"/>
    <n v="201"/>
    <n v="0"/>
    <s v="Las actividades de acompañamiento implican que el Servicio Civil debe llegar a las y los Altos Directivos Públicos con las siguientes actividades: acciones de inducción (entrevista de entrada, jornadas o acciones de bienvenida), acciones de formación (talleres, cursos, webinars u otras actividades de formación) y asesoría en gestión del desempeño (asesoría a la formulación, modificación o evaluación de los convenios de desempeño). Éstas pueden desarrollarse en forma presencial o remota en sus diferentes modalidades (Google Hangouts, GMail, Skype, video conferencia u otros) y podrían realizarse antes de la fecha formal de inicio de labor de las y los directivos, producto de que el aviso del nombramiento se informa al Servicio Civil antes de dicha fecha. El indicador sólo considera a las y los Altos Directivos Públicos de I y II nivel pertenecientes a Servicios adscritos al Sistema de Alta Dirección Pública por Ley. No se considerarán dentro del universo a las personas desvinculadas dentro de los 2 meses siguientes a su nombramiento. El período t de medición (denominador) abarca del 1 de diciembre del año t -1, al 30 de noviembre del año t, considerando a las y los directivos nombrados informados al Servicio Civil hasta el 30 de noviembre del año t. El numerador y denominador de la fórmula de cálculo corresponde a un valor estimado respecto de la proyección de nombramientos en base a los concursos del año t."/>
    <n v="-0.22857142857142856"/>
  </r>
  <r>
    <s v="MINISTERIO DE HACIENDA"/>
    <x v="68"/>
    <s v="Servicios Públicos Generales"/>
    <n v="13638"/>
    <s v="Porcentaje de servicios públicos que participan en actividades de acompañamiento según Modelo de Consultoría en el año t."/>
    <s v="(N° de servicios públicos que participan en las actividades de acompañamiento en el año t/N° total de servicios públicos definidos para acompañar en el año t)*100"/>
    <s v="3 - Colaborar en las transformaciones institucionales para fomentar la excelencia, motivación, empatía, integridad, innovación y descentralización en la entrega de servicios a la ciudadanía."/>
    <s v="Servicios Públicos que participan en actividades de acompañamiento."/>
    <s v="%"/>
    <s v="Asc"/>
    <s v="Eficacia"/>
    <s v="Proceso"/>
    <x v="2"/>
    <n v="40"/>
    <n v="46"/>
    <n v="115"/>
    <n v="0"/>
    <m/>
    <s v="NM"/>
    <s v="--"/>
    <s v="--"/>
    <s v="--"/>
    <s v="Al 31 de diciembre del año t-1 el Servicio Civil realiza análisis de complejidad y congruencia organizacional de los Servicios Públicos de la Administración Central del Estado, clasificándolos en niveles de madurez o suficiencia. A partir de dicha clasificación, se determinará el total de Servicios Públicos que se encuentran en el nivel más bajo de madurez o suficiencia para realizar acompañamiento de acuerdo al modelo de consultoría. Según el modelo de consultoría, la asesoría contempla las siguientes etapas: 1) Indagación; 2) Diseño de intervenciones; 3) Definición de acuerdos; 4) Asesoría y seguimiento; 5) Resultados y 6) Evaluación satisfacción. El numerador y denominador de la fórmula de cálculo corresponde a un valor estimado respecto de la proyección de servicios públicos que se encuentran en el nivel más bajo de madurez o suficiencia."/>
    <n v="1"/>
  </r>
  <r>
    <s v="MINISTERIO DE HACIENDA"/>
    <x v="68"/>
    <s v="Servicios Públicos Generales"/>
    <n v="13640"/>
    <s v="Porcentaje de deserción de cursos de capacitación en materias transversales provistos por CAMPUS Servicio Civil en plataforma Moodle."/>
    <s v="(N° de participantes que desertan el curso de capacitación en el año t/N° de cupos entregados para cursos de capacitación en el año t)*100"/>
    <s v="3 - Colaborar en las transformaciones institucionales para fomentar la excelencia, motivación, empatía, integridad, innovación y descentralización en la entrega de servicios a la ciudadanía."/>
    <s v="Personas que desertan."/>
    <s v="%"/>
    <s v="Des"/>
    <s v="Eficacia"/>
    <s v="Producto"/>
    <x v="2"/>
    <n v="30"/>
    <n v="6000"/>
    <n v="20000"/>
    <n v="0"/>
    <m/>
    <n v="9"/>
    <n v="1105"/>
    <n v="11745"/>
    <n v="0"/>
    <s v="Se entenderá por cupos entregados para cursos de capacitación, aquellos disponibles en la plataforma Moodle de CAMPUS Servicio Civil, que corresponden a cursos de capacitación en materias transversales para los Servicios Públicos que suscriban convenio con CAMPUS Servicio Civil. Las personas participantes que desertan, corresponden a aquellos y aquellas que inician y no finalizan los cursos de acuerdo a los requisitos establecidos. El numerador y denominador de la fórmula de cálculo corresponde a un valor estimado respecto de la proyección de cupos entregados y participantes que desertan."/>
    <n v="-2.3333333333333335"/>
  </r>
  <r>
    <s v="MINISTERIO DE HACIENDA"/>
    <x v="68"/>
    <s v="Servicios Públicos Generales"/>
    <n v="13642"/>
    <s v="Tasa de variación de postulaciones a prácticas profesionales y técnicas a través del portal prácticas para Chile."/>
    <s v="((N° de postulaciones a prácticas profesionales y técnicas a través del portal prácticas para Chile t/N° de postulaciones a prácticas profesionales y técnicas a través del portal prácticas para Chile t-1)-1)*100"/>
    <s v="3 - Colaborar en las transformaciones institucionales para fomentar la excelencia, motivación, empatía, integridad, innovación y descentralización en la entrega de servicios a la ciudadanía."/>
    <s v="Postulaciones a prácticas profesionales y técnicas."/>
    <s v="%"/>
    <s v="Asc"/>
    <s v="Eficacia"/>
    <s v="Producto"/>
    <x v="2"/>
    <n v="5"/>
    <n v="19370"/>
    <n v="18450"/>
    <n v="0"/>
    <m/>
    <n v="19"/>
    <n v="28400"/>
    <n v="23818"/>
    <n v="0"/>
    <s v="El indicador considera las postulaciones recibidas a prácticas profesionales y técnicas en el año t a través del portal www.practicasparachile.cl o aquel que disponga el Servicio Civil para estos efectos. Una persona puede efectuar más de una postulación. El numerador y denominador de la fórmula de cálculo, corresponde a un valor estimado respecto de la proyección de postulaciones a prácticas profesionales y técnicas en el año t."/>
    <n v="-0.73684210526315785"/>
  </r>
  <r>
    <s v="MINISTERIO DE HACIENDA"/>
    <x v="68"/>
    <s v="Servicios Públicos Generales"/>
    <n v="13644"/>
    <s v="Porcentaje de nuevos/as postulantes en los portales de empleo del Servicio Civil."/>
    <s v="(0,5(N°postulantes nuevos/as en año t en portal ADP/ N°total postulantes en el año t en portal ADP)+0,5(N°de postulantes nuevos/as en año t en portal EEPP/ N°total de postulantes en año t en Portal EEPP))*100"/>
    <s v="2 - Mejorar la calidad, participación, transparencia y satisfacción en los servicios que ofrece nuestra institución a la ciudadanía."/>
    <s v="Nuevos/as postulantes."/>
    <s v="%"/>
    <s v="Asc"/>
    <s v="Eficacia"/>
    <s v="Producto"/>
    <x v="2"/>
    <n v="40"/>
    <n v="40"/>
    <n v="0"/>
    <n v="0"/>
    <m/>
    <n v="34"/>
    <n v="34"/>
    <n v="0"/>
    <n v="0"/>
    <s v="El indicador considera como nuevos y nuevas postulantes a aquellas personas que no han realizado postulaciones desde la implementación del Portal de Alta Dirección Pública (ADP) o del Portal de Empleos Públicos (EEPP). La fórmula de cálculo corresponde a un valor estimado respecto de la proyección de nuevas personas postulantes en el año t."/>
    <n v="0.17647058823529413"/>
  </r>
  <r>
    <s v="MINISTERIO DE HACIENDA"/>
    <x v="69"/>
    <s v="Servicios Públicos Generales"/>
    <n v="9541"/>
    <s v="Porcentaje de minutas de síntesis de Proyectos de Ley, de competencia del Ministerio de Hacienda ingresados al Congreso Nacional en el año t, publicadas en la web institucional en el año t."/>
    <s v="(Minutas de síntesis, publicadas en la web institucional, elaboradas sobre Proyectos de Ley de competencia del Ministerio de Hacienda ingresados al Congreso Nacional en el año t /Proyectos de Leyes ingresados al Congreso Nacional de competencia del Ministerio de Hacienda en el año t)*100"/>
    <s v="4 - Coordinar de forma integral los Proyectos de Ley de su competencia, en una dimensión técnica; legal, garantizando un marco de coherencia con la legislación chilena vigente; y social, respondiendo a medidas reales de impacto fiscal."/>
    <s v="Minutas de proyectos de ley publicadas en la web institucional"/>
    <s v="%"/>
    <s v="Asc"/>
    <s v="Eficacia"/>
    <s v="Producto"/>
    <x v="0"/>
    <n v="100"/>
    <n v="2"/>
    <n v="2"/>
    <n v="0"/>
    <m/>
    <n v="100"/>
    <n v="22"/>
    <n v="22"/>
    <n v="0"/>
    <s v="a) Criterios que determinarán cuales son proyectos considerados como de competencia de Hacienda. - Aquellos proyectos de ley cuya génesis la tienen directamente en la Subsecretaría de Hacienda. - Aquellos que atendida la naturaleza, corresponde a aquellos proyectos cuya iniciativa ejecutiva nace directamente de uno o más servicios dependientes del Ministerio de Hacienda y son tramitados a través de la Coordinación Legislativa de la Subsecretaría de Hacienda. - Se excluyen todos los proyectos de ley que habiendo tomado conocimiento de su tramitación esta Subsecretaría por requerir financiamiento o no, tienen su origen en otras carteras ministeriales. b) Los proyectos considerados como proyecto de ley son aquellos con número y fecha de ingreso en el Congreso Nacional. Se excluyen los proyectos de ley cuyo número y fecha de ingreso sean asignados durante los últimos 5 días hábiles del mes de diciembre. El cumplimiento de la meta es Anual."/>
    <n v="0"/>
  </r>
  <r>
    <s v="MINISTERIO DE HACIENDA"/>
    <x v="69"/>
    <s v="Servicios Públicos Generales"/>
    <n v="10709"/>
    <s v="Porcentaje de riesgo soberano nacional promedio año t en relación al indicador de riesgo soberano de América Latina promedio año t"/>
    <s v="(EMBI Global del país (promedio año t)/EMBI Global de Latinoamérica (promedio año t))*100"/>
    <s v="2 - Promover iniciativas y políticas que contribuyan a la liquidez, profundización y desarrollo de un mercado financiero local de deuda soberana que vele por la sostenibilidad, las finanzas verdes, el desarrollo inclusivo, y la creación de nuevos instrumentos financieros de inversión y mitigación de riesgos."/>
    <s v="Medir el desempeño de riesgo relativo de Chile versus el de Latinoamérica"/>
    <s v="%"/>
    <s v="Des"/>
    <s v="Eficacia"/>
    <s v="Resultado Intermedio"/>
    <x v="0"/>
    <n v="45"/>
    <n v="250"/>
    <n v="555"/>
    <n v="0"/>
    <m/>
    <n v="36"/>
    <n v="142"/>
    <n v="393"/>
    <n v="0"/>
    <s v="EMBI (Emerging Markets Bonds Index o Indicador de Bonos de Mercados Emergentes) corresponde a una familia de índices de indicadores de riesgos publicados por el área de Global Index Research de la entidad J.P.Morgan Market, que publica el numerador y el denominador de este indicador. Los datos históricos son corregidos periódicamente por esta entidad, por lo cual pueden sufrir modificaciones tanto el numerador y denominador de años anteriores, siendo el % la meta a lograr. Históricamente se han tomado los datos directamente del Bloomberg, tomando como el dato mensual el efectivo del último día hábil de cada mes, en calendario de Nueva York, ciudad en la cual Bloomberg extrae la información. Luego se saca el promedio de los 12 meses para tener el promedio anual. La meta del indicador se define en base al escenario existente en el período de la formulación, donde el riesgo percibido de Chile en relación a Latinoamérica puede variar, pudiendo eventualmente aumentar o disminuir. El cumplimiento de la meta es Anual."/>
    <n v="-0.25"/>
  </r>
  <r>
    <s v="MINISTERIO DE HACIENDA"/>
    <x v="69"/>
    <s v="Servicios Públicos Generales"/>
    <n v="13155"/>
    <s v="Porcentaje de segundos de funcionamiento del Sistema de Administración de Causas Tributarias y Aduaneras (UP Time SACTA) en horario hábil de los Tribunales Tributarios y Aduaneros, en el año t"/>
    <s v="(Total segundos hábiles en que el sistema SACTA está disponible en el año t/Total segundos hábiles en el año t)*100"/>
    <s v="6 - Dirigir y coordinar el proceso permanente de modernización del Estado a través de la implementación de iniciativas sectoriales e intersectoriales de transformación, con foco en la entrega de servicios de calidad centrados en las necesidades de las personas con una perspectiva inclusiva y de igualdad de género, generando soluciones innovadoras a problemas públicos complejos e instalando capacidades"/>
    <m/>
    <s v="%"/>
    <s v="Asc"/>
    <s v="Calidad"/>
    <s v="Producto"/>
    <x v="1"/>
    <s v="NM"/>
    <s v="--"/>
    <s v="--"/>
    <s v="--"/>
    <m/>
    <n v="100"/>
    <n v="7876800"/>
    <n v="7876800"/>
    <n v="0"/>
    <s v="La meta del indicador corresponde al porcentaje de time up (tiempo arriba) que el SACTA, compromete respecto del total de segundos laborales al periodo de medición. La base de cálculo para determinar el total de segundos hábiles contabiliza los días laborales de lunes a viernes considerando 28.800 segundos y, para el sábado, medio día laboral (14.400 segundos). Se excluye de la base de cálculo los domingos y feriados legales del periodo. Además, se considera como medio día laboral; los días 17 de septiembre, 24 y 31 de diciembre, siempre y cuando dichos días no correspondan a domingos o festivos, en este último caso, éstos no serán contabilizados. Los valores efectivos del periodo podrían diferir de los operadores asociados a la meta del indicador, toda vez que estos son valores estimados al momento de la formulación. El universo efectivo de la medición (Base de Cálculo) puede diferir año a año, en función del calendario vigente para el periodo de medición. El reporte mensual que da cuenta de los segundos de funcionamiento en horario hábil del Sistema SACTA (Sistema de Administración de Causas Tributarias y Aduaneras), es enviado durante el mes siguiente al período de medición, por el Jefe del Departamento de Informática al Jefe de la Unidad Administradora. El cumplimiento de la meta es Anual."/>
    <s v="-"/>
  </r>
  <r>
    <s v="MINISTERIO DE HACIENDA"/>
    <x v="69"/>
    <s v="Servicios Públicos Generales"/>
    <n v="13672"/>
    <s v="Porcentaje de Informes de Empleo enviados mensualmente a las autoridades del servicio, respecto del total de Informes comprometidos en el año t"/>
    <s v="(Número de Informes de Empleo enviados mensualmente a las autoridades del servicio/Número total de informes de empleo comprometidos en el año t)*100"/>
    <s v="1 - Diseñar iniciativas y reformas macro y microeconómicas, laborales y sociales de calidad que garanticen un crecimiento sostenible, sustentable y equitativo del país con perspectiva de género y enfoque de derechos humanos, en beneficio de las personas que habitan el país y la estabilidad de la economía."/>
    <s v="Monitorear el mercado laboral en términos de empleo, ingresos y participación laboral femenina"/>
    <s v="%"/>
    <s v="Asc"/>
    <s v="Eficacia"/>
    <s v="Proceso"/>
    <x v="2"/>
    <n v="92"/>
    <n v="11"/>
    <n v="12"/>
    <n v="0"/>
    <m/>
    <n v="0"/>
    <n v="0"/>
    <n v="0"/>
    <n v="0"/>
    <s v="a. Se reportará mensualmente al Ministro de Hacienda, a la Subsecretaria de Hacienda y a los Coordinadores del Servicio, por correo electrónico o memo u otro medio electrónico o físico disponible. b. Los Informes de empleo consisten en la generación y entrega de información relevante sobre empleos y salarios, y sobre creación y destrucción de empleos, abordando las siguientes temáticas: variación en la cantidad de ocupados, fuerza de trabajo, Inactividad, Informalidad y Principales Indicadores sobre el tema, considerando desagregación por sexo y análisis de género de los datos. c. El cumplimiento de la meta es anual."/>
    <n v="1"/>
  </r>
  <r>
    <s v="MINISTERIO DE HACIENDA"/>
    <x v="69"/>
    <s v="Servicios Públicos Generales"/>
    <n v="13678"/>
    <s v="Porcentaje de participación de a lo menos un 70% de las instancias de coordinación interministerial que evalúan la iniciación y continuación de negociaciones comerciales internacionales convocadas desde la Cancillería"/>
    <s v="(Número de instancias en las que se participa en la coordinación interministerial durante el año t /Número de convocatorias para participar de la coordinación interministerial realizadas desde la Cancillería en el año t)*100"/>
    <s v="3 - Proponer y desarrollar políticas públicas e iniciativas que faciliten el comercio exterior del país, y aportar estratégicamente en las negociaciones comerciales y la agenda internacional en áreas de competencia del Ministerio de Hacienda, facilitando la integración económica y financiera internacional para contribuir al crecimiento potencial y promover un desarrollo sostenible en el país."/>
    <s v="Contribuir en la evaluación de iniciativas que busquen la ampliación de mercados internacionales para bienes, servicios e inversiones nacionales"/>
    <s v="%"/>
    <s v="Asc"/>
    <s v="Eficacia"/>
    <s v="Proceso"/>
    <x v="2"/>
    <n v="70"/>
    <n v="7"/>
    <n v="10"/>
    <n v="0"/>
    <m/>
    <n v="0"/>
    <n v="0"/>
    <n v="0"/>
    <n v="0"/>
    <s v="a. Las convocatorias a reuniones de coordinación las realiza Cancillería a través de invitaciones por correo electrónico y/o oficios. b. Para verificar la participación del Ministerio de Hacienda se entregarán las actas de la reunión en el caso que las hubiere, de lo contrario será suficiente la confirmación de la participación vía correo electrónico o la respuesta al oficio respectivo. c. Las instancias de coordinación interministerial incluidas en el indicador pueden ser de carácter técnico, a nivel de jefaturas o a nivel político de las autoridades del Ministerio. d. La cantidad de convocatorias puede variar de la estimación proyectada durante el año, ya que depende de la Cancillería. e. El cumplimiento de la meta es anual"/>
    <n v="1"/>
  </r>
  <r>
    <s v="MINISTERIO DE HACIENDA"/>
    <x v="69"/>
    <s v="Servicios Públicos Generales"/>
    <n v="13684"/>
    <s v="Porcentaje de instrumentos de planificación estratégica aprobados oportunamente durante el proceso de formulación presupuestaria en el año t"/>
    <s v="(Número de instrumentos de planificación estratégica aprobados de forma oportuna en el año t /número de instrumentos de planificación estratégica aprobados en el año t)*100"/>
    <s v="5 - Proporcionar instancias de coordinación de gestión de los Servicios Públicos que dependen o se relacionan a través del Ministerio de Hacienda, apoyando sus distintos procesos de formulación y proyectos estratégicos, asegurando un desempeño eficiente y alineado con los lineamientos ministeriales y de gobierno"/>
    <s v="Instrumentos de planificación estratégica aprobados en la etapa de formulación presupuestaria"/>
    <s v="%"/>
    <s v="Asc"/>
    <s v="Eficacia"/>
    <s v="Producto"/>
    <x v="2"/>
    <n v="75"/>
    <n v="18"/>
    <n v="24"/>
    <n v="0"/>
    <m/>
    <n v="0"/>
    <n v="0"/>
    <n v="0"/>
    <n v="0"/>
    <s v="a. Se denominan instrumentos de planificación estratégica a los formularios A1 y H que deben completar, durante el año calendario, los servicios del sector Hacienda y que luego son aprobados por la Coordinación de Servicios de la Subsecretaría de Hacienda. b. Los instrumentos de planificación estratégica deben incorporar perspectiva de género en su formulación. c. El cumplimiento de la meta es anual d. Se entenderá por Instrumentos de planificación estratégica aprobados oportunamente, a aquellos entregados y aprobados dentro de los plazos autorizados del proceso de formulación presupuestaria dispuesto por la Dirección de Presupuestos dentro del año calendario"/>
    <n v="1"/>
  </r>
  <r>
    <s v="MINISTERIO DE HACIENDA"/>
    <x v="69"/>
    <s v="Servicios Públicos Generales"/>
    <n v="13689"/>
    <s v="Porcentaje de acciones de iniciativas sectoriales e intersectoriales de transformación que son parte de la Agenda de Modernización del Estado que son implementadas, de acuerdo a su programa de trabajo en el año t"/>
    <s v="(Número de acciones de las iniciativas sectoriales e intersectoriales de transformación que son parte de la Agenda de Modernización del Estado implementadas en el año t /Número de acciones comprometidas en el programa del año t para las iniciativas sectoriales e intersectoriales de transformación en el marco de la Agenda de Modernización del Estado)*100"/>
    <s v="6 - Dirigir y coordinar el proceso permanente de modernización del Estado a través de la implementación de iniciativas sectoriales e intersectoriales de transformación, con foco en la entrega de servicios de calidad centrados en las necesidades de las personas con una perspectiva inclusiva y de igualdad de género, generando soluciones innovadoras a problemas públicos complejos e instalando capacidades"/>
    <s v="Implementación de las acciones asociadas a las iniciativas de transformación que son parte de la Agenda de Modernización del Estado"/>
    <s v="%"/>
    <s v="Asc"/>
    <s v="Eficacia"/>
    <s v="Proceso"/>
    <x v="2"/>
    <n v="73.33"/>
    <n v="22"/>
    <n v="30"/>
    <n v="0"/>
    <m/>
    <n v="0"/>
    <n v="0"/>
    <n v="0"/>
    <n v="0"/>
    <s v="a. El programa de trabajo anual de las acciones comprometidas en cada iniciativa, deberá ser definido por el Comité de Modernización del Estado, el cual se reúne periódicamente para el ejercicio de monitoreo de la Agenda de Modernización del Estado y otros propósitos. Asimismo, estas iniciativas y acciones podrían variar de acuerdo con las definiciones del Comité de Modernización. b. El cumplimiento de la meta es anual. c. El medio de verificación corresponde al Reporte anual de acciones implementadas vinculadas a las iniciativas de transformación incorporadas en la Agenda de Modernización, de acuerdo al cronograma de trabajo definido por el Comité de Modernización del Estado."/>
    <n v="1"/>
  </r>
  <r>
    <s v="MINISTERIO DE HACIENDA"/>
    <x v="69"/>
    <s v="Servicios Públicos Generales"/>
    <n v="13703"/>
    <s v="Porcentaje de Sesiones realizadas por el CEF en el año t respecto a lo programado"/>
    <s v="(Número de sesiones realizadas por el CEF en el año t /número de sesiones programadas en el año t)*100"/>
    <s v="7 - Promover mercados de capitales más profundos, más estables, eficientes e inclusivos"/>
    <s v="Monitorear la estabilidad del sistema financiero"/>
    <s v="%"/>
    <s v="Asc"/>
    <s v="Eficacia"/>
    <s v="Proceso"/>
    <x v="2"/>
    <n v="91"/>
    <n v="10"/>
    <n v="11"/>
    <n v="0"/>
    <m/>
    <n v="0"/>
    <n v="0"/>
    <n v="0"/>
    <n v="0"/>
    <s v="a. El Consejo de Estabilidad Financiera, en adelante ?CEF?, es un organismo consultivo, creado a través de la Ley N°20.789, dependiente del Ministerio de Hacienda. El CEF funcionará en la Secretaria y Administración General del Ministerio de Hacienda, la que le proveerá su Secretaría Técnica. La Secretaría Técnica estará a cargo de la Coordinación de Mercado de Capitales. b. El CEF deberá sesionar, al menos, mensualmente, y la Secretaría técnica efectuará las citaciones pertinentes a cada sesión del CEF, levantará y archivará las actas de las sesiones. c. Para efectos de medición de la meta, la sesión mensual programada en el mes de diciembre no se considerará, debido a que la publicación de su medio de verificación podría encontrarse disponible desde el mes de enero del año siguiente. Igualmente, se excluirán de la medición las sesiones programadas que sean canceladas por motivos ajenos a la Secretaría Técnica. d. El cumplimiento de la meta es anual."/>
    <n v="1"/>
  </r>
  <r>
    <s v="MINISTERIO DE HACIENDA"/>
    <x v="69"/>
    <s v="Servicios Públicos Generales"/>
    <n v="13706"/>
    <s v="Porcentaje de Reportes sobre Ingreso Mínimo Mensual entregados oportunamente a las autoridades durante el proceso de reajuste del salario mínimo"/>
    <s v="(Número de reportes de información sobre Ingreso Mínimo Mensual entregados a las autoridades de forma oportuna en el año t /Número de reportes de información sobre Ingreso Mínimo Mensual entregados a las autoridades en el año t)*100"/>
    <s v="8 - Impulsar la competitividad de la economía del país, mediante el diseño de políticas y reformas microeconómicas en coordinación intersectorial con otros ministerios, para avanzar hacia un desarrollo sostenible e inclusivo y elevar el crecimiento del Producto Interno Bruto potencial y la inversión pública y privada"/>
    <s v="Análisis del contexto nacional para generar aumentos del salario mínimo competitivo"/>
    <s v="%"/>
    <s v="Asc"/>
    <s v="Eficacia"/>
    <s v="Producto"/>
    <x v="2"/>
    <n v="100"/>
    <n v="1"/>
    <n v="1"/>
    <n v="0"/>
    <m/>
    <n v="0"/>
    <n v="0"/>
    <n v="0"/>
    <n v="0"/>
    <s v="a. Los reportes sobre Ingreso Mínimo Mensual, en adelante ?IMM? consisten en la generación y entrega de información relevante para el análisis, sobre la base de datos administrativos provenientes de diversas fuentes de información nacional e internacional. Los informes podrán consistir en Informes, Presentaciones y/o Minutas. b. Los reportes sobre IMM deben considerar información desagregada por sexo y análisis de género. c. El cumplimiento de la meta es anual, y depende del proceso de elaboración del proyecto de ley sobre el reajuste al salario mínimo. d. Se entenderá como reportes entregados oportunamente, a aquellos elaborados y entregados en la etapa previa y durante la elaboración de los proyectos de ley, y su tramitación en el Congreso Nacional. e. Los operando de las variables medidas podrían cambiar de acuerdo con la cantidad de proyectos de ley sobre el reajuste del salario mínimo que podrían tramitarse anualmente."/>
    <n v="1"/>
  </r>
  <r>
    <s v="MINISTERIO DE HACIENDA"/>
    <x v="70"/>
    <s v="Servicios Públicos Generales"/>
    <n v="7889"/>
    <s v="Porcentaje de Recaudación Total de Impuestos efectiva año t respecto del monto meta de Recaudación Total año t"/>
    <s v="(Monto Recaudación Efectiva de Impuestos para el año tributario t/Meta de Monto Recaudación para el año tributario t)*100"/>
    <s v="1 - Asegurar el cumplimiento tributario, a través de lograr un cambio en el comportamiento de los contribuyentes que propicie e incida en un correcto y pleno cumplimiento tributario."/>
    <s v="Propiciar e incidir en los contribuyentes hacia un correcto y pleno comportamiento tributario, esto es, una disposición a cumplir con todas sus obligaciones tributarias, con el fin de asegurar una correcta recaudación."/>
    <s v="%"/>
    <s v="Asc"/>
    <s v="Eficacia"/>
    <s v="Resultado Final"/>
    <x v="0"/>
    <n v="100"/>
    <n v="49597966"/>
    <n v="49597966"/>
    <n v="0"/>
    <m/>
    <n v="125.3"/>
    <n v="45283765"/>
    <n v="36135982"/>
    <n v="0"/>
    <s v="Nota: La meta corresponde a la ejecución del año anterior (2021) actualizada por IPC y por la proyección de variación del PIB más un 1% de ésta. El valor esperado 2022 para el indicador Porcentaje de Recaudación Total de Impuestos Efectiva, se calculó considerando el valor efectivo del indicador en el año 2021 en moneda real y actualizado por la variación del PIB estimado para el año 2022, de un 1,875% promedio, el que a su vez fue incrementado en un 1%. Para el año 2023 se utiliza la misma forma de cálculo, pero asumiendo una variación del PIB en dicho año de un -0,5% promedio. Ambas estimaciones del PIB fueron obtenidas del Informe de Política Monetaria (Junio 2022) publicado por el Banco Central de Chile. Las cifras del indicador están expresadas en millones de pesos. Se considerará la estimación de Recaudación de Impuestos realizada por Dipres como Meta de Monto de Recaudación de Impuestos, en el caso que la coyuntura nacional en el periodo, impacte al indicador por situaciones fuera de la gestión del Servicio, por ejemplo crisis económica o sanitaria."/>
    <n v="-0.20191540303272146"/>
  </r>
  <r>
    <s v="MINISTERIO DE HACIENDA"/>
    <x v="70"/>
    <s v="Servicios Públicos Generales"/>
    <n v="12695"/>
    <s v="Porcentaje de trámites realizados en la Unidad Virtual del SII respecto de los trámites realizados en Unidad Virtual y Oficinas año t"/>
    <s v="(Cantidad de trámites realizados en la Unidad Virtual año t/Cantidad de trámites realizados en la Unidad Virtual y en Oficinas año t)*100"/>
    <m/>
    <m/>
    <s v="%"/>
    <s v="Asc"/>
    <s v="Calidad"/>
    <s v="Producto"/>
    <x v="1"/>
    <s v="NM"/>
    <s v="--"/>
    <s v="--"/>
    <s v="--"/>
    <m/>
    <n v="96.7"/>
    <n v="1289102"/>
    <n v="1333426"/>
    <n v="0"/>
    <s v="Los trámites considerados son Inicio de Actividades, Modificaciones y Término de Giro."/>
    <s v="-"/>
  </r>
  <r>
    <s v="MINISTERIO DE HACIENDA"/>
    <x v="70"/>
    <s v="Servicios Públicos Generales"/>
    <n v="13305"/>
    <s v="Porcentaje de contribuyentes de riesgo global alto o clave tratados, respecto del total de contribuyentes de riesgo global alto o clave, año t"/>
    <s v="(Cantidad de contribuyentes de riesgo alto o clave tratados año t/Cantidad de contribuyentes de riesgo alto o clave año t)*100"/>
    <s v="2 - Desarrollar una gestión de cumplimiento tributario con acciones de tratamiento proporcionales al nivel de incumplimiento, en un contexto de optimización de los recursos, medios y canales disponibles."/>
    <s v="Interactuar con los contribuenyentes de acuerdo a su clasificación de riesgo global. De esta forma, las acciones de tratamiento se definirán y ejecutarán de acuerdo con dicho perfil de riesgo, de tal forma de realizar acciones de tratamiento proporcionales a su nivel de incumplimiento y acordes con el principio de equidad tributaria, focalizadas, certeras y oportunas, que permitan de esta forma reducir las brechas de incumplimiento y mitigar los riesgos tributarios, todo con el fin de asegurar los niveles de cumplimiento del sistema tributario."/>
    <s v="%"/>
    <s v="Asc"/>
    <s v="Eficacia"/>
    <s v="Producto"/>
    <x v="0"/>
    <n v="13.9"/>
    <n v="28481"/>
    <n v="204902"/>
    <n v="0"/>
    <m/>
    <n v="13.2"/>
    <n v="24951"/>
    <n v="189081"/>
    <n v="0"/>
    <s v="Se considera contribuyente tratado aquel contribuyente con atenciones en oficinas realizadas por el funcionario ya sea en forma presencial o por la vía del teletrabajo. Las acciones a contabilizar son: casos de Auditorías terminados, casos de recopilación de antecedentes cerrados, atenciones masivas de IVA o Renta, casos de revisiones de cumplimiento y de riesgo terminados, contribuyentes con multas emitidas 97/6 o 97/10, contribuyentes con clausuras u otras acciones aprobadas por el Comité táctico de Cumplimiento Tributario. Se considerarán contribuyentes tratados durante el año t y el total de contribuyentes corresponderá al vigente al 1 de enero del año t. De acuerdo a la clasificación de riesgo global, riesgo alto significa que la probabilidad de incumplimiento es alta, y de materializarse, la consecuencia o impacto puede ser alto o severo; por su parte, riesgo clave significa que la probabilidad de incumplimiento es baja, pero de materializarse, la consecuencia o impacto es alto."/>
    <n v="5.3030303030303115E-2"/>
  </r>
  <r>
    <s v="MINISTERIO DE HACIENDA"/>
    <x v="70"/>
    <s v="Servicios Públicos Generales"/>
    <n v="13310"/>
    <s v="Cumplimiento de la cantidad de acciones equivalentes de auditorías, revisiones de riesgo y revisiones de cumplimiento respecto de la cantidad meta de acciones equivalentes de auditorías, revisiones de riesgo y revisiones de cumplimiento, año t"/>
    <s v="(Cantidad de acciones equivalentes de auditorías, revisiones de riesgo y revisiones de cumplimiento terminadas en el año t/Meta de cantidad de acciones equivalentes de auditorías, revisiones de riesgo y revisiones de cumplimiento, año t)*100"/>
    <m/>
    <m/>
    <s v="%"/>
    <s v="Asc"/>
    <s v="Eficacia"/>
    <s v="Proceso"/>
    <x v="1"/>
    <s v="NM"/>
    <s v="--"/>
    <s v="--"/>
    <s v="--"/>
    <m/>
    <n v="111.2"/>
    <n v="1023646"/>
    <n v="920237"/>
    <n v="0"/>
    <s v="Se consideran acciones equivalentes de auditorías terminadas en el período de medición. Una acción equivalente de fiscalización corresponde a una acción unitaria de referencia sobre la cual se dimensionan todas las acciones reales mediante una ponderación relativa. Una acción equivalente involucra el trabajo de 1 hora hombre de trabajo de 1 fiscalizador."/>
    <s v="-"/>
  </r>
  <r>
    <s v="MINISTERIO DE HACIENDA"/>
    <x v="70"/>
    <s v="Servicios Públicos Generales"/>
    <n v="13511"/>
    <s v="Porcentaje de cumplimiento de la cantidad de acciones equivalentes de auditorías, revisiones de riesgo, revisiones de cumplimiento y procesos Recopilación de Antecedentes"/>
    <s v="(Cantidad de acciones equivalentes de auditorías, revisiones de riesgo, revisiones de cumplimiento y procesos de recopilación de antecedentes terminadas en el año t/Meta de cantidad de acciones equivalentes de auditorías, revisiones de riesgo, revisiones de cumplimiento y procesos de recopilación de antecedentes, año t)*100"/>
    <s v="3 - Potenciar la capacidad de detectar y controlar los casos de Evasión, Elusión y Delito Tributario, fortaleciendo la inteligencia de negocios y a través de una aplicación efectiva y proporcional de los mecanismos sancionatorios que entrega la Ley."/>
    <s v="Generar señales claras en los contribuyentes y ciudadanía, en lo relativo a la capacidad que posee el SII de detectar y controlar los casos de evasión, elusión y delito tributario, al gestionar el cumplimiento tributario con acciones de tratamiento efectivas."/>
    <s v="%"/>
    <s v="Asc"/>
    <s v="Eficacia"/>
    <s v="Proceso"/>
    <x v="2"/>
    <n v="100"/>
    <n v="1242128"/>
    <n v="1242128"/>
    <n v="0"/>
    <m/>
    <n v="111.8"/>
    <n v="1166296"/>
    <n v="1043306"/>
    <n v="0"/>
    <s v="Nota: Se consideran acciones equivalentes de auditorías terminadas, revisiones de riesgo, de cumplimiento, y procesos de recopilación de antecedentes en el período de medición. Una acción equivalente de fiscalización corresponde a una acción unitaria de referencia sobre la cual se dimensionan todas las acciones reales mediante una ponderación relativa."/>
    <n v="-0.10554561717352413"/>
  </r>
  <r>
    <s v="MINISTERIO DE HACIENDA"/>
    <x v="70"/>
    <s v="Servicios Públicos Generales"/>
    <n v="13512"/>
    <s v="Porcentaje de cumplimiento de la cantidad de casos resueltos del plan de acción de actualización catastral de bienes raíces"/>
    <s v="(Casos acumulados resueltos del plan de acción de actualización catastral, en el año t/Casos esperados a resolver del plan de acción de actualización catastral, en el año t)*100"/>
    <s v="3 - Potenciar la capacidad de detectar y controlar los casos de Evasión, Elusión y Delito Tributario, fortaleciendo la inteligencia de negocios y a través de una aplicación efectiva y proporcional de los mecanismos sancionatorios que entrega la Ley."/>
    <s v="Generar señales claras en los contribuyentes y ciudadanía, en lo relativo a la capacidad que posee el SII de detectar y controlar los casos de evasión, elusión y delito tributario, al gestionar el cumplimiento tributario efectivo sobre el impuesto territorial."/>
    <s v="%"/>
    <s v="Asc"/>
    <s v="Eficacia"/>
    <s v="Proceso"/>
    <x v="2"/>
    <n v="100"/>
    <n v="13157"/>
    <n v="13157"/>
    <n v="0"/>
    <m/>
    <n v="100"/>
    <n v="7881"/>
    <n v="7881"/>
    <n v="0"/>
    <s v="Nota: El plan de actualización será definido por la Subdirección de Avaluaciones en coordinación con las Direcciones Regionales."/>
    <n v="0"/>
  </r>
  <r>
    <s v="MINISTERIO DE HACIENDA"/>
    <x v="70"/>
    <s v="Servicios Públicos Generales"/>
    <n v="13513"/>
    <s v="Porcentaje de Satisfacción Neta Global"/>
    <s v="Porcentaje de Satisfacción Neta"/>
    <s v="4 - Mejorar la experiencia de los contribuyentes en su relación e interacción con el SII."/>
    <s v="Mejorar la experiencia de los contribuyentes en lo relativo a su interacción con el SII con foco en sus necesidades, condiciones de satisfacción y expectativas."/>
    <s v="%"/>
    <s v="Asc"/>
    <s v="Calidad"/>
    <s v="Producto"/>
    <x v="2"/>
    <n v="61"/>
    <n v="61"/>
    <n v="0"/>
    <n v="0"/>
    <m/>
    <n v="67.099999999999994"/>
    <n v="67.099999999999994"/>
    <n v="0"/>
    <n v="0"/>
    <m/>
    <n v="-9.0909090909090828E-2"/>
  </r>
  <r>
    <s v="MINISTERIO DE HACIENDA"/>
    <x v="71"/>
    <s v="Servicios Públicos Generales"/>
    <n v="8977"/>
    <s v="Porcentaje anual de egresos por Operación Renta realizados a través de transacciones electrónicas"/>
    <s v="(Número de transacciones electrónicas realizadas para el pago de egresos por Operación Renta en el año t/Número total de egresos por Operación Renta realizados en el año t )*100"/>
    <s v="3 - Aumentar la eficacia y eficiencia de la distribución de recursos mediante el fortalecimiento de la calidad de los procesos para satisfacer las necesidades de nuestros usuarios(as) públicos, privados y Gobierno."/>
    <s v="Distribución de recursos (egresos) por transacciones electrónicas"/>
    <s v="%"/>
    <s v="Asc"/>
    <s v="Calidad"/>
    <s v="Producto"/>
    <x v="0"/>
    <n v="95"/>
    <n v="2806300"/>
    <n v="2954000"/>
    <n v="0"/>
    <m/>
    <n v="97.2"/>
    <n v="2970706"/>
    <n v="3057059"/>
    <n v="0"/>
    <s v="El numerador de este Indicador mide las devoluciones (egresos) a contribuyentes, procesadas en Sistema Automatizado de Egresos (SAE) en los procesos de Renta (masiva y periódicas) con pago por medios electrónicos en el año t. El denominador mide el total de devoluciones (egresos) a contribuyentes, procesados en el Sistema Automatizado de Egresos (SAE) en los procesos de Renta (masiva y periódicas) en el año t."/>
    <n v="-2.2633744855967107E-2"/>
  </r>
  <r>
    <s v="MINISTERIO DE HACIENDA"/>
    <x v="71"/>
    <s v="Servicios Públicos Generales"/>
    <n v="13175"/>
    <s v="Porcentaje recuperado en el periodo t, de la cartera morosa que se encuentra en cobro judicial al 30 de noviembre del año t-1"/>
    <s v="(Monto recuperado en el periodo t cuyas deudas se encuentran en cobro judicial/Monto de la cartera morosa que se encuentra en cobro judicial al 30 de noviembre del año t-1)*100"/>
    <s v="2 - Aumentar la recaudación y recuperación de los ingresos fiscales, promoviendo el logro de resultados asociado a la cartera de cobro, que permitan asegurar el financiamiento de las políticas públicas diseñadas por el Gobierno."/>
    <s v="Recupero cartera morosa en proceso de cobro judicial"/>
    <s v="%"/>
    <s v="Asc"/>
    <s v="Eficacia"/>
    <s v="Resultado Intermedio"/>
    <x v="0"/>
    <n v="9"/>
    <n v="500000"/>
    <n v="5582234"/>
    <n v="0"/>
    <m/>
    <n v="14"/>
    <n v="553993.4"/>
    <n v="3948662.1"/>
    <n v="0"/>
    <s v="Este indicador considera a los Rol Únicos Tributarios (RUT) y Roles de Bienes Raíces (ROL) que poseen deuda demandada. El numerador mide la recaudación por acciones de cobro para el periodo t, que corresponde, desde el 01 de noviembre de 2022 al 31 de octubre de 2023 y considera los movimientos categoría &quot;pagos&quot;, que contabiliza los Pagos (movimiento tipo 3) y Desabonos (movimiento tipo 4) de la Cuenta Única Tributaria (CUT). El denominador corresponde al monto de la cartera morosa que se encuentra en cobro judicial al 30 de noviembre del año 2022, para el cálculo de la cartera morosa (denominador) se considera el saldo neto en la Cuenta Única Tributaria pendiente de pago al 30 de noviembre de 2022 y se descuentan los saldos pendientes de pago asociados a demandas en suspensión (todas las causales), en subsegmentos preincobrables (preincobrable y centralizado) y con marca o en demandas en etapa de quiebra, dada la imposibilidad de ejercer un proceso de cobro sobre ellas. Los datos del indicador se presentan en MM$."/>
    <n v="-0.35714285714285715"/>
  </r>
  <r>
    <s v="MINISTERIO DE HACIENDA"/>
    <x v="71"/>
    <s v="Servicios Públicos Generales"/>
    <n v="13176"/>
    <s v="Porcentaje recuperado en el periodo t de la cartera cuyas deudas no se encuentran en cobro judicial y son contactadas en forma efectiva a través del Call Center (menor a 10 millones)"/>
    <s v="(Monto recuperado de la cartera cuyas deudas no se encuentran en cobro judicial y son contactadas en forma efectiva a través del Call Center (menor a 10 millones) en el periodo t/Monto total de la cartera cuyas deudas no se encuentran en cobro judicial y son contactadas en forma efectiva a través del Call Center (menor a 10 millones) en el periodo t)*100"/>
    <s v="2 - Aumentar la recaudación y recuperación de los ingresos fiscales, promoviendo el logro de resultados asociado a la cartera de cobro, que permitan asegurar el financiamiento de las políticas públicas diseñadas por el Gobierno."/>
    <s v="Recupero cartera en gestión de contac center"/>
    <s v="%"/>
    <s v="Asc"/>
    <s v="Eficacia"/>
    <s v="Resultado Intermedio"/>
    <x v="0"/>
    <n v="21.4"/>
    <n v="37552"/>
    <n v="175181"/>
    <n v="0"/>
    <m/>
    <n v="23.9"/>
    <n v="46445.9"/>
    <n v="194016.4"/>
    <n v="0"/>
    <s v="Este indicador considera las deudas asociadas a Rol Únicos Tributarios (RUT) y Roles de Bienes Raíces (ROL) morosos, que no poseen ninguna deuda en cobro judicial (no tienen demanda), y cuyo monto adeudado es inferior a los $10.000.000. El periodo t para el numerador y denominador del indicador corresponde desde el 01 noviembre 2022 al 31 de octubre 2023. El numerador mide el monto recuperado de la cartera cuyas deudas no se encuentran en cobro judicial y que hayan sido contactadas en forma efectiva a través del Call Center, la cual considera los movimientos categoría &quot;pagos&quot;, que contabiliza los Pagos (movimiento tipo 3), Compensaciones y Desabonos (movimiento tipo 4) de la Cuenta Única Tributaria (CUT), de los rut contactados que se hubiesen efectuado hasta 30 días después de la fecha del contacto realizado. El denominador corresponde al monto de la deuda total asociadas al deudor efectivamente contactado por el Call Center a través de teleoperadores, desde el 01 noviembre 2022 al 31 de octubre 2023. Se entenderá por deudor efectivamente contactado a toda persona con la cual se logre establecer una comunicación telefónica (&quot;aló&quot; u otro similar). Los datos del indicador se presentan en MM$."/>
    <n v="-0.10460251046025106"/>
  </r>
  <r>
    <s v="MINISTERIO DE HACIENDA"/>
    <x v="71"/>
    <s v="Servicios Públicos Generales"/>
    <n v="13250"/>
    <s v="Porcentaje de transacciones asociadas a Recaudación realizadas por los contribuyentes por canal virtual de TGR en el año t, respecto del total de transacciones realizadas en canales de TGR en el año t"/>
    <s v="(N° total de transacciones asociadas a Recaudación realizadas por los contribuyentes por canal virtual de TGR en el año t/N° total de transacciones asociadas a Recaudación realizadas por los contribuyentes por canal virtual y presencial de TGR en el año t)*100"/>
    <s v="2 - Aumentar la recaudación y recuperación de los ingresos fiscales, promoviendo el logro de resultados asociado a la cartera de cobro, que permitan asegurar el financiamiento de las políticas públicas diseñadas por el Gobierno."/>
    <s v="Recaudación por canal virtual (transacciones)"/>
    <s v="%"/>
    <s v="Asc"/>
    <s v="Eficacia"/>
    <s v="Producto"/>
    <x v="0"/>
    <n v="85"/>
    <n v="11284595"/>
    <n v="13275995"/>
    <n v="0"/>
    <m/>
    <n v="97.8"/>
    <n v="12330353"/>
    <n v="12612149"/>
    <n v="0"/>
    <s v="El numerador de este Indicador mide la cantidad de transacciones asociadas a recaudación realizadas por los contribuyentes por canal virtual de la Tesorería General de la República (TGR) en el año t. El denominador mide el total de transacciones asociadas a Recaudación realizadas por los contribuyentes por canal virtual y presencial de TGR en el año t. El canal virtual de TGR considera: Sitio Web Institucional, Portal Multi Moneda Pesos y Pago Móvil. El canal presencial de TGR considera las cajas de pago transaccional ubicadas en las distintas Tesorerías del país."/>
    <n v="-0.13087934560327197"/>
  </r>
  <r>
    <s v="MINISTERIO DE HACIENDA"/>
    <x v="71"/>
    <s v="Servicios Públicos Generales"/>
    <n v="13568"/>
    <s v="Saldo promedio mensual en Cuenta Única Fiscal Moneda Pesos Chilenos y Cuenta Corriente Banco Estado en Dólares Americanos N° 506-5, en el año t"/>
    <s v="Sumatoria en pesos de los saldos promedios mensuales disponibles en Cuenta Única Fiscal y Cuenta Corriente Banco Estado en Dólares Americanos N° 506-5 en el año t /Número de meses del periodo evaluado en el año t"/>
    <s v="5 - Gestionar el saldo de la Cuenta Única Fiscal resultante de los abonos y pagos del día, con el objetivo de promover el uso eficiente de los recursos del Tesoro Público."/>
    <s v="Gestión de Inversiones saldos Cuenta Única Fiscal"/>
    <s v="$"/>
    <s v="Des"/>
    <s v="Economía"/>
    <s v="Producto"/>
    <x v="2"/>
    <n v="700000"/>
    <n v="8400000"/>
    <n v="12"/>
    <n v="0"/>
    <m/>
    <n v="388398.6"/>
    <n v="4660782.91"/>
    <n v="12"/>
    <n v="0"/>
    <s v="1. Los saldos a medir son los de las cuentas corrientes 506-5, en dólares, y 00009009949, en pesos, de TGR en el Banco del Estado de Chile, obteniéndose un promedio para todos los días calendario del año. Para la conversión de los saldos en dólares a pesos, se considerará el tipo de cambio observado del día de que se trate o, en ausencia de éste, el tipo de cambio observado que esté disponible para la el día hábil anterior más reciente. 2. Los saldos a medir serán los que cumplan en forma simultánea con lo siguiente: a) Se considerarán los saldos disponibles en cartola 15 minutos antes del cierre de la mesa de dinero de Banco Estado, descontados los cargos pendientes instruidos por la División de Finanzas Públicas. El horario de cierre de la mesa de dinero de Banco Estado es el siguiente, salvo indicación en sentido contrario por su parte vía correo electrónico para fechas específicas, la cual prevalecerá: - Pesos: lunes a jueves a las 16:15 y viernes a las 15:15. - Dólares: lunes a viernes a las 15:45. b) Para cada moneda, deberá existir una instrucción de inversión de saldo emitida por DIPRES para ese día, cuyo monto no necesariamente estará expresado en términos numéricos. 3. En caso de existir problemas en los sistemas informáticos o de conectividad del BancoEstado, Banco Central, Depósito Central de Valores, u otro; falla de una contraparte en la entrega de instrumentos comprados, que impidan la ejecución de las operaciones en tiempo y forma, no serán considerados los días que esta situación se mantenga en la medición del indicador. Esto incluye casos de transacciones habituales afectadas o interrumpidas por vulneraciones de ciberseguridad."/>
    <n v="-0.80227220180505299"/>
  </r>
  <r>
    <s v="MINISTERIO DE HACIENDA"/>
    <x v="71"/>
    <s v="Servicios Públicos Generales"/>
    <n v="13574"/>
    <s v="Porcentaje de satisfacción neta con los servicios recibidos por canales virtuales de la Institución"/>
    <s v="Porcentaje ponderado de usuarios encuestados en el año t que se declaran satisfechos con el servicio recibido por canales virtuales de la institución (% de respuestas 6 y 7 en escala de 1 a 7)-Porcentaje ponderado de usuarios encuestados en el año t que se declaran insatisfechos con el servicio recibido por canales virtaules la institución (% de respuestas entre 1 y 4 en escala de 1 a 7)"/>
    <s v="1 - Mejorar la satisfacción de nuestros ciudadanos (as) y usuarios en canales virtuales, con una gestión orientada a la calidad de servicios, utilizando metodologías ágiles y de innovación."/>
    <s v="Satisfacción neta de los usuarios de canales virtuales"/>
    <s v="%"/>
    <s v="Asc"/>
    <s v="Calidad"/>
    <s v="Producto"/>
    <x v="2"/>
    <n v="50"/>
    <n v="68.5"/>
    <n v="18.3"/>
    <n v="0"/>
    <m/>
    <n v="49"/>
    <n v="68"/>
    <n v="19"/>
    <n v="0"/>
    <s v="1. Los canales virtuales de TGR que se consideran en la medición son Página Web con login, Página Web sin login y Oficina Virtual (OVT). 2. Usuarios encuestados que se declaran satisfechos con el servicio recibido por la Institución: corresponden al porcentaje de respuestas con nota 6 y 7, en escala de 1 a 7, aproximado al entero más cercano. Usuarios encuestados en el año t que se declaran insatisfechos con el servicio recibido por la Institución, corresponden al porcentaje de respuestas con nota entre 1 y 4, en escala de 1 a 7, aproximado al entero más cercano. 3. El ponderador se establece según la cantidad de respuestas que se reciba por cada canal definido, el que a su vez, se define según el diseño muestral. 4. El diseño muestral y su aplicación debe considerar a los usuarios de los canales de atención según corresponda, midiendo los servicios relevantes dirigidos o que se relacionen con usuarios finales, previa revisión y opinión técnica de la Red de Expertos. 5. El marco muestral para cada institución se organiza en grupos o estratos, definidos por servicios y/o canal a través del cual se entrega. En cada grupo o estrato el muestreo debe ser simple y aleatorio, considerando varianza máxima y un nivel de confianza de 95% y cuando corresponda corrección por finitud (límite). 6. La muestra por encuestar tiene que ser representativa de un marco de usuarios definido y representativa a nivel nacional, seleccionada aleatoriamente, con un error muestral total efectivo de máximo 2,5% para un marco muestral mayor o igual a 10.000, y un error muestral total efectivo de máximo 5,0% para un marco muestral menor a 10.000. 7. La medición de satisfacción se realiza según la metodología desarrollada por la Secretaría de Modernización del Ministerio de Hacienda la cual se encuentra publicada en https://satisfaccion.gob.cl/. 8. La medición es realizada por una empresa externa contratada a través de un proceso sujeto a las normas de la ley N°19.886 de Bases sobre Contratos Administrativos de Suministro y Prestación de Servicios, en coordinación con la Red de Expertos."/>
    <n v="2.0408163265306121E-2"/>
  </r>
  <r>
    <s v="MINISTERIO DE HACIENDA"/>
    <x v="71"/>
    <s v="Servicios Públicos Generales"/>
    <n v="13581"/>
    <s v="Promedio ponderado anual de movimientos no conciliados de la Cuenta Única Fiscal"/>
    <s v="((sumatoria del porcentaje no conciliado ponderado de los meses del periodo t) * (factor de corrección del periodo t))/1"/>
    <s v="4 - Mejorar la calidad y oportunidad de la información contable, mediante la disminución en las brechas de cuadratura en las conciliaciones, con el fin de presentar una contabilidad más exacta que permita un óptimo proceso de toma de decisiones en torno al Tesoro Público."/>
    <s v="Disminuir la brecha en las conciliaciones Cuenta Única Fiscal"/>
    <s v="%"/>
    <s v="Des"/>
    <s v="Eficacia"/>
    <s v="Producto"/>
    <x v="2"/>
    <n v="3"/>
    <n v="3"/>
    <n v="1"/>
    <n v="0"/>
    <m/>
    <n v="1.46"/>
    <n v="1.46"/>
    <n v="1"/>
    <n v="0"/>
    <s v="1. Para el cálculo del indicador se consideran solo los hechos económicos registrados en la cartola de la Cuenta Única Fiscal. 2. El reporte de cierre anual debe contener un comparativo mensual del total de movimientos registrados en Cartola (ingresos y egresos) versus el total de movimientos conciliados y no conciliados registrados en cartola del periodo t. 3. El ponderador se establece en forma mensual según los montos a conciliar en cada mes, respecto al periodo t. Debido a que los montos varían en forma significativa, los meses de mayo, septiembre, diciembre, tendrán como sumatoria de su ponderación un máximo de 20% del periodo t. 4. El periodo evaluado comenzará con las conciliaciones de diciembre del año t-1 hasta noviembre del año t, considerando 12 meses. 5. Para el cálculo del indicador anual, se sumarán los porcentajes ponderados mensuales de los movimientos no conciliados. 6. El indicador se considerará cumplido cuando la sumatoria del porcentaje no conciliado ponderado de los meses del periodo t, multiplicado por el factor de corrección del periodo t, no supere el 3%. 7. El factor de corrección del indicador corresponde al peso porcentual del mes, respecto del total de movimientos acumulados del período, por el ponderador correspondiente a cada mes. Para los meses de diciembre, mayo y septiembre el ponderador total será de un 20% y para el resto de los meses un total de 80%. 8. No serán considerados en el cálculo del indicador aquellos movimientos bancarios que tengan las siguientes características: - Ingresos bancarios sin origen definido (Depósito directo en CUF, sin conocer el origen). - Problemas técnicos con página del BancoEstado (caída de página, movimientos bancarios ingresados equivocados y que no han sido solucionados al término del mes)."/>
    <n v="-1.0547945205479452"/>
  </r>
  <r>
    <s v="MINISTERIO DE HACIENDA"/>
    <x v="72"/>
    <s v="Servicios Públicos Generales"/>
    <n v="13050"/>
    <s v="Porcentaje de respuesta a consultas de estadísticas de Comercio Exterior en el Sistema de Gestión de Solicitudes, respondidas en 11 días hábiles, en el año t"/>
    <s v="(Cantidad de respuestas realizadas a consultas estadísticas de comercio exterior en el SGS respondidas en 11 días hábiles, presentadas en el año t/Total de consultas estadísticas de comercio exterior en el SGS realizadas en el año t)*100"/>
    <s v="2 - Fomentar el cumplimiento voluntario, a través de la optimización de procesos y normativa basada en estándares internacionales, y el diseño e implementación de programas que facilitan las operaciones aduaneras."/>
    <s v="Respuestas a Consultas Estadisticas de Comercio exterior"/>
    <s v="%"/>
    <s v="Asc"/>
    <s v="Calidad"/>
    <s v="Producto"/>
    <x v="0"/>
    <n v="92.1"/>
    <n v="116"/>
    <n v="126"/>
    <n v="0"/>
    <m/>
    <n v="91.9"/>
    <n v="125"/>
    <n v="136"/>
    <n v="0"/>
    <s v="Considera sólo las consultas asignadas directamente en el Sistema de Gestión de Solicitudes (SGS) al Subdepartamento Análisis Estadístico y Estudios del Departamento de Estudios de la Dirección Nacional de Aduanas. No incluye las derivaciones efectuadas desde otras Unidades del Servicio al Subdepartamento Análisis Estadístico y Estudios por considerarse asignación indirecta. Del mismo modo, no se incluyen las consultas derivadas por el Subdepartamento Análisis Estadístico y Estudios a otras Unidades del Servicio. No se considera en el cálculo de este indicador, aquellas consultas para las cuales exista subsanación y para aquellas solicitudes que son desistidas. Si el día de ingreso de la solicitud, es un día hábil, dicho día es el &quot;día 0&quot;, no obstante, si esta ingresara durante un día feriado o festivo, se considerará como ?día 0?, el primer día hábil siguiente. Para el cálculo del plazo de respuesta de las consultas despachadas por el Subdepartamento Análisis Estadístico y Estudios se considerará la fecha de ingreso al SGS y fecha de respuesta que consta en el SGS. El indicador considera consultas respondidas entre el 01 de enero y el 31 de diciembre del 2022, en días hábiles ( lunes a viernes, excepto festivos)"/>
    <n v="2.176278563656024E-3"/>
  </r>
  <r>
    <s v="MINISTERIO DE HACIENDA"/>
    <x v="72"/>
    <s v="Servicios Públicos Generales"/>
    <n v="13234"/>
    <s v="Porcentaje de Fiscalización a Operadores de Comercio Exterior en el año t."/>
    <s v="(Número de auditorías realizadas a Operadores del Comercio Exterior durante el año t/Universo de Operadores de Comercio Exterior para el año t)*100"/>
    <m/>
    <m/>
    <s v="%"/>
    <s v="Asc"/>
    <s v="Eficacia"/>
    <s v="Producto"/>
    <x v="1"/>
    <s v="NM"/>
    <s v="--"/>
    <s v="--"/>
    <s v="--"/>
    <m/>
    <n v="4.4000000000000004"/>
    <n v="110"/>
    <n v="2495"/>
    <n v="0"/>
    <s v="Este indicador tiene como objetivo medir la cobertura de la fiscalización contra la evasión tributaria aduanera, en el ámbito de las auditorías aduaneras, entendiendo como tal, el porcentaje de operadores de comercio exterior (importadores y exportadores) que son sujetos de auditorías aduaneras asociadas a los riesgos de los planes de fiscalización del Departamento de Fiscalización Contra la Evasión Tributaria Aduanera. Numerador: Número de auditorías realizadas a Operadores del Comercio Exterior durante el año t: corresponden a las auditorías aduaneras ingresadas al &quot;Sistema de Gestión y Control Fiscalización a Posteriori&quot; en el año t y que cuentan con Informe de Cierre con fecha en el año t. Denominador: Universo de Operadores de Comercio Exterior para el año t: forman parte del universo a auditar para el año t, aquellos agentes económicos (Importadores y Exportadores) que cumplan con los siguientes criterios: * Haber tramitado operaciones de importación y exportación en los 24 meses anteriores a septiembre del año t-1, siendo el año t el año en que se medirá el indicador. Para el año 2022 el denominador se determinará en Septiembre del 2021. * Que hayan tramitado operaciones de importación asociadas a los códigos de operación 101, 151, 103, 104, 105, 134, 129, 179 y/o operaciones de exportación asociadas a los códigos de operación 200, 202, 205, 206, 207, 210, 212 y 213. * Corresponde a agentes económicos que en los 24 meses anteriores a la fecha de medición, hayan tramitado el 90% de las importaciones (en valor CIF) y el 90% de las Exportaciones (en valor FOB). * No haber sido auditadas en los últimos 4 años. Para el año 2022 se excluirán las empresas auditadas en los años 2018, 2019, 2020, 2021."/>
    <s v="-"/>
  </r>
  <r>
    <s v="MINISTERIO DE HACIENDA"/>
    <x v="72"/>
    <s v="Servicios Públicos Generales"/>
    <n v="13235"/>
    <s v="Porcentaje de Documentos de Ingreso de Mercancías (DIN), con denuncia, respecto del total de DIN seleccionados para fiscalización en año t"/>
    <s v="(Total de documentos de ingreso de mercancías (DIN), seleccionados para fiscalización, con denuncia en año t /Total documentos de ingreso de mercancías (DIN) seleccionados para fiscalización en año t)*100"/>
    <m/>
    <m/>
    <s v="%"/>
    <s v="Asc"/>
    <s v="Eficacia"/>
    <s v="Resultado Intermedio"/>
    <x v="1"/>
    <s v="NM"/>
    <s v="--"/>
    <s v="--"/>
    <s v="--"/>
    <m/>
    <n v="31.98"/>
    <n v="10723"/>
    <n v="33532"/>
    <n v="0"/>
    <s v="Acorde a la estrategia del Servicio Nacional de Aduanas, el objetivo de este indicador es monitorear y evaluar la efectividad de la selección en sistemas de selectividad, cuya gestión impactará en una mayor certeza en la selección de documentos aduaneros de Declaraciones de Ingreso (DIN) para la detección de tráfico ilícito de mercancías, evasión tributaria e incumplimiento en normas aduaneras. Excluye los Formularios de Importación Vía Postal y Pago Simultáneo (FIVPS). Numerador: Contempla las selecciones de documentos DIN que generaron denuncia en el año t, que se encuentran ingresadas en el Sistema de Denuncias, Cargos y Reclamaciones (DECARE), correspondientes a infracciones y delitos de acuerdo con el catálogo de la Ordenanza Aduanera. Denominador: Total documentos DIN seleccionados en el Sistema de Selectividad en el año t."/>
    <s v="-"/>
  </r>
  <r>
    <s v="MINISTERIO DE HACIENDA"/>
    <x v="72"/>
    <s v="Servicios Públicos Generales"/>
    <n v="13626"/>
    <s v="Efectividad de las Acciones de Fiscalización Contra la Evasión Tributaria Aduanera."/>
    <s v="(Total de Acciones de Fiscalización Contra la Evasión Tributaria Aduanera terminadas con resultado en el año t/Total de Acciones de Fiscalización Contra la Evasión Tributaria Aduanera terminadas en el año t)*100"/>
    <s v="1 - Desarrollar y aplicar estrategias diferenciadas para una fiscalización ágil e inteligente, según el nivel de cumplimiento de los operadores y los riesgos prioritarios del país."/>
    <s v="Fiscalizaciones terminadas con resultado."/>
    <s v="%"/>
    <s v="Asc"/>
    <s v="Eficacia"/>
    <s v="Producto"/>
    <x v="2"/>
    <n v="75"/>
    <n v="2100"/>
    <n v="2800"/>
    <n v="0"/>
    <m/>
    <n v="72.599999999999994"/>
    <n v="1340"/>
    <n v="1846"/>
    <n v="0"/>
    <s v="El indicador mide la efectividad de las acciones de fiscalización contra la evasión tributaria aduanera en áreas tales como la correcta valoración, las preferencias arancelarias producto de acuerdos comerciales, la debida clasificación de las mercancías, el correcto uso de franquicias, beneficios y otras leyes que impactan y/o contribuyen en la recaudación tributaria aduanera. Para ello, el indicador de efectividad impacta a la ciudadanía porque luego de procesos de fiscalización basados en riesgo, en aquellos casos de fiscalizaciones terminadas con hallazgos (formulación de cargos por derechos, impuestos y demás gravámenes dejados de percibir; multas por incumplimiento a la normativa aduanera), se disminuye la evasión tributaria aduanera, se aumenta la recaudación para el Fisco y se genera un fomento al cumplimiento para que los operadores de comercio exterior cumplan con la normativa aduanera. El indicador contabiliza las acciones de fiscalización contra la evasión que tuvieron hallazgos (cargos, denuncias, giros) del total de fiscalizaciones terminadas 1) Las acciones de fiscalización terminadas corresponden a fiscalizaciones que cambiaron su estado en el sistema nuevo SIN (Sistema de Gestión y Control Fiscalización a Posteriori) de pendiente a terminada en el año t. 2) Para que una actividad de fiscalización terminada se considere con resultado deberá tener un giro, cargo o denuncia ingresado al SIN, y que en el Sistema de Denuncias, Cargos y Reclamaciones (DECARE) el cargo deberá estar en un estado distinto a Ingresado, Absuelto, Anulado, Observado y No formulado y la denuncia deberá estar en estado distinto a Ingresado, Absuelto, Anulado, Observado y Eliminado 3) La medición de la efectividad se efectuará con los estados que presenten los giros, cargos y denuncias al último día del año t."/>
    <n v="3.3057851239669506E-2"/>
  </r>
  <r>
    <s v="MINISTERIO DE HACIENDA"/>
    <x v="72"/>
    <s v="Servicios Públicos Generales"/>
    <n v="13635"/>
    <s v="Porcentaje de solicitudes de Calificación de Servicios como Exportación resueltas dentro de 23 días hábiles en año t"/>
    <s v="(Cantidad Solicitudes de Calificación de Servicios como Exportación resueltas dentro de 23 días hábiles, en el año t /Cantidad de solicitudes de Calificación de Servicios como Exportación)*100"/>
    <s v="2 - Fomentar el cumplimiento voluntario, a través de la optimización de procesos y normativa basada en estándares internacionales, y el diseño e implementación de programas que facilitan las operaciones aduaneras."/>
    <s v="Solicitudes de calificación de Servicios de Exportación resueltas"/>
    <s v="%"/>
    <s v="Asc"/>
    <s v="Calidad"/>
    <s v="Producto"/>
    <x v="2"/>
    <n v="39.299999999999997"/>
    <n v="22"/>
    <n v="56"/>
    <n v="0"/>
    <m/>
    <n v="31.8"/>
    <n v="14"/>
    <n v="44"/>
    <n v="0"/>
    <s v="La calificación permite que las personas naturales o jurídicas que exportan los mismos servicios puedan utilizar el código originalmente definido por la Aduana, sin la necesidad de realizar una nueva solicitud (autocalificación), lo que ha permitido ampliar los tipos de servicios en el ?Nomenclador de Servicios?, lo que se traduce en que cada vez se incluyen nuevos ejes de conocimiento producidos en Chile que son exportados a diversos países. Adicionalmente, la calificación de servicios como exportación permite favorecer a quienes los prestan con beneficios tributarios consistentes en exención de IVA, recuperación del IVA pagado en la adquisición de bienes o contratación de servicios necesarios para realizar la exportación, devolución de derechos y demás gravámenes aduaneros pagados, respecto de las materias primas, artículos a media elaboración y partes o piezas importadas, cuando tales insumos hubieran sido incorporados o consumidos en la producción del servicio exportado; y, acceso a mecanismos tendientes a evitar la doble tributación. Este indicador medirá la cantidad de solicitudes de calificación de servicios como exportación resueltas dentro de 23 días hábiles en el año t. El Hito de inicio se considerará desde que el usuario complete toda la documentación requerida para el análisis de la solicitud (según Resolución 2511/2007). El Hito de finalización se entenderá cumplido en la fecha que el interesado reciba la respectiva resolución, sea mediante correo electrónico u otro medio verificable. Las solicitudes consideradas para este cálculo corresponden a las resueltas en el año t, sin importar el año de ingreso al Servicio Nacional de Aduanas."/>
    <n v="0.23584905660377348"/>
  </r>
  <r>
    <s v="MINISTERIO DE HACIENDA"/>
    <x v="72"/>
    <s v="Servicios Públicos Generales"/>
    <n v="13645"/>
    <s v="Efectividad de las selecciones de fiscalización en ingreso de mercancías, para control concurrente en el año t."/>
    <s v="(Total de acciones de fiscalización en ingreso de mercancías seleccionadas para control mediante sistema de selectividad en línea con denuncia en año t /Total de acciones de fiscalización en ingreso de mercancías seleccionadas para control mediante sistema de selectividad en línea en el año t)*100"/>
    <s v="1 - Desarrollar y aplicar estrategias diferenciadas para una fiscalización ágil e inteligente, según el nivel de cumplimiento de los operadores y los riesgos prioritarios del país."/>
    <s v="Fiscalizaciones en ingreso de mercancias"/>
    <s v="%"/>
    <s v="Asc"/>
    <s v="Eficacia"/>
    <s v="Resultado Intermedio"/>
    <x v="2"/>
    <n v="30.1"/>
    <n v="10395"/>
    <n v="34571"/>
    <n v="0"/>
    <m/>
    <s v="NM"/>
    <s v="--"/>
    <s v="--"/>
    <s v="--"/>
    <s v="1) De acuerdo al Objetivo Estratégico de Fiscalización, este indicador tiene el objetivo de monitorear la efectividad de la selectividad realizada en línea para el control durante el despacho de las mercancías, producto de la aplicación de gestión de riesgos y con el objeto de fortalecer la detección de tráfico ilícito de mercancías, evasión tributaria y/o incumplimiento en normas aduaneras. 2) Se consideran en este indicador las selecciones de Declaraciones de Ingreso de Mercancías DIN, a través del Sistema de Selectividad Nacional. 3) Numerador: Contempla las Declaraciones de Ingreso de Mercancías (DIN) seleccionadas para control en línea, que registran denuncias en el año t ingresadas en el Sistema de Denuncias, Cargos y Reclamaciones (DECARE), correspondientes a infracciones reglamentarias y/o penales de acuerdo a lo establecido en la Ordenanza Aduanera, excluyendo las denuncias que figuren en estado de: Ingresadas, Observadas, Anuladas, Eliminadas y Absueltas. 4) Denominador: Contempla las Declaraciones de Ingreso de Mercancías (DIN) seleccionadas para control en línea en el año t. 5) Se excluyen de este indicador las operaciones que se tramitan en sistemas distintos del Sistema DIN, como son las DIPS Viajeros, DIPS Cargas y DIPS Franquicias y Importación Vía Postal y Pago Simultáneo (FIVPS)"/>
    <n v="1"/>
  </r>
  <r>
    <s v="MINISTERIO DE HACIENDA"/>
    <x v="73"/>
    <s v="Asuntos Económicos"/>
    <n v="12640"/>
    <s v="Porcentaje de solicitudes de autorizaciones de las sociedades operadoras resueltas en un tiempo menor o igual a 8 días hábiles, en el año t"/>
    <s v="(N° de solicitudes de autorizaciones de las sociedades operadoras resueltas en un tiempo menor o igual a 8 días hábiles, en el año t/N° de solicitudes de autorizaciones de las sociedades operadoras resueltas, en el año t)*100"/>
    <m/>
    <m/>
    <s v="%"/>
    <s v="Asc"/>
    <s v="Calidad"/>
    <s v="Producto"/>
    <x v="1"/>
    <s v="NM"/>
    <s v="--"/>
    <s v="--"/>
    <s v="--"/>
    <m/>
    <n v="100"/>
    <n v="69"/>
    <n v="69"/>
    <n v="0"/>
    <s v="El indicador mide el porcentaje de solicitudes de autorizaciones de las sociedades operadoras resueltas, incluyendo autorizaciones de Planes de Apuestas, cambios de Directores de las sociedades operadoras, cambios del Gerente General y modificación de la administración de servicios anexos. Se entiende que la autorización está resuelta con el despacho o envío por correo electrónico de la Resolución que da respuesta a la solicitud presentada ante la Superintendencia. El plazo establecido en el indicador se mide en días hábiles. El indicador se mide desde que los antecedentes de la solicitud estén completos. En caso de la presentación de solicitudes con antecedentes incompletos, se requerirá la subsanación por parte del requirente dentro del plazo que fije la Superintendencia, bajo apercibimiento de que si no lo hiciere, se le tendrá por desistido de su presentación y se procederá al archivo de los antecedentes, solicitudes que no serán consideradas en el indicador."/>
    <s v="-"/>
  </r>
  <r>
    <s v="MINISTERIO DE HACIENDA"/>
    <x v="73"/>
    <s v="Asuntos Económicos"/>
    <n v="13099"/>
    <s v="Porcentaje de consultas ingresadas a la Superintendencia, respondidas en un tiempo menor o igual a 18 días corridos, en el año t"/>
    <s v="(N° de consultas ingresadas a la Superintendencia, respondidas en 18 días corridos o menos, en el año t/N° de consultas ingresadas a la Superintendencia, respondidas en el año t)*100"/>
    <m/>
    <m/>
    <s v="%"/>
    <s v="Asc"/>
    <s v="Calidad"/>
    <s v="Producto"/>
    <x v="1"/>
    <s v="NM"/>
    <s v="--"/>
    <s v="--"/>
    <s v="--"/>
    <m/>
    <n v="88"/>
    <n v="155"/>
    <n v="177"/>
    <n v="0"/>
    <s v="Se entiende por consulta toda presentación ingresada por un interesado a la Superintendencia, en que se solicite información relativa al funcionamiento y/o explotación de un casino de juego, el desarrollo de los juegos de azar, los procedimientos de gestión de solicitudes ciudadanas, así como consultas relacionadas con las funciones de la Superintendencia y el estado de tramitación de reclamos. Se define que la consulta se responde cuando se realiza la notificación electrónica del oficio o del correo electrónico de respuesta a la casilla indicada por los usuarios en el formulario del sitio web de la Superintendencia. El plazo establecido en el indicador se mide en días corridos."/>
    <s v="-"/>
  </r>
  <r>
    <s v="MINISTERIO DE HACIENDA"/>
    <x v="73"/>
    <s v="Asuntos Económicos"/>
    <n v="13392"/>
    <s v="Tiempo promedio de tramitación de procesos sancionatorios"/>
    <s v="Sumatoria días hábiles de procesos sancionatorios resueltas en el año t/N° de procesos sancionatorios resueltos, en el año t"/>
    <m/>
    <m/>
    <s v="días"/>
    <s v="Des"/>
    <s v="Calidad"/>
    <s v="Producto"/>
    <x v="1"/>
    <s v="NM"/>
    <s v="--"/>
    <s v="--"/>
    <s v="--"/>
    <m/>
    <s v="NM"/>
    <s v="--"/>
    <s v="--"/>
    <s v="--"/>
    <s v="El indicador mide el tiempo promedio de tramitación del proceso administrativo sancionatorio de primera instancia (correspondiente a la fase administrativa sin incluir la eventual fase judicial) en días hábiles, desde la fecha de despacho del oficio de formulación de cargos hasta la fecha de despacho de la resolución que determina la absolución o sanción a una sociedad operadora o persona natural. El proceso sancionatorio se inicia con el oficio de Formulación de Cargos, a partir del cual la sociedad operadora dispone de un plazo establecido por la ley 19.995 (Artículo N° 55 letra e) para realizar sus descargos. Pasado este plazo, se hayan presentado descargos o no, la Superintendencia determina si se abre un período de prueba o se falla directamente con los antecedentes que constan en el expediente respectivo. Vencido el término probatorio, se efectúa la propuesta al Superintendente si se aplica una sanción o se absuelve en mérito de los antecedentes que obran en el expediente. En cualquiera de las hipótesis de absolución o sanción, se dicta una resolución que pone fin al proceso. No se incluye en el indicador la fase de impugnación administrativa, donde la sociedad operadora o persona natural puede reclamar vía reposición administrativa ante la Superintendenta, la resolución que pone termino al PAS imponiendo una sanción, dentro de los diez días siguientes a su notificación, haciendo valer todos los antecedentes de hecho y de derecho que fundamenten su reclamo. Tampoco incluye en el indicador la impugnación judicial, procedente una vez desestimada la reclamación administrativa, por medio de la cual la sociedad operadora o persona natural podrá recurrir, sin ulterior recurso, ante el tribunal ordinario civil que corresponda al domicilio de la sociedad o persona, dentro de los diez días siguientes a la notificación de la resolución que desechó el reclamo."/>
    <e v="#VALUE!"/>
  </r>
  <r>
    <s v="MINISTERIO DE HACIENDA"/>
    <x v="73"/>
    <s v="Asuntos Económicos"/>
    <n v="13659"/>
    <s v="Porcentaje de solicitudes ciudadanas respondidas dentro de los plazos establecidos"/>
    <s v="(N° de solicitudes ciudadanas respondidas dentro de plazo, en el periodo t/N° de solicitudes ciudadanas respondidas, en el periodo t)*100"/>
    <s v="3 - Promover el desarrollo del juego responsable, buenas prácticas y la participación ciudadana, aportando con información y educación a la comunidad"/>
    <s v="N° de solicitudes ciudadanas respondidas"/>
    <s v="%"/>
    <s v="Asc"/>
    <s v="Calidad"/>
    <s v="Producto"/>
    <x v="2"/>
    <n v="80"/>
    <n v="256"/>
    <n v="320"/>
    <n v="0"/>
    <m/>
    <n v="86.94"/>
    <n v="193"/>
    <n v="222"/>
    <n v="0"/>
    <s v="Se entiende por solicitud ciudadana a toda presentación ingresada por un interesado a la Superintendencia a través de sus distintos canales de atención, en la que se realice una consulta, reclamo o denuncia. No se considerarán en este indicador aquellos reclamos que sean derivados a los casinos de juego para que sean tramitados en primera instancia. Se define que la solicitud ciudadana está respondida cuando se realiza la notificación electrónica del oficio o correo electrónico de respuesta a la casilla indicada por el interesado. Para cada tipo de solicitud ciudadana los plazos se miden en días corridos contados desde su ingreso a la Superintendencia y son los siguientes: Para dar respuesta a las consultas el plazo es de 18 días corridos. Para dar respuesta a los reclamos de segunda instancia el plazo es de 75 días corridos. Para dar respuesta a las denuncias el plazo es de 30 días corridos"/>
    <n v="-7.9825166781688495E-2"/>
  </r>
  <r>
    <s v="MINISTERIO DE HACIENDA"/>
    <x v="73"/>
    <s v="Asuntos Económicos"/>
    <n v="13680"/>
    <s v="Tiempo promedio de resolución de solicitud de autorizaciones"/>
    <s v="Sumatoria de días de resolución de solicitudes de autorización, en el periodo t/Nº Total de solicitudes de autorización resueltas en el periodo t"/>
    <s v="1 - Dar autorizaciones oportunamente y aportar marco normativo y estándares, que favorezcan el desarrollo y faciliten operación, acorde a las tendencias de la industria"/>
    <s v="N° de autorizaciones realizadas"/>
    <s v="días"/>
    <s v="Des"/>
    <s v="Calidad"/>
    <s v="Producto"/>
    <x v="2"/>
    <n v="16"/>
    <n v="960"/>
    <n v="60"/>
    <n v="0"/>
    <m/>
    <n v="7.19"/>
    <n v="496"/>
    <n v="69"/>
    <n v="0"/>
    <s v="El indicador mide el tiempo promedio de solicitudes de autorizaciones de las sociedades operadoras resueltas, incluyendo autorizaciones de Planes de Apuestas, cambios de Directores de las sociedades operadoras, cambios del Gerente General y modificación de la administración de servicios anexos. El plazo establecido en el indicador se mide en días hábiles, desde el ingreso de la solicitud hasta el despacho o envío por correo electrónico de la Resolución que da respuesta a la solicitud presentada ante la Superintendencia. En caso de que la presentación esté incompleta, se declarará inadmisible, por lo que no será tramitada la solicitud, se procederá al archivo de los antecedentes y no serán consideradas en el indicador. En caso de que la presentación, estando completa, requiera alguna aclaración, se requerirá la subsanación por parte del requirente dentro del plazo que fije la Superintendencia, bajo apercibimiento de declarar desistida la solicitud si no responde en el plazo señalado, se procederá al archivo de los antecedentes y no serán consideradas en el indicador."/>
    <n v="-1.2253129346314322"/>
  </r>
  <r>
    <s v="MINISTERIO DE HACIENDA"/>
    <x v="73"/>
    <s v="Asuntos Económicos"/>
    <n v="13685"/>
    <s v="Porcentaje de fiscalizaciones con hallazgos detectados"/>
    <s v="(N° de fiscalizaciones con hallazgos detectados, en el periodo t /N° de fiscalizaciones realizadas, en el periodo t)*100"/>
    <s v="2 - Desarrollar una fiscalización efectiva, velando por el cumplimiento normativo y contribuyendo al modelo regulatorio"/>
    <s v="Fiscalizaciones con hallazgos detectados"/>
    <s v="%"/>
    <s v="Asc"/>
    <s v="Eficacia"/>
    <s v="Resultado Intermedio"/>
    <x v="2"/>
    <n v="54.09"/>
    <n v="139"/>
    <n v="257"/>
    <n v="0"/>
    <m/>
    <n v="53.58"/>
    <n v="172"/>
    <n v="321"/>
    <n v="0"/>
    <s v="Se entiende como fiscalización realizada cuando al casino se le ha sometido a un proceso de revisión planificado o no planificado en el periodo t (procedimiento de fiscalización) respecto de todas o algunas de sus acciones, con fin de asegurar el cumplimiento y detectar eventuales incumplimientos a la normativa vigente. Se entiende como fiscalización con hallazgos detectados, cuando la Superintendencia deja constancia de los hallazgos detectados durante el procedimiento de fiscalización en el siguiente documento: ? Oficio : documento que informa a la sociedad operadora el resultado de la fiscalización, que puede impartir instrucciones o proponer mejoras en la operación del casino de juego. En caso de no detectarse hallazgos, la Superintendencia emitirá oficio indicando que no se detectaron hallazgos"/>
    <n v="9.5184770436731077E-3"/>
  </r>
  <r>
    <s v="MINISTERIO DE HACIENDA"/>
    <x v="74"/>
    <s v="Servicios Públicos Generales"/>
    <n v="8921"/>
    <s v="Nivel de Cumplimiento de los tiempos de respuesta de 10 días hábiles a consultas del Ministerio Público (MP) sobre investigaciones de lavado de activos y financiamiento del terrorismo con respecto al total de consultas respondidas al MP en el año t"/>
    <s v="(Nº de consultas del Ministerio Público respondidas dentro de 10 días hábiles /N° total de consultas del Ministerio Público respondidas por la Unidad de Análisis Financiero en el año t)*100"/>
    <s v="1 - Optimizar la generación de inteligencia financiera para detectar oportunamente indicios de lavado de activos y financiamiento del terrorismo que sean posteriormente investigados penalmente por parte del Ministerio Público."/>
    <s v="Tiempo de respuesta a consultas del Ministerio Público"/>
    <s v="%"/>
    <s v="Asc"/>
    <s v="Calidad"/>
    <s v="Producto"/>
    <x v="0"/>
    <n v="99.1"/>
    <n v="105"/>
    <n v="106"/>
    <n v="0"/>
    <m/>
    <n v="100"/>
    <n v="104"/>
    <n v="104"/>
    <n v="0"/>
    <s v="El tiempo de respuesta se medirá como la suma de los días hábiles desde la fecha de recepción del oficio de consulta por parte de la Unidad de Análisis Financiero hasta la fecha de respuesta del oficio reservado. Considerando este tiempo de respuesta se determinará las consultas que cumplen con el estándar de 10 días hábiles. El plazo de 10 días hábiles se computarán desde el día hábil siguiente a la fecha de recepción del oficio de consulta por parte de la Unidad de Análisis Financiero. El número total de consultas respondidas dependerá del número de consultas recibidas del Ministerio Público."/>
    <n v="-9.0000000000000566E-3"/>
  </r>
  <r>
    <s v="MINISTERIO DE HACIENDA"/>
    <x v="74"/>
    <s v="Servicios Públicos Generales"/>
    <n v="8938"/>
    <s v="Porcentaje de entidades con convenios de colaboración y cooperación vigentes en el año t respecto al total de entidades pertenecientes al Sistema Nacional de Prevención de Lavado de activos y Financiamiento del Terrorismo en el año t-1"/>
    <s v="(Nº de entidades del Sistema Nacional de Prevención de Lavado de Activos y Financiamiento del Terrorismo con convenios vigentes en el año t/Nº de entidades pertenecientes al Sistema Nacional de Prevención de Lavado de Activos y Financiamiento del Terrorismo en el año t-1)*100"/>
    <s v="5 - Fortalecer el Sistema Nacional Antilavado de Activos y contra el Financiamiento del Terrorismo mediante la coordinación y cooperación interinstitucional y la implementación de programas, planes y/ acciones estratégicas."/>
    <s v="Entidades públicas o privadas con convenios vigentes de colaboración y cooperación."/>
    <s v="%"/>
    <s v="Asc"/>
    <s v="Eficacia"/>
    <s v="Producto"/>
    <x v="0"/>
    <n v="47"/>
    <n v="35"/>
    <n v="75"/>
    <n v="0"/>
    <m/>
    <n v="45"/>
    <n v="32"/>
    <n v="71"/>
    <n v="0"/>
    <s v="Los convenios de colaboración vigentes son los convenios de colaboración con otras entidades públicas y privadas que la UAF suscribe en el uso de las facultades establecidas por ley y que se encuentran plenamente operativos. En el Sistema Nacional de Prevención de Lavado de Dinero y Financiamiento del Terrorismo participan el Banco Central, Ministerios del Interior y Seguridad Pública, de Hacienda, de Relaciones Exteriores, y de Justicia y Derechos Humanos; la Dirección de Compras y Contratación Pública; el Servicio de Impuestos Internos; Servicio de Registro Civil e Identificación; las Superintendencias de Casinos de Juego, de Pensiones y de Insolvencia y Reemprendimiento; la Comisión para el Mercado Financiero (Ex Superintendencia de Valores y Seguros, y Superintendencia de Bancos e Instituciones Financieras), el Servicio Nacional de Aduanas, el Servicio Nacional para la Prevención y Rehabilitación del Consumo de Drogas y Alcohol, y el Servicio de Vivienda y Urbanización Metropolitano, el Conservador de Bienes Raíces de Santiago, la Tesorería General de la República, Contraloría General de la República, Lotería de Concepción, Instituto Chileno de Administración Racional de Empresas (ICARE), Universidad Católica del Norte, la Facultad de Administración y Economía Universidad de Santiago, Ilustre Municipalidad de Santiago, Ilustre Municipalidad de Lo Barnechea, Agencia de Promoción de la Inversión Extranjera (Ex Comité de Inversiones Extranjeras), Academia Nacional de Estudios Políticos y Estratégicos, la Agencia Nacional de Inteligencia, el Instituto Milenio de Investigación sobre los Fundamentos de los Datos (IMFD), Gendarmería de Chile, Gobierno Regional Metropolitano de Santiago, Servicio Nacional del Patrimonio Cultural, Dirección General de Movilización Nacional (DGMN), quienes junto con los 38 sectores económicos de entidades supervisadas por la UAF, compuestos por personas naturales y jurídicas, y el sector público, dan forma al sistema nacional, en el cual la cooperación público-privada es esencial. Asimismo, la Policía de Investigaciones y Carabineros de Chile en coordinación con el Ministerio Público (MP) ejercen las facultades investigativas y persecutorias en materia criminal que en caso de tener como resultado la acreditación de un delito, son sancionados por el Poder Judicial. Para el denominador de este indicador se considera el número total de entidades pertenecientes al Sistema Nacional de Prevención de Lavado de activos y Financiamiento del Terrorismo del año anterior. Por tanto, el valor del denominador considera un valor estimado, ya que solo se podrá determinar al término del año t-1."/>
    <n v="4.4444444444444446E-2"/>
  </r>
  <r>
    <s v="MINISTERIO DE HACIENDA"/>
    <x v="74"/>
    <s v="Servicios Públicos Generales"/>
    <n v="12560"/>
    <s v="Porcentaje de entidades reportantes capacitadas en la prevención del LA/FT pertenecientes a sectores obligados a informar a la UAF respecto al total de entidades reportantes obligadas a informar a la UAF vigentes en el año t-1"/>
    <s v="(Número total de entidades reportantes obligadas a informar a la UAF, que participan en actividades de capacitación en la prevención del lavado de activos y financiamiento del terrorismo realizadas en el año t/Número total de entidades reportantes obligadas a informar vigentes al término del año (t-1))*100"/>
    <s v="4 - Formar a los públicos que son relevantes para la UAF en la necesidad de prevenir y detectar el lavado de activos y financiamiento del terrorismo a través de la difusión de información de carácter público."/>
    <s v="Entidades reportantes capacitadas"/>
    <s v="%"/>
    <s v="Asc"/>
    <s v="Eficacia"/>
    <s v="Producto"/>
    <x v="0"/>
    <n v="11.2"/>
    <n v="945"/>
    <n v="8439"/>
    <n v="0"/>
    <m/>
    <n v="12.89"/>
    <n v="996"/>
    <n v="7729"/>
    <n v="0"/>
    <s v="Las entidades reportantes obligadas a informar a la UAF corresponden a las personas naturales y jurídicas señaladas en el artículo 3° de la Ley N° 19.913, las cuales están obligadas a informar a la Unidad de Análisis Financiero sobre operaciones sospechosas que adviertan en el ejercicio de sus actividades y que se encuentran en el registro de entidades reportantes de la UAF. Por lo tanto, el denominador de este indicador considera el número total de entidades reportantes a la UAF ya sea del sector privado o público que se encuentren vigentes al término del año anterior. El valor del denominador considera un valor estimado, ya que solo se podrá determinar al término del año t-1."/>
    <n v="-0.13110938712179993"/>
  </r>
  <r>
    <s v="MINISTERIO DE HACIENDA"/>
    <x v="74"/>
    <s v="Servicios Públicos Generales"/>
    <n v="13317"/>
    <s v="Porcentaje de supervisiones realizadas a entidades reportantes del sector privado obligadas a informar a la UAF en el año t respecto al total de entidades reportantes del sector privado obligadas a informar a la UAF vigentes en el año t-1."/>
    <s v="(Número de entidades reportantes del sector privado obligadas a informar a la UAF supervisadas en el año t/Número total entidades reportantes del sector privado obligadas a informar vigentes al término del año (t-1))*100"/>
    <s v="3 - Mejorar la acción fiscalizadora de la UAF a través de una supervisión basada en los riesgos de lavado de activos y financiamiento del terrorismo a los sujetos obligados pertenecientes a los sectores económicos obligados a informar a la UAF."/>
    <s v="Entidades reportantes supervisadas"/>
    <s v="%"/>
    <s v="Asc"/>
    <s v="Eficacia"/>
    <s v="Producto"/>
    <x v="0"/>
    <n v="2"/>
    <n v="160"/>
    <n v="7980"/>
    <n v="0"/>
    <m/>
    <n v="3.2"/>
    <n v="233"/>
    <n v="7278"/>
    <n v="0"/>
    <s v="Las entidades reportantes sujetas a supervisión corresponden a las personas naturales y jurídicas señaladas en el inciso primero del artículo 3° de la Ley N° 19.913, las cuales están obligadas a informar a la Unidad de Análisis Financiero (UAF) sobre operaciones sospechosas que adviertan en el ejercicio de sus actividades y que se encuentran en el registro de entidades reportantes del sector privado de la UAF. Asimismo, las atribuciones y funciones con que cuenta la UAF para desarrollar sus funciones de supervisión, a objeto de verificar que los sujetos obligados cumplan con la obligación que les impone la Ley 19.913 y las instrucciones contenidas en las circulares dictadas por la UAF, están contenidas en el artículo 2 de la citada Ley 19.913. En este ámbito, la UAF realiza su función de supervisión mediante acciones de fiscalizaciones in situ así como acciones de monitoreo remoto a las entidades reportantes del sector privado. Para el denominador de este indicador se considera el número total de entidades reportantes del sector privado obligadas por ley a reportar a la UAF que se encuentren vigentes al término del año anterior. Por tanto, el valor del denominador considera un valor estimado, ya que solo se podrá determinar al término del año t-1."/>
    <n v="-0.37500000000000006"/>
  </r>
  <r>
    <s v="MINISTERIO DE JUSTICIA Y DERECHOS HUMANOS"/>
    <x v="75"/>
    <s v="Orden Público y Seguridad"/>
    <n v="11926"/>
    <s v="Porcentaje de imputados con proceso penal finalizado en el año t, respecto de los imputados con causas vigentes e ingresadas al año t"/>
    <s v="(Número de imputados con proceso penal finalizado en el año t /Número de imputados con causas abiertas al año t)*100"/>
    <s v="1 - Potenciar la cobertura de defensa penal pública de calidad, a todas las personas usuarias, a través del fortalecimiento del modelo de prestación de defensa penal"/>
    <s v="Personas Imputadas con proceso penal finalizado"/>
    <s v="%"/>
    <s v="Asc"/>
    <s v="Eficacia"/>
    <s v="Resultado Intermedio"/>
    <x v="0"/>
    <n v="60"/>
    <n v="300000"/>
    <n v="500000"/>
    <n v="0"/>
    <m/>
    <n v="63"/>
    <n v="382862"/>
    <n v="607552"/>
    <n v="0"/>
    <s v="Numerador: El proceso penal finalizado corresponde al término de las causas, en este caso, al término en el año t de las causas abiertas al año 2022. Denominador: Se compone del número de imputados ingresados en el año t, más las causas ingresadas desde años anteriores desde el inicio de la reforma, que se encuentran abiertas al año t. El dato de causas abiertas de años anteriores, debe ser levantado de la base del Sistema de Información de Defensa Penal (SIGDP) con los resultados efectivos al término del año, en el mes de enero 2022, esto a objeto de recoger las actualizaciones de información registradas."/>
    <n v="-4.7619047619047616E-2"/>
  </r>
  <r>
    <s v="MINISTERIO DE JUSTICIA Y DERECHOS HUMANOS"/>
    <x v="75"/>
    <s v="Orden Público y Seguridad"/>
    <n v="12488"/>
    <s v="Porcentaje de imputados indígenas defendidos por defensores penales indígenas en el año t"/>
    <s v="(Número de imputados indígenas defendidos por defensores penales indígenas en el año t/Número de imputados indígenas ingresados en el año t)*100"/>
    <s v="2 - Mejorar continuamente la calidad del servicio, a través de la especialización de la prestación de Defensa Penal, la optimización de los mecanismos de evaluación y control; fortaleciendo la atención a las personas usuarias."/>
    <s v="Personas Imputadas Indígenas con Defensa Especializada"/>
    <s v="%"/>
    <s v="Asc"/>
    <s v="Calidad"/>
    <s v="Producto"/>
    <x v="0"/>
    <n v="85"/>
    <n v="7650"/>
    <n v="9000"/>
    <n v="0"/>
    <m/>
    <n v="91"/>
    <n v="9505"/>
    <n v="10402"/>
    <n v="0"/>
    <s v="NUMERADOR: Corresponde al número de imputados Indígenas atendidos sólo por defensores penales indígenas. ALCANCE: Cabe señalar que hay localidades en donde no existen defensores especializados por lo tanto si un defensor sin especialidad atiende un imputado indígena, no se considera defensa especializada y no se contabiliza en el numerador. DENOMINADOR: corresponde a la demanda, esto es todos los imputados Indígenas que ingresaron un proceso penal en el año t. DEFENSOR PENAL INDIGENA: Corresponde a una dotación de defensores penales públicos que habiendo realizado la Academia Indígena cuentan con especialización calificada por la Unidad de Defensa Especializada de la Defensoría Penal Pública. Ellos tienen atención preferente a imputados indígenas. Conforme la Ley 19253, son indígenas aquellas personas que forman parte de un pueblo originario, y si cumple con alguna de las siguientes alternativas: 1, Autodefinición de indígena. 2, Si tiene un documento que acredite su calidad indígena. 3, Si el imputado tiene uno o los dos apellidos indígenas. 4, Si el Imputado o imputada indígena se comunica naturalmente con la lengua indígena. 5, Si el Imputado o imputada indígenas declara pertenecer a alguna comunidad u organización indígena."/>
    <n v="-6.5934065934065936E-2"/>
  </r>
  <r>
    <s v="MINISTERIO DE JUSTICIA Y DERECHOS HUMANOS"/>
    <x v="75"/>
    <s v="Orden Público y Seguridad"/>
    <n v="12489"/>
    <s v="Porcentaje de imputados con cierres de investigación en audiencia respecto de imputados con solicitud de apercibimiento y audiencia posterior"/>
    <s v="(Número de imputados con cierre de investigación en audiencia en el año t/Número de imputados con audiencia efectuada en el año t)*100"/>
    <s v="1 - Potenciar la cobertura de defensa penal pública de calidad, a todas las personas usuarias, a través del fortalecimiento del modelo de prestación de defensa penal"/>
    <s v="Personas Imputadas con revision de plazos de investigación"/>
    <s v="%"/>
    <s v="Asc"/>
    <s v="Eficacia"/>
    <s v="Producto"/>
    <x v="0"/>
    <n v="57"/>
    <n v="34200"/>
    <n v="60000"/>
    <n v="0"/>
    <m/>
    <n v="68"/>
    <n v="40082"/>
    <n v="58950"/>
    <n v="0"/>
    <s v="NUMERADOR: corresponden a aquellos imputados con cierre de investigación en audiencia posterior a la solicitud de apercibimiento. DENOMINADOR: corresponde todas las causas que hayan tenido solicitud de apercibimiento y una audiencia posterior. Es la fecha de la audiencia la que determina que se incluye en el año una causa en el Denominador independiente de la fecha de solicitud de apercibimiento. Definiciones: - Solicitud de Apercibimiento: El defensor solicita al tribunal que obligue al fiscal a comunicar el cierre de la investigación, una vez que el plazo legal o judicial se encuentra vencido. El cierre de investigación ocurre cuando: En la audiencia, el defensor debe pedir al tribunal que aperciba al fiscal a que cierre la investigación. El Tribunal da la palabra al fiscal para que comunique el cierre de la investigación. Esta por su parte, declara cerrada la investigación y el tribunal tiene por comunicado el cierre de la misma. Alcance: Las audiencias son computadas sólo cuando se ha realizado por parte del defensor una solicitud de apercibimiento"/>
    <n v="-0.16176470588235295"/>
  </r>
  <r>
    <s v="MINISTERIO DE JUSTICIA Y DERECHOS HUMANOS"/>
    <x v="75"/>
    <s v="Orden Público y Seguridad"/>
    <n v="12810"/>
    <s v="Porcentaje de imputados adolescentes atendidos por defensores penales especializados juveniles en el año t"/>
    <s v="(N° de imputados adolescentes atendidos por defensores penales especializados en Defensa Juvenil en el año t/Número total de imputados adolescentes ingresados en el año t)*100"/>
    <s v="2 - Mejorar continuamente la calidad del servicio, a través de la especialización de la prestación de Defensa Penal, la optimización de los mecanismos de evaluación y control; fortaleciendo la atención a las personas usuarias."/>
    <s v="Personas Imputadas Adolescentes con defensa especializada"/>
    <s v="%"/>
    <s v="Asc"/>
    <s v="Calidad"/>
    <s v="Producto"/>
    <x v="0"/>
    <n v="86"/>
    <n v="8600"/>
    <n v="10000"/>
    <n v="0"/>
    <m/>
    <n v="92"/>
    <n v="8076"/>
    <n v="8765"/>
    <n v="0"/>
    <s v="DEFENSOR PENAL JUVENIL: Son abogados especializados en la Ley de Responsabilidad Penal Adolescentes que cumplen requisitos mínimos de perfeccionamiento traducidos en horas de capacitación y experiencia en litigación, asegurando así la capacidad e idoneidad de los operadores para hacerse cargo de las finalidades de la ley. IMPUTADOS ADOLESCENTES: Según Artículo 3 de la Ley 20.084, son aquellas personas que al momento en que se hubiese dado el principio de ejecución del delito sean mayores de 14 y menores de 18 años .ALCANCE NUMERADOR: Cabe señalar que hay localidades en donde no existen defensores especializados por lo tanto si un defensor adulto atiende un imputado adolescente, no se considera defensa especializada y no se contabiliza en el numerador.DENOMINADOR: Corresponde al número total de imputados adolescentes que ingresaron un proceso penal en el año t"/>
    <n v="-6.5217391304347824E-2"/>
  </r>
  <r>
    <s v="MINISTERIO DE JUSTICIA Y DERECHOS HUMANOS"/>
    <x v="75"/>
    <s v="Orden Público y Seguridad"/>
    <n v="13030"/>
    <s v="Porcentaje de imputados adultos en prisión preventiva con audiencia de revisión de medida cautelar de prisión preventiva efectuada dentro de los 90 días corridos, en año t"/>
    <s v="(N° de imputados adultos en prisión preventiva con audiencia de revisión de la medida cautelar de prisión preventiva efectuada dentro de los 90 días corridos en año t/N° de imputados adultos en prisión preventiva hasta 90 días corridos desde la última revisión o inicio de la medida cautelar prisión preventiva en el periodo t)*100"/>
    <s v="1 - Potenciar la cobertura de defensa penal pública de calidad, a todas las personas usuarias, a través del fortalecimiento del modelo de prestación de defensa penal"/>
    <s v="Personas Imputadas con Revisión de medida cautelar de prisión preventiva"/>
    <s v="%"/>
    <s v="Asc"/>
    <s v="Calidad"/>
    <s v="Producto"/>
    <x v="1"/>
    <s v="NM"/>
    <s v="--"/>
    <s v="--"/>
    <s v="--"/>
    <m/>
    <n v="60"/>
    <n v="16907"/>
    <n v="28158"/>
    <n v="0"/>
    <s v="ALCANCE NUMERADOR Corresponde a las Audiencias de revisión realizadas por el defensor penal a aquellos imputados en prisión preventiva que han cumplido dentro de los 90 días, desde la imposición de una medida cautelar en prisión preventiva, o desde la última audiencia de revisión o reinicio de un intervalo por incumplimiento. ALCANCE DENOMINADOR: Corresponde a la suma del Número de imputados con intervalos hasta 90 días en prisión preventiva contados desde la: 1) fecha de imposición de la medida cautelar de prisión preventiva, o; 2) reiniciados desde el vencimiento de 90 días sin mediar audiencia de revisión, o cuando corresponda; 3) reiniciado desde la fecha de revisión en audiencia de la medida cautelar, en cuyo caso el intervalo puedes ser inferior a 90 días. a) Se considera la fecha de la imposición o la revisión de medida cautelar independiente de su año (anteriores a t). b) Para el reinicio del intervalo (caso 3) se considera válida cualquier Audiencia que revise la medida cautelar: audiencias requeridas por el defensor, tribunal o Fiscal. c) Se cuentan los imputados las veces que se hayan repetidos los intervalos. Alcance Periodo t: 1.- Considera en el ciclo o intervalo de 90 días, los imputados adultos en prisión preventiva independiente del año de su imposición o revisión de medida cautelar (t-1). 2.- Un imputado es contabilizado más de una vez, cuando el plazo en prisión preventiva exceda el ciclo de 90 días, en cuyo caso se consignará el cumplimiento o incumplimiento y se volverá a evaluar en el periodo siguiente, considerando intervalos o ciclos de evaluación de 90 días."/>
    <s v="-"/>
  </r>
  <r>
    <s v="MINISTERIO DE JUSTICIA Y DERECHOS HUMANOS"/>
    <x v="75"/>
    <s v="Orden Público y Seguridad"/>
    <n v="13927"/>
    <s v="Porcentaje de personas imputadas migrantes y extranjeras atendidas por defensores especializados migrantes en el año t."/>
    <s v="(N° de personas imputadas migrantes y extranjeras atendidas por un defensor especializado migrante/N° de personas imputadas migrantes y extranjeras ingresadas en el año t)*100"/>
    <s v="2 - Mejorar continuamente la calidad del servicio, a través de la especialización de la prestación de Defensa Penal, la optimización de los mecanismos de evaluación y control; fortaleciendo la atención a las personas usuarias."/>
    <s v="Personas Imputadas Migrantes y extranjeras atendidas por defensores especializados"/>
    <s v="%"/>
    <s v="Asc"/>
    <s v="Calidad"/>
    <s v="Producto"/>
    <x v="2"/>
    <n v="30"/>
    <n v="5100"/>
    <n v="17000"/>
    <n v="0"/>
    <m/>
    <n v="31"/>
    <n v="5396"/>
    <n v="17623"/>
    <n v="0"/>
    <s v="? Persona Imputada Migrante: Corresponde a toda persona que no posea nacionalidad chilena al momento de iniciarse el proceso penal. Corresponderá al Defensor Penal Público a cargo del proceso penal, establecer la calidad de extranjero del imputado, lo que será registrado en el Sistema de Información de Gestión de Defensa Penal ? NUMERADOR: Corresponde al número de imputados Migrante y Extranjeros atendidos sólo por defensores penales especializados en Defensa Penal Migrante ? DENOMINADOR: Corresponde a la demanda, esto es todos los imputados Migrantes o extranjeros que ingresaron un proceso penal en el año t. ? DEFENSOR PENAL MIGRANTE: Corresponde a una dotación de defensores penales públicos que cuentan con especialización calificada por la Unidad de Defensa Especializada de la Defensoría Penal Pública, identificado en el Sistema de Gestión de Defensa Penal. La especialidad permite dar respuesta a necesidades específicas de este grupo, y a lo establecido por las Naciones Unidas, Asamblea General, resolución sobre ?Protección de los migrantes? A/54/166 de 24 de febrero de 2000. Los defensores, tienen atención preferente a imputados migrantes y extranjeros en condiciones de vulnerabilidad, y obliga al Defensor a tener en consideración una serie de normas jurídicas de índole nacional e internacional, así como cumplir las actuaciones mínimas que se establezcan en el Manual de Actuaciones respectivo,"/>
    <n v="-3.2258064516129031E-2"/>
  </r>
  <r>
    <s v="MINISTERIO DE JUSTICIA Y DERECHOS HUMANOS"/>
    <x v="75"/>
    <s v="Orden Público y Seguridad"/>
    <n v="13928"/>
    <s v="Porcentaje de acciones de difusión del rol de la Defensoría Penal Pública a grupos objetivos de la comunidad ejecutadas en el año t respecto de acciones de difusión programadas en el año t"/>
    <s v="(N° de actividades de difusión del rol de la Defensoría Penal Pública a grupos objetivos de la comunidad ejecutadas en el periodo t/N° total de actividades programadas de difusión del rol de la Defensoría Penal Pública a grupos objetivos de la comunidad programadas para el año t) x100)*100"/>
    <s v="3 - Fortalecer el rol de la Defensoría Penal Pública y el conocimiento de las personas sobre sus derechos en el ámbito del sistema de justicia penal, mediante una estrategia de difusión enfocada hacia las personas usuarias, y la comunidad en general."/>
    <s v="Comunidad Informada de derechos mediante acciones de difusión"/>
    <s v="%"/>
    <s v="Asc"/>
    <s v="Eficacia"/>
    <s v="Proceso"/>
    <x v="2"/>
    <n v="100"/>
    <n v="320"/>
    <n v="320"/>
    <n v="0"/>
    <m/>
    <s v="NM"/>
    <s v="--"/>
    <s v="--"/>
    <s v="--"/>
    <s v="NUMERADOR: Corresponde al número de acciones de difusión ejecutadas en el año t DENOMINADOR: Corresponde al número de acciones de difusión programadas en el año t Alcance ACCIONES DE DIFUSIÓN: Constituyen un mecanismo para acercar el sistema de justicia a las personas, con acciones tendientes a incrementar el conocimiento del rol institucional en el sistema de justicia penal y sus servicios, los derechos que le asisten a las personas en el ámbito penal, mediante la entrega de información a grupos objetivos focalizados, a través de Diálogos, o Actividades de difusión o capacitación, publicaciones en medios de prensa, campaña en redes sociales, entre otros. GRUPOS OBJETIVOS: Corresponde a la Comunidad general, Jóvenes infractores y no infractores (y/o familiares), Usuarias y usuarios privados de libertad (imputada/os y/o condenada/os), Personas pertenecientes a pueblos originarios y/o vinculadas al área, Personas migrantes y extranjeras y/o vinculadas al área, Instituciones tales como: comunidad educativa, organismos vinculados al sistema de justicia, organismos no gubernamentales, entre otros que se definan, acorde a los énfasis estratégicos para cada año. Alcance sobre Medios de Verificación: El informe contiene el link con nota publicada en web institucional por cada acción realizada, pero; en el caso de campañas de redes sociales, se incluye un informe en anexo."/>
    <n v="1"/>
  </r>
  <r>
    <s v="MINISTERIO DE JUSTICIA Y DERECHOS HUMANOS"/>
    <x v="76"/>
    <s v="Orden Público y Seguridad"/>
    <n v="6159"/>
    <s v="Porcentaje de condenados capacitados laboralmente con certificación en el año t"/>
    <s v="(Número de condenados con capacitación laboral certificada en el año t/Promedio mensual de condenados en el año t)*100"/>
    <s v="2 - Proporcionar de acuerdo a estándares de Derechos Humanos y con enfoque de género, atención a las personas privadas de libertad, mediante la entrega de un conjunto de condiciones básicas, en aspectos como: alojamiento, alimentación, atención espiritual, acercamiento a redes familiares y salud. Así como también, entregar de manera directa o a través de terceros a la población puesta bajo la custodia del Servicio o en proceso de eliminación de antecedentes acceso a: educación, capacitación, trabajo, atención psicosocial, cultura y todas aquellas prestaciones que faciliten su integración social y permitan el ejercicio de los derechos no restringidos por su situación penal, brindando en los casos que corresponda y de manera adecuada, atención administrativa en el control de las condenas y de la eliminación de antecedentes."/>
    <s v="Personas condenadas capacitadas con certificación"/>
    <s v="%"/>
    <s v="Asc"/>
    <s v="Eficacia"/>
    <s v="Resultado Intermedio"/>
    <x v="0"/>
    <n v="8.93"/>
    <n v="2465"/>
    <n v="27610"/>
    <n v="0"/>
    <m/>
    <n v="10.07"/>
    <n v="2546"/>
    <n v="25287"/>
    <n v="0"/>
    <s v="Las capacitaciones laborales son actividades orientadas a favorecer el aprendizaje para el ejercicio de un trabajo dependiente o independiente. La oferta de capacitación es entregada por organismos técnicos de capacitación (OTEC) y está constituida en su mayoría, por cupos financiados por el SENCE. Se entenderá por &quot;persona condenada con capacitación laboral certificada&quot;, a la persona interna del Sistema Cerrado o Semiabierto que aprueba un curso de capacitación en el período. Se entenderá como &quot;Promedio mensual de personas condenadas en el año t&quot; el promedio de la existencia mensual, al último día de cada mes, de personas condenadas recluidas que permanecen 24 horas en las unidades penales de los Sistemas Cerrado o Semiabierto."/>
    <n v="-0.11320754716981138"/>
  </r>
  <r>
    <s v="MINISTERIO DE JUSTICIA Y DERECHOS HUMANOS"/>
    <x v="76"/>
    <s v="Orden Público y Seguridad"/>
    <n v="9673"/>
    <s v="Porcentaje de condenados privados de libertad que concluyen proceso educativo en el año t, respecto del total de condenados privados de libertad que accede a proceso educativo en el año t"/>
    <s v="(Número de condenados privados de libertad que concluyen proceso educativo en el año t/Número total de condenados privados de libertad que acceden a proceso educativo en el año t)*100"/>
    <s v="2 - Proporcionar de acuerdo a estándares de Derechos Humanos y con enfoque de género, atención a las personas privadas de libertad, mediante la entrega de un conjunto de condiciones básicas, en aspectos como: alojamiento, alimentación, atención espiritual, acercamiento a redes familiares y salud. Así como también, entregar de manera directa o a través de terceros a la población puesta bajo la custodia del Servicio o en proceso de eliminación de antecedentes acceso a: educación, capacitación, trabajo, atención psicosocial, cultura y todas aquellas prestaciones que faciliten su integración social y permitan el ejercicio de los derechos no restringidos por su situación penal, brindando en los casos que corresponda y de manera adecuada, atención administrativa en el control de las condenas y de la eliminación de antecedentes."/>
    <s v="Personas condenadas con proceso educativo"/>
    <s v="%"/>
    <s v="Asc"/>
    <s v="Eficacia"/>
    <s v="Resultado Intermedio"/>
    <x v="0"/>
    <n v="83.34"/>
    <n v="11658"/>
    <n v="13989"/>
    <n v="0"/>
    <m/>
    <n v="89.59"/>
    <n v="11878"/>
    <n v="13258"/>
    <n v="0"/>
    <s v="Se entenderá por proceso educativo aquel que la Ley General de Educación N° 20.370 considera en sus modalidades y niveles que permiten la instrucción formal en nivel básico o medio, siendo el acceso a este proceso educativo una herramienta de reinserción, por lo que se entenderá que concluye el proceso educativo toda aquella persona condenada privada de libertad del Sistema Cerrado o Semiabierto, que finaliza dicho proceso, independiente del resultado, que corresponde a la modalidad educativa que cursa, y aquellas personas internas que estando en cualquiera de las modalidades educativas, acceden a un permiso de salida (salida controlada al medio libre, salida laboral), obtienen indulto, obtienen libertad condicional o cumplen condena, o son egresadas por Orden del Tribunal, o por facultad del Director de la Escuela (rebaja administrativa)."/>
    <n v="-6.9762250251144103E-2"/>
  </r>
  <r>
    <s v="MINISTERIO DE JUSTICIA Y DERECHOS HUMANOS"/>
    <x v="76"/>
    <s v="Orden Público y Seguridad"/>
    <n v="12180"/>
    <s v="Tasa de internos fugados desde el exterior de unidades penales en el año t, por cada 1000 internos trasladados a tribunales, a hospitales y otros lugares en el año t"/>
    <s v="(Número de personas fugadas desde el exterior de unidades penales en el año t/Número de personas trasladadas a tribunales, hospitales y otros lugares en el año t)*1000"/>
    <s v="1 - Garantizar el cumplimiento eficaz de la prisión preventiva y de las condenas que los Tribunales determinen, previniendo conductas y situaciones que pongan en riesgo el cumplimiento de este mandato, garantizando en este proceso la dignidad, los derechos humanos y el enfoque de género en forma integral de la población bajo custodia o control, con personal penitenciario competente y formado y/o capacitado para estos fines en la Escuela Institucional."/>
    <s v="Personas internas fugadas desde el exterior de unidades penales"/>
    <s v="número"/>
    <s v="Des"/>
    <s v="Eficacia"/>
    <s v="Resultado Final"/>
    <x v="0"/>
    <n v="0.06"/>
    <n v="10"/>
    <n v="174180"/>
    <n v="1000"/>
    <m/>
    <n v="0"/>
    <n v="0"/>
    <n v="79936"/>
    <n v="1000"/>
    <s v="Se entiende por fuga desde el exterior, la evasión de una persona condenada a pena privativa de libertad y/o en prisión preventiva recluida en un recinto penitenciario con régimen cerrado, durante el traslado o permanencia de ésta en los tribunales, hospitales u otros lugares distintos a un establecimiento penitenciario en que se pierde el control físico y/o visual por parte del personal institucional y, en los cuales las normativas administrativas, sanitarias (según corresponda) y las condiciones de seguridad se encuentran bajo la gestión de otra institución pública y/o privada. No se incluyen las personas que presenten una medida cautelar distinta a la prisión preventiva, ni aquellas personas puestas a disposición de los tribunales para control de detención que no hayan sido formalizadas y/o que la orden de ingreso a un establecimiento penitenciario no haya sido recepcionada por Gendarmería de Chile."/>
    <e v="#VALUE!"/>
  </r>
  <r>
    <s v="MINISTERIO DE JUSTICIA Y DERECHOS HUMANOS"/>
    <x v="76"/>
    <s v="Orden Público y Seguridad"/>
    <n v="12184"/>
    <s v="Tasa de internos fugados desde el interior de unidades penales en el año t, por cada 1000 internos que estuvieron bajo la custodia de Gendarmería de Chile en el año t"/>
    <s v="(N° de fugas efectivas desde el interior de unidades penales en el año t/N° de internos que estuvieron bajo la custodia de Gendarmería de Chile en el año t )*1000"/>
    <s v="1 - Garantizar el cumplimiento eficaz de la prisión preventiva y de las condenas que los Tribunales determinen, previniendo conductas y situaciones que pongan en riesgo el cumplimiento de este mandato, garantizando en este proceso la dignidad, los derechos humanos y el enfoque de género en forma integral de la población bajo custodia o control, con personal penitenciario competente y formado y/o capacitado para estos fines en la Escuela Institucional."/>
    <s v="Personas internas fugadas desde el interior de unidades penales"/>
    <s v="número"/>
    <s v="Des"/>
    <s v="Eficacia"/>
    <s v="Resultado Final"/>
    <x v="0"/>
    <n v="0.16"/>
    <n v="18"/>
    <n v="115216"/>
    <n v="1000"/>
    <m/>
    <n v="0.16"/>
    <n v="12"/>
    <n v="73411"/>
    <n v="1000"/>
    <s v="Se entiende por fuga desde el interior, la evasión de una persona condenada a pena privativa de libertad y/o en prisión preventiva desde el interior de los establecimientos penitenciarios con régimen cerrado (población recluida 24 horas, con apremios, con reclusión nocturna, entre otros), en el que se pierde el control físico y/o visual por parte del personal institucional. Se considera fuga incluso aquellas evasiones en la que la persona reclusa es recapturada por los organismos policiales. No se considera como fuga desde el interior, los incumplimientos de permisos de salida (Salida Dominical, Salida de Fin de Semana, Salida Controlada al Medio Libre y los permisos de Salida Laboral). Las personas internas que están bajo la custodia institucional en el año t, corresponden a quienes fueron atendidas por Gendarmería de Chile cada vez que ingresaron al Subsistema cerrado en el año t; por ende, una persona será contabilizada tantas veces ingrese al Subsistema Cerrado durante el año t."/>
    <n v="0"/>
  </r>
  <r>
    <s v="MINISTERIO DE JUSTICIA Y DERECHOS HUMANOS"/>
    <x v="76"/>
    <s v="Orden Público y Seguridad"/>
    <n v="12325"/>
    <s v="Porcentaje de usuarios de los programas de reinserción laboral colocados en un trabajo, respecto del total de usuarios intervenidos en el año t"/>
    <s v="(N° de usuarios de los Programas de reinserción laboral colocados en un trabajo en el año t/N° de usuarios intervenidos en el año t)*100"/>
    <m/>
    <m/>
    <s v="%"/>
    <s v="Asc"/>
    <s v="Eficacia"/>
    <s v="Resultado Intermedio"/>
    <x v="1"/>
    <s v="NM"/>
    <s v="--"/>
    <s v="--"/>
    <s v="--"/>
    <m/>
    <n v="38.43"/>
    <n v="1053"/>
    <n v="2740"/>
    <n v="0"/>
    <s v="Se considera para el indicador de usuarios colocados en un trabajo que los Programas de Reinserción Laboral corresponden a: PAP (Programa de Apoyo Postpenitenciario), PRL (Programa de Reinserción Laboral) y PILSA (Programa de Intermediación Laboral en Sistema Abierto). Se entenderá por colocado laboralmente a todo usuario de los programas reinserción laboral que inicie un trabajo remunerado dependiente o independiente y que esté acreditado por: contrato de trabajo y/o certificado de cotizaciones y/o liquidación de sueldo y/o inicio de actividades y/o boletas de honorarios y/o certificado laboral y/o permiso municipal. Se entenderá por usuario intervenido, aquella persona que recibe en el periodo, al menos, una prestación (colocación, intervención psicosocial, capacitación) de estos programas."/>
    <s v="-"/>
  </r>
  <r>
    <s v="MINISTERIO DE JUSTICIA Y DERECHOS HUMANOS"/>
    <x v="76"/>
    <s v="Orden Público y Seguridad"/>
    <n v="13929"/>
    <s v="Porcentaje de personas usuarias de los programas de reinserción laboral colocadas en un trabajo, respecto del total de personas usuarias con intervención laboral en el año t"/>
    <s v="(N° de personas usuarias de los Programas de reinserción laboral colocadas en un trabajo en el año t/N° de personas usuarias con intervención laboral en el año t)*100"/>
    <s v="3 - Fomentar en la población que cumple condena o se encuentra eliminando antecedentes, a través de procesos diferenciados y estructurados de intervención con enfoque de género, y en un marco de respeto irrestricto de los derechos humanos, el desarrollo de habilidades sociolaborales, conductas y competencias prosociales, favoreciendo disminuir el nivel de riesgo de reincidencia delictiva, involucrando en este proceso a sus familias, instituciones, empresas y comunidad."/>
    <s v="Personas usuarias colocadas laboralmente"/>
    <s v="%"/>
    <s v="Asc"/>
    <s v="Eficacia"/>
    <s v="Resultado Intermedio"/>
    <x v="2"/>
    <n v="42.47"/>
    <n v="1195"/>
    <n v="2814"/>
    <n v="0"/>
    <m/>
    <n v="44.96"/>
    <n v="1053"/>
    <n v="2342"/>
    <n v="0"/>
    <s v="Para el indicador de personas usuarias colocadas en un trabajo, se consideran los siguientes Programas de Reinserción Laboral: PAIS (Programa de Apoyo a la Integración Social) y PILSA (Programa de Intermediación Laboral en Sistema Abierto). Se entenderá por colocada laboralmente a toda persona usuaria de los programas reinserción laboral que obtiene en el periodo un trabajo remunerado dependiente o independiente y que esté acreditado por: contrato de trabajo y/o certificado de cotizaciones y/o liquidación de sueldo y/o inicio de actividades y/o boletas de honorarios y/o certificado laboral y/o permiso municipal. Se entenderá por persona usuaria con intervención laboral, aquella que obtiene en el periodo un trabajo remunerado o aprueba una capacitación laboral como prestaciones de los programas."/>
    <n v="-5.5382562277580115E-2"/>
  </r>
  <r>
    <s v="MINISTERIO DE JUSTICIA Y DERECHOS HUMANOS"/>
    <x v="77"/>
    <s v="Orden Público y Seguridad"/>
    <n v="8327"/>
    <s v="Porcentaje de causas resueltas del Sistema de Mediación Familiar con acuerdo total durante el año t respecto del total de causas terminadas con acuerdo total, parcial o frustrado durante el año t"/>
    <s v="(Causas Terminadas del Sistema de Mediación Familiar con Acuerdo Total durante el año t/Total de causas terminadas del Sistema de Mediación Familiar con acuerdo total, parcial o frustrado durante el año t)*100"/>
    <s v="1 - Avanzar en la modernización del ordenamiento legislativo y del sistema de administración de justicia, a través de reformas y modificaciones legales, que permitan establecer procedimientos judiciales más oportunos, eficientes y transparentes para los ciudadanos, potenciando la cooperación con el Poder Judicial, asegurando su independencia, por medio de mecanismos e intercambios de experiencia."/>
    <m/>
    <s v="%"/>
    <s v="Asc"/>
    <s v="Eficacia"/>
    <s v="Resultado Intermedio"/>
    <x v="0"/>
    <n v="64"/>
    <n v="93726"/>
    <n v="146456"/>
    <n v="0"/>
    <m/>
    <n v="70.47"/>
    <n v="59820"/>
    <n v="84882"/>
    <n v="0"/>
    <s v="1.- El total de causas consideradas dentro del denominador, sólo considera las causas que al menos tuvieron una sesión conjunta de mediación; las causas frustradas sin sesión o con sesión privada (que es cuando sólo asiste una de las partes) no son incluidas dentro del universo a considerar. 2.- Conceptos: ACUERDO TOTAL: Una causa se encuentra en estado &quot;acuerdo total&quot; cuando las partes han alcanzado un acuerdo en todas las materias tratadas, siempre y cuando el acuerdo haya sido ratificado por una resolución judicial. ACUERDO PARCIAL: Una causa se encuentra en estado &quot;acuerdo parcial&quot; cuando las partes han alcanzado un acuerdo en, al menos, una de las materias tratadas, habiéndose frustrado el resto, siempre y cuando el acuerdo haya sido ratificado por una resolución judicial. FRUSTRADA CON SESIÓN CONJUNTA: Una causa se encuentra &quot;frustrada con sesión conjunta&quot; si es que, habiendo asistido todas las partes involucradas en el proceso, al menos, una de ellas ha manifestado su voluntad de no proseguir con el proceso o el/la mediador/a ha adquirido la convicción de que no se alcanzará acuerdo en el proceso de mediación en ninguna de las materias tratadas"/>
    <n v="-9.1812118632041986E-2"/>
  </r>
  <r>
    <s v="MINISTERIO DE JUSTICIA Y DERECHOS HUMANOS"/>
    <x v="77"/>
    <s v="Orden Público y Seguridad"/>
    <n v="11945"/>
    <s v="Porcentaje de centros privativos de libertad del Servicio Nacional de Menores y Secciones Juveniles de Gendarmería de Chile supervisados según estándar establecido en el año t"/>
    <s v="(N° total de Centros Privativos de Libertad de SENAME y Secciones Juveniles de GENCHI supervisados según estándar establecido en el año t/N° total de Centros Privativos de Libertad de SENAME y Secciones Juveniles de GENCHI operativos en el año t)*100"/>
    <s v="2 - Tramitar las leyes tendientes a lograr la reforma del marco jurídico e institucional en materia de protección de niños, niñas y adolescentes vulnerados, perfeccionando la Ley de Responsabilidad Penal Adolescente, propendiendo a fortalecer la reinserción social juvenil."/>
    <m/>
    <s v="%"/>
    <s v="Asc"/>
    <s v="Eficacia"/>
    <s v="Producto"/>
    <x v="0"/>
    <n v="100"/>
    <n v="47"/>
    <n v="47"/>
    <n v="0"/>
    <m/>
    <n v="100"/>
    <n v="38"/>
    <n v="38"/>
    <n v="0"/>
    <s v="Comisiones Interinstitucionales de Supervisión de Centros de Responsabilidad Penal Adolescente (CISC RPA). EL total de Centros existentes son 55: 18 Centros de Internación Provisoria y de Internación en Régimen Cerrado (CIP-CRC), 16 Centros de Internación Semicerrados (CSC) y 21 secciones juveniles (SSJJ). En el caso de que algún centro o sección no se encuentre operativo, no se considerará parte del universo de los Centros Privativos de Libertad que deben ser supervisados. Por operativo se entenderá aquellos centros privativos de libertad del Servicio Nacional de Menores o secciones juveniles de Gendarmería de Chile que cuentan con adolescentes y/o jóvenes en todas las visitas que realice la CISC RPA respectiva Un Centro se considerará como supervisado si cumple con los siguientes 6 criterios: 1. Si la CISC RPA visitaron al menos 2 veces al año (una por semestre) cada Centro Privativo de Libertad y Sección Juvenil que se encuentren operativos, es decir, que presentan población bajo medida y/o sanción de la ley que establece un sistema de responsabilidad de los adolescentes por infracción a ley penal. 2. Que cada CISC RPA, luego de efectuada la visita correspondiente, llene completamente un formulario de acta de visita. 3. Que cada SEREMI de Justicia y Derechos Humanos, en su calidad de coordinadores de la CISC RPA en su respectiva región ponga a disposición de la Subsecretaría de Justicia, el acta de visita completamente llenada, de acuerdo a los plazos estipulados en el manual de funcionamiento de las CISC RPA. Esto es, no más de 10 días hábiles después de realizada la última visita. 4. Si en el contexto de la visita del CISC RPA, ocurre una denuncia por parte de un(a) adolescente o joven que se encuentra cumpliendo una sanción o medida cautelar en algún Centro Privativo de Libertad a la Comisión y/o a un integrante de ella, se activa el protocolo de denuncia que la Subsecretaría de Justicia ha instruido a la CISC RPA. De no ocurrir denuncias, no se considera este criterio en la medición. 5. Elaboración de un informe semestral de sistematización y análisis de la información recogida por la CISC RPA en visita correspondiente al semestre anterior que será elaborado por la División de Reinserción Social. Para el primer periodo, será elaborado durante el trimestre inmediatamente posterior a que se realicen las visitas del primer semestre. Para el segundo periodo será elaborado a más tardar el 31 de diciembre del año t, y serán enviados a cada SEREMI de Justicia y Derechos Humanos, luego de la aprobación de la jefatura de la División de Reinserción Social. &quot;Para este último informe se incorporará un acápite de análisis sobre el reporte de gestiones para subsanar las observaciones deficitarias de las CISC RPA, mencionado en el criterio N° 6 de estas notas. 6. El o la SEREMI deberá enviar a la Subsecretaría de Justicia, 3 veces al año, con periodicidad cuatrimestral (meses de abril, agosto y diciembre) y dentro del quinto día hábil del mes siguiente al cuatrimestre que corresponde (primer informe en mayo, segundo informe en septiembre y tercer informe en diciembre), un reporte informando las gestiones que se han realizado en su región para subsanar las observaciones deficitarias de las CISC RPA en la visita del periodo anterior y el estado de cumplimiento de ellas en el caso del último reporte, este será elaborado y remitido durante el mes de diciembre."/>
    <n v="0"/>
  </r>
  <r>
    <s v="MINISTERIO DE JUSTICIA Y DERECHOS HUMANOS"/>
    <x v="77"/>
    <s v="Orden Público y Seguridad"/>
    <n v="12423"/>
    <s v="Promedio de días hábiles de tramitación de solicitudes de eliminación de antecedentes penales resueltas por las Secretarías Regionales Ministeriales de Justicia y Derechos Humanos en el año t"/>
    <s v="(Sumatoria de días hábiles de tramitación de las solicitudes de eliminación de antecedentes penales resueltas por las Secretarías Regionales Ministeriales de Justicia y Derechos Humanos en el año t/Número total de solicitudes de eliminación de antecedentes penales resueltas por las Secretarías Regionales Ministeriales de Justicia y Derechos Humanos en el año t)"/>
    <s v="3 - Mejorar los sistemas penitenciarios y de reinserción social de las personas adultas en conflicto con la ley penal, a través del perfeccionamiento del marco jurídico institucional e impulsando la generación de una oferta programática con la participación de otras carteras de estado, para asegurar mejores condiciones de vida para la población penal."/>
    <m/>
    <s v="días"/>
    <s v="Des"/>
    <s v="Calidad"/>
    <s v="Producto"/>
    <x v="0"/>
    <n v="2"/>
    <n v="12902"/>
    <n v="6451"/>
    <n v="0"/>
    <m/>
    <n v="1.24"/>
    <n v="6660"/>
    <n v="5368"/>
    <n v="0"/>
    <s v="El plazo se contabilizará en días hábiles desde el ingreso de la solicitud a la Oficina de Partes de las Secretarías Regionales Ministeriales de Justicia y Derechos Humanos hasta la fecha de despacho de la resolución exenta que resuelve la solicitud del usuario, considerando esta fecha de respuesta como fecha de término."/>
    <n v="-0.61290322580645162"/>
  </r>
  <r>
    <s v="MINISTERIO DE JUSTICIA Y DERECHOS HUMANOS"/>
    <x v="77"/>
    <s v="Orden Público y Seguridad"/>
    <n v="12980"/>
    <s v="Porcentaje de causas judiciales terminadas con sentencia favorable y/o avenimiento en el año, en relación al total de causas judiciales terminadas que han sido patrocinadas las Corporaciones de Asistencia Judicial"/>
    <s v="(Número causas judiciales patrocinadas por las CAJ, terminadas con sentencia favorable y/o avenimiento en el año t/Número total de causas judiciales patrocinadas por las CAJ, terminadas en el año t)*100"/>
    <s v="1 - Avanzar en la modernización del ordenamiento legislativo y del sistema de administración de justicia, a través de reformas y modificaciones legales, que permitan establecer procedimientos judiciales más oportunos, eficientes y transparentes para los ciudadanos, potenciando la cooperación con el Poder Judicial, asegurando su independencia, por medio de mecanismos e intercambios de experiencia."/>
    <m/>
    <s v="%"/>
    <s v="Asc"/>
    <s v="Eficacia"/>
    <s v="Resultado Intermedio"/>
    <x v="0"/>
    <n v="75.400000000000006"/>
    <n v="101.17"/>
    <n v="134.18"/>
    <n v="0"/>
    <m/>
    <n v="74.8"/>
    <n v="77973"/>
    <n v="104240"/>
    <n v="0"/>
    <s v="Causa terminada: aquella causa declarativa que ha sido fallada por resolución judicial que ponga fin a la instancia, o por medio de un equivalente jurisdiccional. También se entiende por causa terminada, aquella que incurra en situación de cancelación, revocación, abandono o desistimiento, lo que genéricamente se denomina términos de orden administrativo. Sentencia favorable: Si el patrocinado es demandante, cuando el Tribunal acogió total o parcialmente la acción entablada. En el caso del patrocinado demandado, el tribunal rechazó la acción del demandante. Avenimiento: Es el acto procesal por el cual las partes vinculadas a un proceso, convienen en terminar el juicio estableciendo las condiciones que cada parte ha de cumplir. El avenimiento puede ser producto del llamado a conciliación que haga el juez, o producto de la actividad de las mismas partes."/>
    <n v="8.0213903743316644E-3"/>
  </r>
  <r>
    <s v="MINISTERIO DE JUSTICIA Y DERECHOS HUMANOS"/>
    <x v="77"/>
    <s v="Orden Público y Seguridad"/>
    <n v="13985"/>
    <s v="Porcentaje de satisfacción neta con los servicios recibidos de la Institución"/>
    <s v="Porcentaje de usuarios encuestados en el año t que se declaran satisfechos con el servicio recibido por la institución-Porcentaje de usuarios encuestados en el año t que se declaran insatisfechos con el servicio recibido por la Institución"/>
    <s v="4 - Garantizar la calidad de atención y accesibilidad para todas las personas, con un trato equitativo, sin importar su raza, nacionalidad, religión, género, orientación sexual, condición u origen social, sin discriminaciones arbitrarias entre hombres y mujeres, a través de la modernización y fortalecimiento de los servicios del Ministerio de Justicia y Derechos Humanos, promoviendo y fortaleciendo una cultura de transparencia."/>
    <s v="Garantizar la calidad de atención"/>
    <s v="%"/>
    <s v="Asc"/>
    <s v="Calidad"/>
    <s v="Producto"/>
    <x v="2"/>
    <n v="62"/>
    <n v="75"/>
    <n v="13"/>
    <n v="0"/>
    <m/>
    <s v="NM"/>
    <s v="--"/>
    <s v="--"/>
    <s v="--"/>
    <s v="1. Usuarios encuestados que se declaran satisfechos con el servicio recibido por la Institución: corresponden al porcentaje de respuestas con nota 6 y 7, en escala de 1 a 7, aproximado al entero más cercano. Usuarios encuestados en el año t que se declaran insatisfechos con el servicio recibido por la Institución, corresponden al porcentaje de respuestas con nota entre 1 y 4, en escala de 1 a 7, aproximado al entero más cercano. 2. El diseño muestral y su aplicación debe considerar a los usuarios de los canales de atención según corresponda, midiendo los servicios relevantes dirigidos o que se relacionen con usuarios finales, previa revisión y opinión técnica de la Red de Expertos. 3. El marco muestral para cada institución se organiza en grupos o estratos, definidos por servicios y/o canal a través del cual se entrega. En cada grupo o estrato el muestreo debe ser simple y aleatorio, considerando varianza máxima y un nivel de confianza de 95% y cuando corresponda corrección por finitud (límite). Para la construcción del marco muestral, la institución deberá proporcionar a la empresa externa contratada un registro de usuarios que permita su contacto. El registro de usuarios podrá corresponder al universo o a una muestra seleccionada de forma aleatoria, de acuerdo con la metodología desarrollada por la Secretaría de Modernización del Ministerio de Hacienda. 4. La muestra por encuestar tiene que ser representativa de un marco de usuarios definido y representativa a nivel nacional, seleccionada aleatoriamente, con un error muestral total efectivo de máximo 2,5% para un marco muestral mayor o igual a 10.000, y un error muestral total efectivo de máximo 5,0% para un marco muestral menor a 10.000. 5. La medición de satisfacción se realiza según la metodología desarrollada por la Secretaría de Modernización del Ministerio de Hacienda la cual se encuentra publicada en https://www.satisfaccion.gob.cl/. 6. La medición es realizada por una empresa externa contratada a través de un proceso sujeto a las normas de la ley N°19.886 de Bases sobre Contratos Administrativos de Suministro y Prestación de Servicios, en coordinación con la Red de Expertos."/>
    <n v="1"/>
  </r>
  <r>
    <s v="MINISTERIO DE JUSTICIA Y DERECHOS HUMANOS"/>
    <x v="78"/>
    <s v="Servicios Públicos Generales"/>
    <n v="10532"/>
    <s v="Tasa de Rechazos en Cédulas de Identidad por parte de los Usuarios(as) en Oficinas, por cada 10.000 Cédulas de Identidad terminadas, en el año t"/>
    <s v="(Número de rechazos en Cédulas de Identidad por parte de Usuarios(as) en Oficinas, en año t/Total de Cédulas de Identidad terminadas, en año t)* por cada 10.000 Cédulas de Identidad terminadas en año t"/>
    <m/>
    <m/>
    <s v="número"/>
    <s v="Des"/>
    <s v="Calidad"/>
    <s v="Producto"/>
    <x v="1"/>
    <s v="NM"/>
    <s v="--"/>
    <s v="--"/>
    <s v="--"/>
    <m/>
    <n v="0.87"/>
    <n v="283"/>
    <n v="3253587"/>
    <n v="10000"/>
    <s v="Se considerará el total de los rechazos realizados por los Usuarios(as), chilenos o extranjeros, al momento de la entrega de su correspondiente Cédula de Identidad en Oficina, a excepción de aquellos que se encuentren asociados a factores que no tengan relación con la calidad del documento en sí, o a la subjetividad del Usuario/a al momento de su entrega final, alejados de las normas y estándares de fabricación del producto, tanto internas como definidas a nivel internacional, principalmente, en los casos que el Usuario/a solicite cambiar su firma y/o fotografía e influenciados por el diseño y formato de la nueva cédula. Tampoco se considerará en la medición de este indicador, las cédulas rechazadas que provengan de atenciones efectuadas por consulados, pues no corresponden a oficinas del Servicio."/>
    <e v="#VALUE!"/>
  </r>
  <r>
    <s v="MINISTERIO DE JUSTICIA Y DERECHOS HUMANOS"/>
    <x v="78"/>
    <s v="Servicios Públicos Generales"/>
    <n v="12643"/>
    <s v="Porcentaje de solicitudes de Beneficios Penales tramitadas dentro del plazo de 8 días hábiles, respecto del total de solicitudes de Beneficios Penales en línea tramitadas durante el año t"/>
    <s v="(Total de solicitudes de beneficios penales tramitadas en el plazo de 8 días hábiles desde la fecha de creación de la solicitud y hasta la fecha de término de la evaluación de la misma en el año t/Total de solicitudes de beneficios penales tramitadas durante el año t)*100"/>
    <s v="1 - Generar mecanismos para el acceso oportuno a los servicios y productos que entrega la institución, con especial atención a aquellos grupos históricamente excluidos."/>
    <s v="Oportunidad en la tramitación de solicitudes"/>
    <s v="%"/>
    <s v="Asc"/>
    <s v="Calidad"/>
    <s v="Producto"/>
    <x v="0"/>
    <n v="65.010000000000005"/>
    <n v="8405"/>
    <n v="12929"/>
    <n v="0"/>
    <m/>
    <n v="66.069999999999993"/>
    <n v="6276"/>
    <n v="9499"/>
    <n v="0"/>
    <s v="Se entiende por solicitudes de Beneficios Penales en línea tramitadas, aquellas que han finalizado su proceso en el año t, independientemente del año en que fueron recibidas en las oficinas de las correspondientes regiones. El cálculo de lo realizado en el plazo contempla como fecha de inicio aquella en que la solicitud de Beneficios es creada en la oficina y finaliza con el término de la evaluación de dicha solicitud, es decir, cuando el usuario puede obtener su certificado de antecedentes, donde se omiten, eliminan o mantienen las causas registradas. Las solicitudes de beneficios penales se clasifican en: Omisiones de Antecedentes que es cuando las anotaciones se omiten del respectivo certificado, pero se mantienen en la base de datos, y las Eliminaciones de Antecedentes, que implica la eliminación de todo registro del prontuario penal. Se indica que es en línea porque este tipo de solicitudes se realiza presencialmente en oficinas conectadas a la red institucional. El usuario, realiza su solicitud de forma presencial en las oficinas del Servicio, el certificado de antecedentes sólo lo puede obtener el interesado o un tercero autorizado. La acción del Servicio se rige por el marco normativo establecido por: 1.- Decreto Supremo N° 64 del Ministerio de Justicia &quot;Sobre prontuarios penales y Certificados de Antecedentes&quot;; 2.- Ley 19.628 &quot;Sobre Protección a la Vida Privada&quot; y 3.- Resolución N° 1600 de la Contraloría General de la República. Los plazos en días hábiles comienzan a contabilizarse desde el siguiente día hábil a la fecha de solicitud, y hasta la fecha de término del proceso. Se entienden inhábiles los días sábados, los domingos y los festivos tanto nacionales como locales, en los casos que ello aplique. En el caso que una solicitud comience en día no hábil, la fecha de solicitud se entiende postergada para efectos de contabilización al día hábil siguiente, comenzando por tanto, a contabilizarse el plazo desde el subsiguiente día hábil."/>
    <n v="-1.6043590131678345E-2"/>
  </r>
  <r>
    <s v="MINISTERIO DE JUSTICIA Y DERECHOS HUMANOS"/>
    <x v="78"/>
    <s v="Servicios Públicos Generales"/>
    <n v="12644"/>
    <s v="Porcentaje de solicitudes al Registro de Vehículos Motorizados aprobadas dentro del plazo de 8 días hábiles contados desde la solicitud del público hasta la aprobación en el sistema, respecto del total de solicitudes aprobadas en el año t"/>
    <s v="(Total de solicitudes al Registro de Vehículos Motorizados aprobadas dentro del Plazo de 8 días hábiles contados desde la fecha de solicitud del público y hasta la fecha de aprobación de la solicitud en el sistema en el año t/Total de solicitudes al Registro de Vehículos Motorizados aprobadas en el año t)*100"/>
    <m/>
    <m/>
    <s v="%"/>
    <s v="Asc"/>
    <s v="Calidad"/>
    <s v="Producto"/>
    <x v="1"/>
    <s v="NM"/>
    <s v="--"/>
    <s v="--"/>
    <s v="--"/>
    <m/>
    <n v="32.18"/>
    <n v="186185"/>
    <n v="578660"/>
    <n v="0"/>
    <s v="El indicador comprende las solicitudes de primera inscripción, que se reciben en el Servicio, y terminadas en el momento en que el trámite se encuentre disponible para el público, es decir, cuando éste pueda obtener un certificado. Los plazos en días hábiles comienzan a contabilizarse desde el siguiente día hábil a la fecha de solicitud, y hasta la fecha de término del proceso. Se entienden inhábiles los días sábados, los domingos y los festivos tanto nacionales como locales, en los casos que ello aplique. En el caso que una solicitud comience en día no hábil, la fecha de solicitud se entiende postergada para efectos de contabilización al día hábil siguiente, comenzando por tanto, a contabilizarse el plazo desde el subsiguiente día hábil. Se contabilizan todas las solicitudes que se aprobaron en el periodo, independiente del periodo en que fueron solicitadas."/>
    <s v="-"/>
  </r>
  <r>
    <s v="MINISTERIO DE JUSTICIA Y DERECHOS HUMANOS"/>
    <x v="78"/>
    <s v="Servicios Públicos Generales"/>
    <n v="12837"/>
    <s v="Porcentaje de Cédulas de Identidad tramitadas dentro de plazo, contado desde el momento de la solicitud del público y hasta que queda disponible para su entrega, respecto del total de Cédulas de Identidad tramitadas en el año t"/>
    <s v="(Total de cédulas de identidad tramitadas dentro de plazo, contado desde el momento de la solicitud del público y hasta que queda disponible para su entrega en el año t/Total de cédulas de identidad tramitadas en el año t)*100"/>
    <m/>
    <m/>
    <s v="%"/>
    <s v="Asc"/>
    <s v="Calidad"/>
    <s v="Producto"/>
    <x v="1"/>
    <s v="NM"/>
    <s v="--"/>
    <s v="--"/>
    <s v="--"/>
    <m/>
    <n v="84.92"/>
    <n v="2763057"/>
    <n v="3253587"/>
    <n v="0"/>
    <s v="El cálculo de lo realizado en el plazo, comprende las solicitudes de cédulas de identidad tramitadas a partir de las que se reciben en todas las regiones, excluyendo las solicitadas en Consulados y las solicitudes rechazadas por el Servicio, considerando por tales, aquellas que no terminan su proceso por casos como; faltar antecedentes aportados por el usuario, o estar duplicada la solicitud. Se consideran asimismo las atenciones realizadas en terreno. Para estos efectos, el estándar de tramitación de cédulas de identidad de chilenos es de 4 días hábiles, en tanto que para las cédulas de identidad de extranjeros se considera un plazo de 18 días hábiles. Se entiende por Cédulas de Identidad Tramitadas, aquellas que han finalizado su proceso, quedando disponibles en oficina para ser entregadas al público, ello ocurre en el momento en que los documentos físicos son recibidos en la oficina quedando un registro electrónico en el sistema. Si este registro faltara, se toma la fecha de activación del documento, la que se genera una vez que éste es entregado. Los plazos en días hábiles comienzan a contabilizarse desde el siguiente día hábil a la fecha de solicitud, y hasta la fecha de término del proceso. Se entienden inhábiles los días sábados, los domingos y los festivos tanto nacionales como locales, en los casos que ello aplique. En el caso que una solicitud comience en día no hábil, la fecha de solicitud se entiende postergada para efectos de contabilización al día hábil siguiente, comenzando por tanto, a contabilizarse el plazo desde el subsiguiente día hábil. Se contabilizan todas las solicitudes cuyo proceso terminó en el año t, independiente del año en que fueron solicitadas ya sea en las oficinas de regiones o en atenciones en terreno."/>
    <s v="-"/>
  </r>
  <r>
    <s v="MINISTERIO DE JUSTICIA Y DERECHOS HUMANOS"/>
    <x v="78"/>
    <s v="Servicios Públicos Generales"/>
    <n v="13939"/>
    <s v="Porcentaje de Cédulas de Identidad Extranjeros tramitadas dentro del plazo de 15 días hábiles respecto del total de Cédulas de Identidad Extranjeros tramitadas en el periodo"/>
    <s v="(Total de cédulas de identidad de personas extranjeras tramitadas dentro de plazo de 15 días hábiles, contado desde el momento de la solicitud del público y hasta que queda disponible para su entrega en el año t/Total de cédulas de identidad de personas extranjeras tramitadas en el año t)*100"/>
    <s v="1 - Generar mecanismos para el acceso oportuno a los servicios y productos que entrega la institución, con especial atención a aquellos grupos históricamente excluidos."/>
    <s v="Oportunidad en la tramitación de una solicitud"/>
    <s v="%"/>
    <s v="Asc"/>
    <s v="Calidad"/>
    <s v="Producto"/>
    <x v="2"/>
    <n v="65"/>
    <n v="210287"/>
    <n v="323519"/>
    <n v="0"/>
    <m/>
    <n v="64.430000000000007"/>
    <n v="189502"/>
    <n v="294108"/>
    <n v="0"/>
    <s v="1 El cálculo de lo realizado en el plazo, comprende las solicitudes de cédulas de identidad de personas extranjeras tramitadas a partir de las que se reciben en todas las regiones, excluyendo las solicitadas en Consulados y las solicitudes rechazadas por el Servicio, considerando por tales, aquellas que no terminan su proceso por casos como: faltan antecedentes que debe aportar el usuario o que la solicitud está duplicada. Se consideran asimismo las atenciones realizadas en terreno. Se entiende por Cédulas de Identidad Tramitadas, aquellas que han finalizado su proceso, quedando disponibles en oficina para ser entregadas al público, ello ocurre en el momento en que los documentos físicos son recibidos en la oficina quedando un registro electrónico en el sistema. Si este registro faltara, se toma la fecha de activación del documento, la que se genera una vez que éste es entregado. Los plazos en días hábiles comienzan a contabilizarse desde el siguiente día hábil a la fecha de solicitud, y hasta la fecha de término del proceso. Se entienden inhábiles los sábados, domingos y festivos tanto nacionales como locales, en los casos que ello aplique. En el caso que una solicitud comience en día no hábil, la fecha de solicitud se entiende postergada para efectos de contabilización al día hábil siguiente comenzando, por tanto, a contabilizarse el plazo desde el subsiguiente día hábil. Se contabilizan todas las solicitudes cuyo proceso terminó en el año t, independiente del año en que fueron solicitadas ya sea en las oficinas de regiones o en atenciones en terreno."/>
    <n v="8.8468104920067219E-3"/>
  </r>
  <r>
    <s v="MINISTERIO DE JUSTICIA Y DERECHOS HUMANOS"/>
    <x v="78"/>
    <s v="Servicios Públicos Generales"/>
    <n v="13953"/>
    <s v="Índice de satisfacción neta última experiencia"/>
    <s v="Porcentaje de usuarios satisfechos con la última experiencia (nota 6 y 7) -Porcentaje de usuarios insatisfechos con la última experiencia (nota del 1 al 4)"/>
    <s v="2 - Mejorar los niveles de satisfacción de las personas usuarias en la entrega de productos y servicios, a través de los distintos canales de atención."/>
    <s v="Calidad del servicio otorgado"/>
    <s v="%"/>
    <s v="Asc"/>
    <s v="Calidad"/>
    <s v="Producto"/>
    <x v="2"/>
    <n v="38"/>
    <n v="61"/>
    <n v="23"/>
    <n v="0"/>
    <m/>
    <s v="NM"/>
    <s v="--"/>
    <s v="--"/>
    <s v="--"/>
    <s v="Corresponde a la medición del Índice de satisfacción neta última experiencia para el Servicio de Registro Civil e Identificación (%) ejecutada por el Ministerio de Hacienda. La satisfacción neta con la última experiencia con el SRCeI se obtiene del porcentaje que resulta de la resta del porcentaje de usuarios satisfechos con la última experiencia con el SRCeI (nota 6 y 7) menos el porcentaje de usuarios insatisfechos con la última experiencia con el SRCeI (nota del 1 al 4), conforme lo reportado por Ministerio de Hacienda para cada año de gestión como resultado de la aplicación del proceso de Medición de Satisfacción de los Usuarios (MSU). En caso de modificación de la escala de evaluación, se aplicarán los parámetros que informe el Ministerio de Hacienda para el respectivo proceso de medición y la estimación anual deberá ajustarse según corresponda. La desagregación por sexo se aplicará desde el año 2023."/>
    <n v="1"/>
  </r>
  <r>
    <s v="MINISTERIO DE JUSTICIA Y DERECHOS HUMANOS"/>
    <x v="78"/>
    <s v="Servicios Públicos Generales"/>
    <n v="13969"/>
    <s v="Porcentaje de actuaciones realizadas a través de canales virtuales en el periodo t respecto del total de actuaciones realizadas en los distintos canales en el periodo t"/>
    <s v="(Cantidad de actuaciones realizadas a través de canales virtuales en el periodo t /Total de actuaciones realizadas en los distintos canales en el periodo t)*100"/>
    <s v="3 - Facilitar el acceso de las personas usuarias a los productos o servicios que entrega el SRCeI, a través del fomento del uso de los canales virtuales disponibles."/>
    <s v="Productividad por canal de atención"/>
    <s v="%"/>
    <s v="Asc"/>
    <s v="Eficacia"/>
    <s v="Proceso"/>
    <x v="2"/>
    <n v="71"/>
    <n v="42886330"/>
    <n v="60403281"/>
    <n v="0"/>
    <m/>
    <n v="280"/>
    <n v="48800627"/>
    <n v="17433479"/>
    <n v="0"/>
    <s v="El nivel de actuaciones corresponde a la cantidad de solicitudes o trámites realizados a través de canales virtuales entendiendo por tales la página web, tótems de auto atención y Aplicaciones móviles. El total de actuaciones corresponde a la suma de las realizadas en canales virtuales y en oficinas de atención presencial. El término Actuaciones se agregará a la nota del indicador. Cabe señalar que éste deriva de lo establecido en la Ley N°19.477, Orgánica del Servicio, específicamente en su Artículo 3°.- El Servicio velará por la constitución legal de la familia y tendrá por objeto principal registrar los actos y hechos vitales que determinen el estado civil de las personas y la identificación de las mismas. Le corresponderá, también, llevar los registros y efectuar las actuaciones que la ley encomiende."/>
    <n v="-0.74642857142857144"/>
  </r>
  <r>
    <s v="MINISTERIO DE JUSTICIA Y DERECHOS HUMANOS"/>
    <x v="78"/>
    <s v="Servicios Públicos Generales"/>
    <n v="13974"/>
    <s v="Porcentaje de actividades de auditoría aplicadas al Sistema de Gestión de Seguridad de la Información ejecutadas en el periodo t"/>
    <s v="(Cantidad de actividades de auditoría aplicadas al Sistema de Gestión de Seguridad de la Información ejecutadas en el periodo t//Cantidad de actividades de auditoría aplicadas al Sistema de Gestión de Seguridad de la Información planificadas para el periodo t)*100"/>
    <s v="4 - Implementar acciones de aseguramiento para que la seguridad de la información sea considerada en el diseño de procesos, sistemas de información y controles."/>
    <s v="Seguridad de la Información"/>
    <s v="%"/>
    <s v="Asc"/>
    <s v="Eficacia"/>
    <s v="Proceso"/>
    <x v="2"/>
    <n v="100"/>
    <n v="3"/>
    <n v="3"/>
    <n v="0"/>
    <m/>
    <n v="100"/>
    <n v="6"/>
    <n v="6"/>
    <n v="0"/>
    <s v="Las actividades de auditoría aplicadas al Sistema de Gestión de Seguridad de la Información pueden ser: Revisiones, Seguimientos o Auditorías, cuyos informes de resultado sean emitidos durante el año t."/>
    <n v="0"/>
  </r>
  <r>
    <s v="MINISTERIO DE JUSTICIA Y DERECHOS HUMANOS"/>
    <x v="79"/>
    <s v="Orden Público y Seguridad"/>
    <n v="10678"/>
    <s v="Porcentaje de Informes periciales Tanatológicos despachados en un plazo igual o inferior a 12 días hábiles respecto del total de informes despachados en año t"/>
    <s v="(N° de Informes Periciales Tanatológicos despachados en un plazo igual o inferior a 12 días hábiles en año t/N° total de Informes Periciales Tanatológicos despachados en año t)*100"/>
    <s v="1 - Responder eficaz y eficientemente a los requerimientos de los órganos de la administración de justicia y de las personas, poniendo énfasis, en la modernización de la gestión institucional a nivel nacional, la disminución de los tiempos de respuesta, la calidad de los informes periciales, en el acceso equitativo y no discriminatorio de las personas."/>
    <s v="Porcentaje de Informes despachados"/>
    <s v="%"/>
    <s v="Asc"/>
    <s v="Calidad"/>
    <s v="Producto"/>
    <x v="0"/>
    <n v="92"/>
    <n v="9128"/>
    <n v="9919"/>
    <n v="0"/>
    <m/>
    <n v="94.5"/>
    <n v="8577"/>
    <n v="9074"/>
    <n v="0"/>
    <s v="El peritaje es practicado a persona fallecida ingresada al Servicio, este se efectúa una autopsia médico legal para establecer la causa de muerte, la identidad de la persona fallecida y la posible participación de terceras personas. Este indicador se mide a nivel nacional y mide desde la fecha de ingreso de la persona fallecida hasta la entrega final del producto, el que corresponde al despacho del informe pericial a Fiscalía y/o Tribunales."/>
    <n v="-2.6455026455026454E-2"/>
  </r>
  <r>
    <s v="MINISTERIO DE JUSTICIA Y DERECHOS HUMANOS"/>
    <x v="79"/>
    <s v="Orden Público y Seguridad"/>
    <n v="13037"/>
    <s v="Porcentaje de Informes Periciales de ADN Filiación, despachados en un plazo igual o inferior 65 días hábiles respecto del total de informes despachados en año t"/>
    <s v="(Nº de informes periciales de ADN Filiación despachados en un plazo igual o inferior a 65 días hábiles en año t/Nº total de informes periciales de ADN Filiación despachados en año t)*100"/>
    <s v="1 - Responder eficaz y eficientemente a los requerimientos de los órganos de la administración de justicia y de las personas, poniendo énfasis, en la modernización de la gestión institucional a nivel nacional, la disminución de los tiempos de respuesta, la calidad de los informes periciales, en el acceso equitativo y no discriminatorio de las personas."/>
    <s v="Porcentaje de Informes Despachos"/>
    <s v="%"/>
    <s v="Asc"/>
    <s v="Calidad"/>
    <s v="Producto"/>
    <x v="0"/>
    <n v="90.27"/>
    <n v="1828"/>
    <n v="2025"/>
    <n v="0"/>
    <m/>
    <n v="91.69"/>
    <n v="1786"/>
    <n v="1948"/>
    <n v="0"/>
    <s v="El informe de ADN es un examen de laboratorio, realizado por el Servicio Médico Legal tras la solicitud del tribunal correspondiente, que permite verificar o descartar filiación (paternidad o maternidad). Para poder dar respuesta a la solicitud, el SML debe contar con al menos tres muestras para la realización del peritaje. (Presunto Padre-Madre, Hijo o Hija). Se excluyen de la medición pericias complejas como filiaciones póstumas con muestras óseas. El indicador comprende la producción de las Sedes Iquique, Valparaíso, Concepción y Santiago con esto se mide cobertura Nacional y mide desde la fecha de la realización de peritaje hasta la entrega final del producto que corresponde al despacho del informe pericial a Fiscalía y/o Tribunales."/>
    <n v="-1.5486966953866307E-2"/>
  </r>
  <r>
    <s v="MINISTERIO DE JUSTICIA Y DERECHOS HUMANOS"/>
    <x v="79"/>
    <s v="Orden Público y Seguridad"/>
    <n v="13115"/>
    <s v="Tiempo promedio de respuesta (días hábiles) de Informes Periciales de Lesionología Forense"/>
    <s v="(Sumatoria de días hábiles desde la fecha de solicitud de atención para la pericia de Lesionología Forense y la fecha de despacho del informe pericial de lesiones a Fiscalía y/o Tribunales/N° total de Informes Periciales de Lesionología Forense despachados a Fiscalía y/o Tribunales en año t)"/>
    <m/>
    <m/>
    <s v="días"/>
    <s v="Des"/>
    <s v="Calidad"/>
    <s v="Producto"/>
    <x v="1"/>
    <s v="NM"/>
    <s v="--"/>
    <s v="--"/>
    <s v="--"/>
    <m/>
    <n v="22.19"/>
    <n v="194018"/>
    <n v="8743"/>
    <n v="0"/>
    <s v="El plazo se contabilizará en días hábiles desde la solicitud de realización de la pericia hasta la fecha de despacho del informe pericial a Fiscalía y/o Tribunales."/>
    <e v="#VALUE!"/>
  </r>
  <r>
    <s v="MINISTERIO DE JUSTICIA Y DERECHOS HUMANOS"/>
    <x v="79"/>
    <s v="Orden Público y Seguridad"/>
    <n v="13117"/>
    <s v="Tiempo promedio de respuesta (días hábiles) de Informes Periciales de Psiquiatría Adulto e Infantil"/>
    <s v="(Sumatoria de días hábiles desde la fecha de solicitud de atención de la pericia de psiquiatría adulto e infantil y la fecha de despacho del informe pericial de psiquiatría adulto e infantil a Fiscalía y/o Tribunales/N° total de Informes Periciales de psiquiatría adulto e infantil despachados a Fiscalía y/o Tribunales en año t)"/>
    <m/>
    <m/>
    <s v="días"/>
    <s v="Des"/>
    <s v="Calidad"/>
    <s v="Producto"/>
    <x v="1"/>
    <s v="NM"/>
    <s v="--"/>
    <s v="--"/>
    <s v="--"/>
    <m/>
    <n v="121.45"/>
    <n v="89267"/>
    <n v="735"/>
    <n v="0"/>
    <s v="El plazo se contabilizará en días hábiles desde la solicitud de realización de la pericia hasta la fecha de despacho del informe pericial a Fiscalía y/o Tribunales."/>
    <e v="#VALUE!"/>
  </r>
  <r>
    <s v="MINISTERIO DE JUSTICIA Y DERECHOS HUMANOS"/>
    <x v="79"/>
    <s v="Orden Público y Seguridad"/>
    <n v="13118"/>
    <s v="Tiempo promedio de respuesta (días hábiles) de Informes Periciales de Psicología Infantil y Adulto"/>
    <s v="(Sumatoria de días hábiles desde la fecha de solicitud de atención de la pericia de psicología adulto e infantil y la fecha de despacho del informe pericial de psicología adulto e infantil a Fiscalía y/o Tribunales/N° total de Informes Periciales de psicología adulto e infantil despachados a Fiscalía y/o Tribunales en año t)"/>
    <m/>
    <m/>
    <s v="días"/>
    <s v="Des"/>
    <s v="Calidad"/>
    <s v="Producto"/>
    <x v="1"/>
    <s v="NM"/>
    <s v="--"/>
    <s v="--"/>
    <s v="--"/>
    <m/>
    <n v="136.16999999999999"/>
    <n v="384125"/>
    <n v="2821"/>
    <n v="0"/>
    <s v="El plazo se contabilizará en días hábiles desde la solicitud de realización de la pericia hasta la fecha de despacho del informe pericial a Fiscalía y/o Tribunales."/>
    <e v="#VALUE!"/>
  </r>
  <r>
    <s v="MINISTERIO DE JUSTICIA Y DERECHOS HUMANOS"/>
    <x v="79"/>
    <s v="Orden Público y Seguridad"/>
    <n v="13932"/>
    <s v="Porcentaje de actividades periciales realizadas relativas a las investigaciones de graves violaciones a los DDHH en dictadura, tendientes a la búsqueda de la verdad, justicia, reparación y garantías de no repetición"/>
    <s v="(Nº de actividades periciales realizadas en año t/N° Total de actividades periciales programadas a realizar en año t.)*100"/>
    <s v="2 - Implementar en ámbito de competencia institucional las políticas nacionales y sectoriales de derechos humanos, destinadas a contribuir a la búsqueda de verdad, justicia, reparación y garantías de no repetición mediante análisis de restos óseos de larga data, tanto en casos de Derechos Humanos como en situaciones criminales; además de fortalecer su quehacer implementando acciones vinculadas al resguardo, acceso, protección y promoción de estos."/>
    <s v="Porcentaje de actividades realizadas"/>
    <s v="%"/>
    <s v="Asc"/>
    <s v="Eficacia"/>
    <s v="Proceso"/>
    <x v="2"/>
    <n v="66.67"/>
    <n v="4"/>
    <n v="6"/>
    <n v="0"/>
    <m/>
    <s v="NM"/>
    <s v="--"/>
    <s v="--"/>
    <s v="--"/>
    <s v="Actividades Programadas por la Unidad de Derechos Humanos de acuerdo a labor pericial, para el año 2023 son las siguientes: 1° Toma de muestra 2° Envíos de muestra 3° Actividades de Terreno 4° Actividades de laboratorio (incluyen, antropología, arqueología y odontología) 5° Informes Médicos 6° Informes a Tribunales de Justicia Se entenderá como actividad realizada que se desarrolle durante el año las actividades numeradas anteriormente."/>
    <n v="1"/>
  </r>
  <r>
    <s v="MINISTERIO DE JUSTICIA Y DERECHOS HUMANOS"/>
    <x v="79"/>
    <s v="Orden Público y Seguridad"/>
    <n v="13933"/>
    <s v="Número de Revistas de Investigación Forense publicadas en el año t"/>
    <s v="(N° total de Revistas publicadas en año t/N° total de Revistas programadas de publicar en año t)*100"/>
    <s v="3 - Colaborar al desarrollo estratégico de la medicina legal y ciencias forenses a través del Instituto Carlos Ybar, ampliando el trabajo en conjunto con organismos nacionales e internacionales en los ámbitos de la investigación, docencia y extensión."/>
    <s v="Número de Revista de Investigación Forense publicadas"/>
    <s v="%"/>
    <s v="Asc"/>
    <s v="Eficacia"/>
    <s v="Proceso"/>
    <x v="2"/>
    <n v="100"/>
    <n v="2"/>
    <n v="2"/>
    <n v="0"/>
    <m/>
    <s v="NM"/>
    <s v="--"/>
    <s v="--"/>
    <s v="--"/>
    <s v="La Revista de Investigación Forense, publica trabajos científicos originales de interés médico legal y sobre materias forenses en sus distintas disciplinas como tanatología, laboratorio, genética, psicología, psiquiatría, arqueología, antropología forense, aspectos éticos forenses, odontología forense, entomología forense, criminología, entre otros. Su objetivo es generar un producto de calidad, con rigor científico y que resulte de utilidad en los procesos de investigación forense, nacionales e internacionales, y que pueda constituirse en una herramienta que aporte al conocimiento en Medicina Legal y Ciencias Forenses. La Revista cuenta con una hoja de ruta para indexarse en el mediano plazo. Para esto se debe cumplir con una diversidad de requisitos e hitos. Se publica el ?llamado a investigadores (call for papers)? para que quienes estén interesados envíen sus trabajos. Este llamado se difunde a distintas instituciones relacionadas al SML, entre las que se cuentan el Ministerio Público, las policías y sus academias, Instituciones de Educación Superior y organismos extranjeros, entre otros. Una vez finalizado el plazo de recepción, los revisa un Comité Editorial con representantes del SML y también de instituciones externas y profesionales del extranjero. Aquellos trabajos aceptados van a una etapa de arbitraje ciego (blind review), en el que destacados profesionales de las ciencias forenses revisan los trabajos sin saber quiénes son sus autores, contribuyendo así a una evaluación objetiva. Luego de la revisión, ajustes por parte de los autores, y visto bueno de los árbitros (referees) es el Comité Editorial el que define la publicación y acepta o rechaza los trabajos. Los artículos aceptados pasan a la diagramación y el proceso finaliza con la publicación de la Revista de forma digital en el sitio web del ICY, y se difunde a socios estratégicos externos. Además de los artículos recibidos de los investigadores, la revista recibe editoriales de destacados profesionales de la medicina legal y las ciencias forenses, lo que contribuye a potenciar la imagen del SML y fortalecer sus relaciones institucionales con los socios estratégicos"/>
    <n v="1"/>
  </r>
  <r>
    <s v="MINISTERIO DE JUSTICIA Y DERECHOS HUMANOS"/>
    <x v="80"/>
    <s v="Protección Social"/>
    <n v="12905"/>
    <s v="Porcentaje de jóvenes de programas de sanciones que aprueban capacitación laboral en el año t"/>
    <s v="(Número de jóvenes de programas de sanciones (PLA, PLAE, CSC y CRC) que aprueban curso de capacitación laboral en el año t/Total de jóvenes de programa de sanciones (PLA, PLAE, CSC y CRC) inscritos en curso de capacitación laboral en año t)*100"/>
    <s v="2 - Mejorar el régimen de sanciones e internación de las personas adolescentes o jóvenes imputados por delitos y aquellas que cumplen sanciones de acuerdo a la Ley de Responsabilidad Penal Adolescente (LRPA), mediante el desarrollo de intervenciones con criterios de intersectorialidad e incorporación del enfoque de género."/>
    <s v="Personas Jóvenes sancionadas que aprueban capacitaciones laborales"/>
    <s v="%"/>
    <s v="Asc"/>
    <s v="Eficacia"/>
    <s v="Producto"/>
    <x v="0"/>
    <n v="66.47"/>
    <n v="345"/>
    <n v="519"/>
    <n v="0"/>
    <m/>
    <n v="0"/>
    <n v="126"/>
    <n v="141"/>
    <n v="0"/>
    <s v="a) Sancionado corresponde a joven que por Orden de Tribunal se encuentra cumpliendo condena por Ley 20.084. Las alternativas de sanción son: CRC: privación de libertad en centro cerrado (reside día y noche). CSC: privación de libertad en centro semicerrado (reside sólo noche). PLE: Libertad Asistida Especial y PLA: Libertad Asistida; ambas en medio libre (reside en domicilio particular). b) &quot;Aprueba curso de capacitación laboral&quot; joven que se inscribe, participa y finaliza recibiendo Certificado de aprobación de OTEC, reconocido por SENCE. Se excluye de medición joven que &quot;egresa de centro/proyecto cursando capacitación&quot; pues SENAME desconoce resultado de participación o, cuando participación en curso se interrumpe por condición externa (p.e.: hospitalización, cancelación de curso). c) &quot;No aprueba curso de capacitación laboral&quot; si de estar inscrito en 1 o más cursos, no recibe certificado de aprobación de todos los cursos en que participó. d) &quot;Curso de Capacitación Laboral&quot; espacio formativo sistemático en oficio, es ejecutado por Organismo Técnico de Capacitación (OTEC) registrado en SENCE y acreditado en compras públicas de región."/>
    <s v="-"/>
  </r>
  <r>
    <s v="MINISTERIO DE JUSTICIA Y DERECHOS HUMANOS"/>
    <x v="80"/>
    <s v="Protección Social"/>
    <n v="13403"/>
    <s v="Porcentaje de jóvenes egresados de programas de sanciones en el año t, con Plan de Intervención Individual (PII) logrado"/>
    <s v="(Número de jóvenes egresados de programas de sanciones (PLA, PLAE, CSC, CRC) en el año t con PII logrado/Número de jóvenes egresados de programas de sanciones (PLA, PLAE, CSC, CRC) en el año t)*100"/>
    <s v="1 - Contribuir al abandono de conductas delictivas de las personas jóvenes imputadas y de aquellas que cumplen sanciones, a través de una intervención especializada, oportuna y de calidad, de acuerdo con sus necesidades individuales garantizando el respeto irrestricto de sus derechos fundamentales."/>
    <s v="Personas Jóvenes sancionadas que son egresadas con Plan de Intervención Individual (PII) logrado"/>
    <s v="%"/>
    <s v="Asc"/>
    <s v="Eficacia"/>
    <s v="Resultado Intermedio"/>
    <x v="0"/>
    <n v="58"/>
    <n v="1135"/>
    <n v="1954"/>
    <n v="0"/>
    <m/>
    <n v="58"/>
    <n v="1566"/>
    <n v="2704"/>
    <n v="0"/>
    <s v="1. El indicador considera los programas que se ejecutan en medio libre PLAE (Programa de Libertad Asistida Especial) y PLA (Programa de Libertad Asistida) además de medio privativo de libertad (Centro Semicerrado (CSC) y Centro Régimen Cerrado (CRC)) 2. PII: Plan de Intervención Individual, que constituye el instrumento mediante el cual se da cuenta de los objetivos a cumplir durante la ejecución de la sanción, tiempos de ejecución y responsables. 3. Se considera que el PII se encuentra logrado, cuando su nivel de cumplimiento ha sido clasificado en la categoría &quot;Logrado (Objetivos logrados entre 80% y 100%)&quot;. La evaluación de este nivel de logro, se realiza de acuerdo a los lineamientos y metodología definidas por el Servicio, los cuales incluyen: juicio profesional del delegado de libertad asistida y asistida especial (del Organismo Colaborador Acreditado, a cargo del proyecto) y el profesional encargado de caso de los centros privativos de libertad. Todos ellos se rigen criterios y ponderaciones uniformes y estándar. Las categorías de cumplimiento son; &quot;Logrado&quot; (Objetivos logrados entre 80% y 100%), &quot;Parcialmente logrado&quot; (Objetivos logrados entre 50% y 79%), &quot;No logrado&quot; (Objetivos logrados entre 49% o menos). 4. Joven egresado, es aquel que habiendo tenido la calidad jurídica de condenado, egresa de PLAE o PLA o CSC o CRC por alguna de las siguientes causales: Tribunal decreta quebrantamiento; sustitución de medida cautelar o sanción; cumplimiento de la sanción o salida alternativa; remisión de la sanción; traslado para cumplimiento parcial en sanción mixta; incumplimiento de sanción o medida (sin pronunciamiento o sanción del tribunal); revoca sanción; sustitución condicional de sanción privativa de libertad; pone término a medida cautelar sin aplicar sanción; pone término a medida cautelar y aplica sanción; ingresa a otra medida o sanción y no puede cumplir ambas simultáneamente; suspensión condicional del procedimiento; suspensión de la condena; sobreseimiento temporal; sobreseimiento definitivo; nunca establece contacto con el adolescente; traslado autorizado por el director nacional; intervención/análisis de caso realizado; Tribunal decreta quebrantamiento; decreta sustitución de medida cautelar o sanción; decreta cumplimiento de la sanción o salida alternativa; decreta remisión de la sanción; decreta traslado para continuar sanción o medida en otro centro o programa; decreta traslado a sección juvenil GENCHI; decreta traslado por cumplimiento parcial en sanción mixta; incumplimiento de sanción o medida (sin pronunciamiento o resolución del tribunal); Tribunal revoca la sanción; decreta sustitución condicional de sanción privativa de libertad; Fuga desde centro cerrado; ingresa a otra medida o sanción y no puede cumplir ambas simultáneamente; Tribunal decreta suspensión de la condena; sobreseimiento definitivo; nunca se establece contacto con el adolescente; traslado autorizado por el director nacional; no regresa de permiso de salida 133,134 o 134 bis. Se excluyen las causales de egreso: Otra institución se hace cargo del proyecto y el adolescente permanece en éste; fallecimiento y condenado sólo para elaborar PII (debido a que el tribunal deriva al joven en forma temporal al programa sólo para la elaboración del PII y no se realiza intervención por parte del proyecto)."/>
    <n v="0"/>
  </r>
  <r>
    <s v="MINISTERIO DE JUSTICIA Y DERECHOS HUMANOS"/>
    <x v="81"/>
    <s v="Orden Público y Seguridad"/>
    <n v="13138"/>
    <s v="Porcentaje de funcionarios/as públicos/as capacitados/as en Derechos Humanos mediante modalidad e-learning al año t, respecto al total de funcionarios de la Administración Central del Estado"/>
    <s v="(Número de funcionarios/as públicos/as capacitados/as en Derechos Humanos en modalidad e-learning, al año t/Número total de funcionarios de la Administración Central del Estado, en el año t)*100"/>
    <m/>
    <m/>
    <s v="%"/>
    <s v="Asc"/>
    <s v="Eficacia"/>
    <s v="Producto"/>
    <x v="1"/>
    <s v="NM"/>
    <s v="--"/>
    <s v="--"/>
    <s v="--"/>
    <m/>
    <n v="2.5"/>
    <n v="10709"/>
    <n v="428964"/>
    <n v="0"/>
    <s v="Para efectos de este indicador, se entenderá por: a. Funcionarios Públicos: Personas que desempeñan funciones en la administración central del Estado &quot;cargos efectivos&quot; bajo calidad jurídica Planta, Contrata, Honorarios o Código del Trabajo. b. Funcionarios Públicos capacitados en Derechos Humanos mediante modalidad e-learning: Funcionarios Públicos que terminaron &quot;al menos&quot; un curso de Derechos Humanos a través del Portal de Capacitación en Derechos Humanos (https://formacionddhh.minjusticia.gob.cl/). Esta condición estará acreditada por un certificado de curso aprobado, documento extendido por la Subsecretaría de Derechos Humanos. El valor del numerador, corresponderá al resultado acumulado, desde el año 2019, de Funcionarios Públicos capacitados a través del Portal de Capacitación de Derechos Humanos de la Subsecretaría de Derechos Humanos, al año t. Estos se contabilizarán una sola vez, independiente del número total de cursos realizados a través de la citada plataforma. Así también, el Funcionario Público capacitado en Derechos Humanos contabilizará en el resultado acumulado independientemente si se encuentra activo en el año t. El valor del denominador estará determinado por el total del &quot;personal disponible del Gobierno Central&quot;, cifra que publique la Dirección de Presupuestos, del Ministerio de Hacienda, en el último Informe Estadístico de Recursos Humanos del Sector Público disponible en el año t."/>
    <s v="-"/>
  </r>
  <r>
    <s v="MINISTERIO DE JUSTICIA Y DERECHOS HUMANOS"/>
    <x v="81"/>
    <s v="Orden Público y Seguridad"/>
    <n v="13139"/>
    <s v="Días hábiles promedio de cumplimiento de diligencias judiciales terminadas e informadas a Tribunales en el año t"/>
    <s v="Sumatoria (Número de días hábiles transcurridos entre fecha de solicitud desde un Tribunal de diligencia judicial y fecha de envío de informe técnico por diligencia judicial terminada)/Número total de diligencias judiciales terminadas e informadas en el año t"/>
    <m/>
    <m/>
    <s v="días"/>
    <s v="Des"/>
    <s v="Calidad"/>
    <s v="Producto"/>
    <x v="0"/>
    <n v="34.29"/>
    <n v="960"/>
    <n v="28"/>
    <n v="0"/>
    <m/>
    <n v="26.18"/>
    <n v="576"/>
    <n v="22"/>
    <n v="0"/>
    <s v="Para efectos del indicador, se entenderá por: a. Diligencia(s) Judicial(es): Todas aquellas resoluciones que, ajustadas al marco legal, un Juez competente ordena realizar, y donde participen familiares de víctimas calificadas. Las diligencias corresponderán al acompañamiento en servicios funerarios, traslados, alojamientos, trabajos de excavación, contratación de personal, u otros solicitados por un Tribunal, provistos por la Subsecretaría de Derechos Humanos. Una diligencia judicial podría requerir la realización de más de un evento y, temporalmente, se podría ejecutar en fechas distintas. b. Diligencia(s) Judicial(es) terminada(s): Cuando finaliza el último evento relacionado a una diligencia. c. Diligencia(s) Judicial(es) informada(s) al Tribunal: Cuando cuenta con informe técnico, esto es, documento elaborado por la Subsecretaría de Derechos Humanos, y remitido al Tribunal o Juez competente que ordenó la diligencia judicial, mediante el cual se informa acerca de las actividades desarrolladas conforme a lo ordenado, para cada caso particular, rindiendo cuentas de la gestión realizada sobre la materia. En la contabilización de los plazos se considerará la suma de los días hábiles transcurridos desde la fecha, en año t o años anteriores, del Oficio del Tribunal que ordena la realización de la(s) diligencia(s) judicial(es) (fecha de inicio), y la fecha, en el año t, del Oficio de la Subsecretaría de Derechos Humanos que remite al Tribunal respectivo el informe técnico sobre la(s) diligencia(s) judicial(es) terminada(s) (fecha de término)."/>
    <n v="-0.30977845683728034"/>
  </r>
  <r>
    <s v="MINISTERIO DE JUSTICIA Y DERECHOS HUMANOS"/>
    <x v="81"/>
    <s v="Orden Público y Seguridad"/>
    <n v="13140"/>
    <s v="Porcentaje de proyectos de Cultura y Sitios de Memoria efectivamente realizados en el año t, según fiscalización en terreno por la Subsecretaría de Derechos Humanos, respecto a los proyectos adjudicados en el año t"/>
    <s v="(Número de proyectos de Cultura y Sitios de Memoria efectivamente realizados en el año t según verificación de fiscalización en terreno en el año t por la Subsecretaría de Derechos Humanos/Número de proyectos de Cultura y Sitios de Memoria adjudicados en el año t)*100"/>
    <m/>
    <m/>
    <s v="%"/>
    <s v="Asc"/>
    <s v="Eficacia"/>
    <s v="Producto"/>
    <x v="1"/>
    <s v="NM"/>
    <s v="--"/>
    <s v="--"/>
    <s v="--"/>
    <m/>
    <n v="77"/>
    <n v="10"/>
    <n v="13"/>
    <n v="0"/>
    <s v="Para efectos del numerador, se entenderá por &quot;proyecto efectivamente realizado&quot;, aquél que a través de una o más visitas en el lugar de su realización o localización en año t, es verificado o visualizado -dependiendo de las características propias de cada actividad de orden cultural y/o artístico- por el inspector en terreno. La fiscalización o inspección en terreno, se materializa en la aplicación de una pauta de verificación del producto visitado. Para efectos del denominador, se entenderá por &quot;proyecto adjudicado&quot; a todos aquellos aprobados por Resolución de la Subsecretaría de Derechos Humanos para ser financiados y realizados a través del Fondo de Cultura y Sitios de Memoria durante el año t."/>
    <s v="-"/>
  </r>
  <r>
    <s v="MINISTERIO DE JUSTICIA Y DERECHOS HUMANOS"/>
    <x v="81"/>
    <s v="Orden Público y Seguridad"/>
    <n v="13141"/>
    <s v="Porcentaje de informes técnicos de representación del Estado elaborados y enviados al Ministerio de Relaciones Exteriores en el año t"/>
    <s v="(Número de informes técnicos de representación del Estado elaborados y enviados al Ministerio de Relaciones Exteriores en el año t/Número total de informes técnicos de representación del Estado solicitados por el Ministerio de Relaciones Exteriores, en el año t)*100"/>
    <m/>
    <m/>
    <s v="%"/>
    <s v="Asc"/>
    <s v="Eficacia"/>
    <s v="Producto"/>
    <x v="1"/>
    <s v="NM"/>
    <s v="--"/>
    <s v="--"/>
    <s v="--"/>
    <m/>
    <n v="75"/>
    <n v="6"/>
    <n v="8"/>
    <n v="0"/>
    <s v="Para efectos del numerador, se contabilizará el número de informes elaborados por la Subsecretaría de Derechos Humanos y remitidos al Ministerio de Relaciones Exteriores en el año t, a través de Oficio conductor desde la Subsecretaría de Derechos Humanos que identifique fecha e informe en cuestión. El denominador, estará determinado por el número de Oficios del Ministerio de Relaciones Exteriores dirigidos a la Subsecretaría de Derechos Humanos en el año t, a través del cual se le solicita a ésta una posición respecto a la admisibilidad, fondo o escritos para ser presentados ante la Comisión Interamericana de Derechos Humanos o Corte Interamericana de Derechos Humanos, según corresponda. Las comunicaciones escritas entre el Ministerio de Relaciones Exteriores y la Subsecretaría de Derechos Humanos podrán estar representadas por documentos electrónicos."/>
    <s v="-"/>
  </r>
  <r>
    <s v="MINISTERIO DE JUSTICIA Y DERECHOS HUMANOS"/>
    <x v="81"/>
    <s v="Orden Público y Seguridad"/>
    <n v="13934"/>
    <s v="Porcentaje de familiares de víctimas calificadas que acceden a asistencia jurídica en el año t"/>
    <s v="(N° de familiares de víctimas calificadas que acceden a asistencia jurídica y legal en el año t /N° total de familiares de víctimas calificadas atendidos por el área jurídica del programa en el año t)*100"/>
    <s v="1 - Contribuir al esclarecimiento de la verdad acerca de las circunstancias de muerte y desaparición forzada de las víctimas de la dictadura, y a la reparación moral y social de las víctimas y de sus familiares, de parte del Estado y ante la sociedad, entregando apoyo judicial, social y de reparación simbólica; y contribuir al cumplimiento de las obligaciones del Estado en materia de verdad, justicia, reparación, memoria y garantías de no repetición respecto de cualquier violación a los derechos humanos."/>
    <s v="Acceso a la verdad y la justicia"/>
    <s v="%"/>
    <s v="Asc"/>
    <s v="Eficacia"/>
    <s v="Producto"/>
    <x v="2"/>
    <n v="90"/>
    <n v="1969"/>
    <n v="2180"/>
    <n v="0"/>
    <m/>
    <s v="NM"/>
    <s v="--"/>
    <s v="--"/>
    <s v="--"/>
    <s v="Para efectos de este indicador, el denominador corresponde al total de atenciones realizadas por el área jurídica del programa en el año t, por parte de familiares de víctimas calificadas de violaciones a los DDHH de la dictadura cívico-militar, período (1973-1990). Por su parte, el numerador corresponde al número de familiares de víctimas calificadas que reciben asesoría legal por parte del área jurídica del programa de derechos humanos en el año t. Por asistencia jurídica y legal se entenderá toda acción de asistencia jurídica, realizada a familiares de víctimas calificadas de la dictadura cívico militar, tendiente a promover acciones judiciales para satisfacer el derecho a la verdad y la justicia de las víctimas, y determinar las circunstancias de desaparición o muerte de las personas detenidas desaparecidas y ejecutadas políticas. Asimismo, considera las atenciones en materias civiles, derivadas de la ausencia o desaparición de la persona, asesorando jurídicamente en asuntos de familia, patrimonio y herencia."/>
    <n v="1"/>
  </r>
  <r>
    <s v="MINISTERIO DE JUSTICIA Y DERECHOS HUMANOS"/>
    <x v="81"/>
    <s v="Orden Público y Seguridad"/>
    <n v="13935"/>
    <s v="Porcentaje de víctimas calificadas que acceden a asistencia psicosocial en el año t"/>
    <s v="(N° de víctimas calificadas que acceden a asistencia psicosocial en el año t /N° total de familiares de víctimas calificadas atendidos por el área social en el año t)*100"/>
    <s v="1 - Contribuir al esclarecimiento de la verdad acerca de las circunstancias de muerte y desaparición forzada de las víctimas de la dictadura, y a la reparación moral y social de las víctimas y de sus familiares, de parte del Estado y ante la sociedad, entregando apoyo judicial, social y de reparación simbólica; y contribuir al cumplimiento de las obligaciones del Estado en materia de verdad, justicia, reparación, memoria y garantías de no repetición respecto de cualquier violación a los derechos humanos."/>
    <s v="Reparación social y moral de las víctimas y de sus familiares"/>
    <s v="%"/>
    <s v="Asc"/>
    <s v="Eficacia"/>
    <s v="Producto"/>
    <x v="2"/>
    <n v="89"/>
    <n v="1329"/>
    <n v="1494"/>
    <n v="0"/>
    <m/>
    <s v="NM"/>
    <s v="--"/>
    <s v="--"/>
    <s v="--"/>
    <s v="El denominador corresponde al total de atenciones realizadas por el área social del programa en el año t. El numerador, corresponde al número de atenciones realizadas a víctimas calificadas y sus familiares, por parte del área social del programa de derechos humanos, en el año t. Por asistencia psicosocial se entenderá toda acción de entrega de asistencia psicológica y social a familiares de víctimas de la dictadura cívico-militar, período 1973-1990, tanto a nivel individual como colectivo, en todo lo concerniente a las medidas de reparación que establecen las leyes especiales, como también en lo relativo al cumplimiento de las diligencias solicitadas por los Tribunales de Justicia. Como &quot;familiares de víctimas calificadas&quot; se entiende a: el/la cónyuge sobreviviente, madre y padre del causante, madre o padre de hijos e hijas no matrimoniales, hijos e hijas, y hermanos o hermanas o parientes hasta tercer grado de consanguinidad, de aquellas víctimas calificadas, establecidas por las Comisiones de Verdad, Justicia y Reparación establecidas en democracia. Se excluyen de la medición de este indicador: la demanda espontánea y aquellas definidas por el área social como ?otras atenciones?."/>
    <n v="1"/>
  </r>
  <r>
    <s v="MINISTERIO DE JUSTICIA Y DERECHOS HUMANOS"/>
    <x v="81"/>
    <s v="Orden Público y Seguridad"/>
    <n v="13937"/>
    <s v="Porcentaje de acciones del Plan Nacional de Derechos Humanos que incorporan principios transversales del Enfoque Basado en Derechos Humanos en el marco de su implementación 2022-2025"/>
    <s v="(N° de acciones comprometidas en el Plan Nacional de Derechos Humanos que incorporan principios transversales del Enfoque Basado en Derechos Humanos en la implementación realizada en el año t /Total de acciones comprometidas en el Plan Nacional de Derechos Humanos que se encuentran en estado de implementación en el año t)*100"/>
    <s v="2 - Transversalizar el enfoque de derechos humanos en los Órganos de la Administración del Estado, incorporando el enfoque basado en derechos humanos a las políticas públicas, a la formación de funcionarias y funcionarios públicas(os); y promoviendo los derechos humanos en la sociedad en general."/>
    <s v="Instituciones incorporan el enfoque de derechos humanos en las acciones comprometidas en el Plan Nacional de Derechos Humanos"/>
    <s v="%"/>
    <s v="Asc"/>
    <s v="Eficacia"/>
    <s v="Proceso"/>
    <x v="2"/>
    <n v="17.649999999999999"/>
    <n v="6"/>
    <n v="34"/>
    <n v="0"/>
    <m/>
    <s v="NM"/>
    <s v="--"/>
    <s v="--"/>
    <s v="--"/>
    <s v="Para efectos de este indicador, el valor del denominador para el año 2023 corresponde al total de acciones comprometidas en el Segundo Plan Nacional de Derechos Humanos (PNDH II) que están en estado de implementación (excluye aquellas ?no iniciadas? o ?sin reporte?). El valor del numerador, por su parte, corresponde al número de acciones comprometidas en el PNDH II que incorporan los principios transversales del Enfoque Basado en Derechos Humanos en el marco de su implementación. Por ?Incorporación de los principios transversales del Enfoque Basado en Derechos Humanos? se entenderá cuando las acciones, en el marco de su implementación, en cualquiera de los ciclos de reporte solicitados entre 2022-2025, declaran haber incorporado al menos uno (1) de los cuatro (4) principios transversales del Enfoque Basado en Derechos Humanos, los que corresponden a: a) Participación Ciudadana; b) Recepción de denuncias y Reclamos; d) Rendición de cuentas a la ciudadanía; e) Mecanismos Formales de Evaluación. Finalmente, señalar que se trata de un indicador acumulativo."/>
    <n v="1"/>
  </r>
  <r>
    <s v="MINISTERIO DE JUSTICIA Y DERECHOS HUMANOS"/>
    <x v="81"/>
    <s v="Orden Público y Seguridad"/>
    <n v="13938"/>
    <s v="Porcentaje de funcionarios/as públicos/as que aprueban satisfactoriamente las instancias de formación en Derechos Humanos en el año t"/>
    <s v="(N° de funcionarios/as públicos/as que aprueban satisfactoriamente las instancias de formación en Derechos Humanos en año t /N° total de funcionarios/as públicos/as de la Administración Central del Estado del año t)*100"/>
    <s v="2 - Transversalizar el enfoque de derechos humanos en los Órganos de la Administración del Estado, incorporando el enfoque basado en derechos humanos a las políticas públicas, a la formación de funcionarias y funcionarios públicas(os); y promoviendo los derechos humanos en la sociedad en general."/>
    <s v="Funcionarios/as Públicos/as con formación en Derechos Humanos"/>
    <s v="%"/>
    <s v="Asc"/>
    <s v="Eficacia"/>
    <s v="Resultado Intermedio"/>
    <x v="2"/>
    <n v="3.94"/>
    <n v="18325"/>
    <n v="464977"/>
    <n v="0"/>
    <m/>
    <n v="2.5"/>
    <n v="10709"/>
    <n v="428964"/>
    <n v="0"/>
    <s v="Para efectos de este indicador, se entenderá: a. Funcionario/as Público/as: Personas que desempeñan funciones en la Administración Central del Estado en &quot;cargos efectivos&quot;, esto es, bajo calidad jurídica Planta, Contrata, Honorarios o Código del Trabajo. b. Instancias de Formación en Derechos Humanos: Corresponde a los cursos en formato e-Learning disponibles en el Portal de Capacitación de la Subsecretaría de Derechos Humanos (https://formacionddhh.minjusticia.gob.cl/) y a los cursos, talleres, charlas o similares que se lleven a cabo en forma presencial o virtual por la División de Promoción y que conlleven un mecanismo de aprobación. c. Aprobación de Instancias de Formación: Respuesta satisfactoria, por parte de Funcionario/as Público/as, del mecanismo de evaluación establecido para cada instancia de formación en Derechos Humanos conducente a la aprobación de dicha instancia. Esta condición estará acreditada por un certificado de aprobación, documento extendido por la Subsecretaría de Derechos Humanos. El valor del numerador corresponderá al resultado acumulado, desde el año 2019, del número total de Funcionario/as Público/as que aprueban las distintas instancias de formación disponibles en el Portal de Capacitación de Derechos Humanos de la Subsecretaría de Derechos Humanos, al año t. El valor del denominador estará determinado por el total del &quot;Personal disponible del Gobierno Central&quot;, cifra que publica la Dirección de Presupuestos, del Ministerio de Hacienda, en el último Informe Estadístico de Recursos Humanos del Sector Público disponible en el año t."/>
    <n v="0.57599999999999996"/>
  </r>
  <r>
    <s v="MINISTERIO DE JUSTICIA Y DERECHOS HUMANOS"/>
    <x v="81"/>
    <s v="Orden Público y Seguridad"/>
    <n v="13940"/>
    <s v="Porcentaje de documentos de adecuación normativa elaborados en el año t"/>
    <s v="(N° de documentos de adecuación normativa elaborados en el año t /N° total de documentos de adecuación normativa solicitados en el año t)*100"/>
    <s v="3 - Analizar y proponer reformas y adecuaciones a la normativa interna que permitan al Estado avanzar en el cumplimiento de sus compromisos internacionales en materia de derechos humanos, derivados de la adopción de los tratados ratificados por Chile y que se encuentren vigentes, así como de los estándares internacionales sobre la materia."/>
    <s v="Documentos de adecuación normativa"/>
    <s v="%"/>
    <s v="Asc"/>
    <s v="Eficacia"/>
    <s v="Proceso"/>
    <x v="2"/>
    <n v="61.11"/>
    <n v="11"/>
    <n v="18"/>
    <n v="0"/>
    <m/>
    <n v="78.569999999999993"/>
    <n v="11"/>
    <n v="14"/>
    <n v="0"/>
    <s v="Para efectos de este indicador, se entenderá como Documento de Adecuación a: a) Proyectos de ley, comentarios, comparados o indicaciones a estos; b) Anteproyectos de ley, comentarios o comparados respecto de estos; c) Propuestas, modificación u observación de reglamentos, protocolos, estatutos y, en general, cualquier normativa que requiera revisión en relación con la adecuación normativa ya mencionada; d) Toda minuta, informe o documento elaborado con motivo de cualquier solicitud de asesoría técnica en materias de cumplimiento de obligaciones internacionales del Estado en derechos humanos. El plazo de elaboración y despacho de estos documentos será de 90 días hábiles contabilizados desde recibida la solicitud por parte de la autoridad de la cual emana el requerimiento, pudiendo esta ser la(el) Ministra(o) de Justicia y Derechos Humanos, la(el) Subsecretaria(o) de Derechos Humanos, Jefaturas de Gabinete, Jefatura de la División de Protección, Jefatura de la Unidad de Análisis Normativo, hasta su despacho respectivo. Tanto las solicitudes como el despacho de los documentos a la autoridad podrán realizarse por medios electrónicos."/>
    <n v="-0.22222222222222215"/>
  </r>
  <r>
    <s v="MINISTERIO DE JUSTICIA Y DERECHOS HUMANOS"/>
    <x v="81"/>
    <s v="Orden Público y Seguridad"/>
    <n v="13941"/>
    <s v="Reportes de seguimiento legislativo realizados en el año t"/>
    <s v="(Nº de reportes de seguimiento legislativo elaborados en el año t /Nº total de reportes de seguimiento legislativo solicitados en el año t)*100"/>
    <s v="3 - Analizar y proponer reformas y adecuaciones a la normativa interna que permitan al Estado avanzar en el cumplimiento de sus compromisos internacionales en materia de derechos humanos, derivados de la adopción de los tratados ratificados por Chile y que se encuentren vigentes, así como de los estándares internacionales sobre la materia."/>
    <s v="Seguimiento de la agenda legislativa en materia de derechos humanos"/>
    <s v="%"/>
    <s v="Asc"/>
    <s v="Eficacia"/>
    <s v="Proceso"/>
    <x v="2"/>
    <n v="67"/>
    <n v="8"/>
    <n v="12"/>
    <n v="0"/>
    <m/>
    <s v="NM"/>
    <s v="--"/>
    <s v="--"/>
    <s v="--"/>
    <s v="Para efectos de este indicador, se entenderá por seguimiento legislativo a las sesiones de comisión de la Cámara de Diputados o del Senado que sean efectivamente celebradas durante el período comprendido entre el 11 de marzo y el 31 de diciembre del año t. El plazo de elaboración y despacho será de 20 días hábiles, contados desde recibida la solicitud de seguimiento de un proyecto de ley en particular, en alguna comisión permanente, unida, mixta o especial de la Cámara de Diputados o del Senado, por parte de la(el) Subsecretaria(o) de Derechos Humanos, Jefatura de Gabinete de la Subsecretaría de Derechos Humanos, Jefatura de la División de Protección, Jefatura de la Unidad de Análisis Normativo. Los reportes de seguimiento legislativo, se emitirán siempre y cuando las sesiones de Comisión solicitada sean transmitidas por internet (streaming), desde las plataformas web oficiales www.cdtv.cl; www.senado.cl; y www.democraciaenvivo.cl. El volumen de los reportes, en cuanto productos asociados al indicador, dependerá, en cierta forma, de la agenda legislativa del Ejecutivo."/>
    <n v="1"/>
  </r>
  <r>
    <s v="MINISTERIO DE JUSTICIA Y DERECHOS HUMANOS"/>
    <x v="81"/>
    <s v="Orden Público y Seguridad"/>
    <n v="13942"/>
    <s v="Porcentaje de documentos de asesoría técnica elaborados y despachados a MINREL en el año t"/>
    <s v="(N° de documentos de asesoría técnica elaborados y despachados a MINREL en el año t/N° total de solicitudes de asesoría técnica recibidas desde MINREL en el año t)*100"/>
    <s v="4 - Brindar asesoría altamente calificada en derecho al Ministerio de Relaciones Exteriores en relación a procedimientos ante el Sistema Interamericano y del Sistema Universal de Derechos Humanos, y respecto a solicitudes de información emanadas de órganos de ambos sistemas ."/>
    <s v="Asesoría técnica especializada en Derechos Humanos"/>
    <s v="%"/>
    <s v="Asc"/>
    <s v="Eficacia"/>
    <s v="Producto"/>
    <x v="2"/>
    <n v="71"/>
    <n v="12"/>
    <n v="17"/>
    <n v="0"/>
    <m/>
    <s v="NM"/>
    <s v="--"/>
    <s v="--"/>
    <s v="--"/>
    <s v="Para efectos de este indicador, se entenderá por Documentos de Asesoría Técnica a todo aquel documento elaborado por la División de Protección que, a solicitud del Ministerio de Relaciones Exteriores, tiene por objetivo: a) Prestar asesoría técnica y contribuir con el Ministerio de Relaciones Exteriores en la defensa internacional de Chile en casos, en cualquier etapa del proceso, ante los Sistemas Universal o Interamericano de Derechos Humanos. b) Dar cuenta, desde una perspectiva crítica, de las acciones realizadas por el Estado de Chile para la implementación tanto de las disposiciones contenidas en tratados internacionales de derechos humanos, como de las resoluciones y recomendaciones originadas en el Sistema Interamericano y en el Sistema Universal de Derechos Humanos. c) Responder las solicitudes de información requeridas por los órganos del Sistema Interamericano y Universal de Derechos Humanos derivadas desde el Ministerio de Relaciones Exteriores. Los plazos para la elaboración de los Documentos de Asesoría Técnica serán hasta los 150 días hábiles, contados desde recibida la solicitud por parte de la autoridad de la cual emana el requerimiento, pudiendo ésta provenir directamente del Ministerio de Relaciones Exteriores (MINREL), o internamente, desde la(el) Ministra(o) de Justicia y Derechos Humanos, la(el) Subsecretaria(o) de Derechos Humanos, Jefaturas de Gabinete, Jefatura de la División de Protección, Jefatura de la Unidad Sistemas Internacionales de Protección, hasta su despacho respectivo. Tanto las solicitudes como el despacho de los documentos a la autoridad podrán realizarse por medios electrónicos."/>
    <n v="1"/>
  </r>
  <r>
    <s v="MINISTERIO DE JUSTICIA Y DERECHOS HUMANOS"/>
    <x v="81"/>
    <s v="Orden Público y Seguridad"/>
    <n v="13943"/>
    <s v="Acciones de colaboración con MINREL en la ejecución de medidas, acuerdos, recomendaciones, resoluciones y sentencias internacionales en materia de Derechos Humanos"/>
    <s v="(N° de acciones de colaboración con MINREL para la ejecución de medidas, acuerdos, recomendaciones, resoluciones y sentencias internacionales en materia de Derechos Humanos realizadas en el año t /N° total de solicitudes de colaboración recibidas desde MINREL en el año t)*100"/>
    <s v="4 - Brindar asesoría altamente calificada en derecho al Ministerio de Relaciones Exteriores en relación a procedimientos ante el Sistema Interamericano y del Sistema Universal de Derechos Humanos, y respecto a solicitudes de información emanadas de órganos de ambos sistemas ."/>
    <s v="Colaboración técnica ante procedimientos del Sistema Interamericano y del Sistema Universal de Derechos Humanos"/>
    <s v="%"/>
    <s v="Asc"/>
    <s v="Eficacia"/>
    <s v="Producto"/>
    <x v="2"/>
    <n v="50"/>
    <n v="4"/>
    <n v="8"/>
    <n v="0"/>
    <m/>
    <s v="NM"/>
    <s v="--"/>
    <s v="--"/>
    <s v="--"/>
    <s v="Para efectos de este indicador se entenderá como ?Acción de Colaboración? a toda aquella gestión que la Subsecretaría de Derechos Humanos, preferentemente a través de la División de Protección, realice con el propósito de asistir al Estado en la implementación de medidas y recomendaciones originadas en el Sistema Interamericano y en el Sistema Universal de Derechos Humanos, las que pueden tener su fuente en medidas cautelares y provisionales y en soluciones amistosas en ambos sistemas, en informes de fondo de la Comisión Interamericana de Derechos Humanos, en dictámenes de los órganos de tratados de Naciones Unidas, en sentencias de la Corte Interamericana de Derechos Humanos, así como recomendaciones de cualquier órgano de derechos humanos establecido en el marco de la Organización de Estados Americanos o de la Organización de Naciones Unidas, las cuales deberán ser solicitadas por el Ministerio de Relaciones Exteriores. Tanto las solicitudes de colaboración como las acciones realizadas podrán informarse por medios electrónicos."/>
    <n v="1"/>
  </r>
  <r>
    <s v="MINISTERIO DE LA MUJER Y LA EQUIDAD DE GÉNERO"/>
    <x v="82"/>
    <s v="Protección Social"/>
    <n v="12022"/>
    <s v="Porcentaje de mujeres participantes del Programa Mujer y Participación Política en el año t, respecto del total de mujeres planificadas a participar en el Programa Mujer y Participación Política en el año t."/>
    <s v="(Número de mujeres participantes del Programa Mujer y Participación Política en el año t./Número total de mujeres planificadas a participar en el Programa Mujer y Participación Política en el año t)*100"/>
    <s v="4 - Avanzar en la autonomía política de la diversidad de mujeres y organizaciones de mujeres y su fortalecimiento Institucional con Enfoque Interseccional."/>
    <m/>
    <s v="%"/>
    <s v="Asc"/>
    <s v="Eficacia"/>
    <s v="Producto"/>
    <x v="1"/>
    <s v="NM"/>
    <s v="--"/>
    <s v="--"/>
    <s v="--"/>
    <m/>
    <n v="112"/>
    <n v="4468"/>
    <n v="4000"/>
    <n v="0"/>
    <s v="Este indicador tiene por objetivo medir el cumplimiento de la cobertura planificada del Programa Mujer y Participación Política en modalidad presencial y/o remota. Las mujeres participarán en 1. Escuelas de Líderes Políticas que son instancias de formación para transferir habilidades a mujeres interesadas en participar en espacios de toma de decisión, en cargos de representación política y se entenderá que una mujer es participante cuando haya asistido al menos a un 75% de las sesiones programadas, y haya respondido Test de Habilidades Inicial y Test de Habilidades Final de las Escuelas. 2. Sensibilización de Mujeres Líderes que consiste en: seminarios, paneles y otras acciones que releven experiencias de mujeres líderes (ámbito público y/o privado, a nivel nacional y/o regional), dirigidas a mujeres interesadas en asumir posiciones de liderazgo, considerando posibilidad de generar redes de contacto, captar talentos para las Escuelas e incentivar comunidades de mujeres líderes, las participantes de las actividades serán aquellas que registren asistencia en lista destinada para esos efectos."/>
    <s v="-"/>
  </r>
  <r>
    <s v="MINISTERIO DE LA MUJER Y LA EQUIDAD DE GÉNERO"/>
    <x v="82"/>
    <s v="Protección Social"/>
    <n v="12033"/>
    <s v="Porcentaje de mujeres que posterior al egreso de las Casas de Acogida, mantienen o mejoran las condiciones que presentaron al momento del egreso de las Casas de Acogida."/>
    <s v="(Número de mujeres que posterior al egreso de las Casas de Agogida, mantienen o mejorar las condiciones que presentaron al momento del egreso /Número total de mujeres con seguimiento posterior al egreso de las Casas de Acogida)*100"/>
    <s v="3 - Promover el derecho de las mujeres a una vida libre de violencias, a través de Programas con Enfoque Intersectorial e Interseccional relacionados con la prevención, protección, atención y reparación."/>
    <m/>
    <s v="%"/>
    <s v="Asc"/>
    <s v="Eficacia"/>
    <s v="Resultado Intermedio"/>
    <x v="0"/>
    <n v="91"/>
    <n v="121"/>
    <n v="133"/>
    <n v="0"/>
    <m/>
    <n v="91"/>
    <n v="154"/>
    <n v="170"/>
    <n v="0"/>
    <s v="Por egreso se entenderá la salida de la mujer de la Casa de Acogida como consecuencia de la disminución o eliminación de la situación de riesgo presente a su ingreso, de tal modo que no represente una amenaza para su vida; para esto los equipos realizan una evaluación que considera el riesgo que presenta la mujer al ingreso en la Casa de Acogida. Por seguimiento se entenderá el proceso de evaluación de la situación de riesgo de la mujer, que será aplicada a todas las mujeres egresadas que son ubicadas y aceptan ser evaluadas en el año t, efectuando dicha evaluación de riesgo entre el 2° y el 4°mes a partir del egreso de la Casa de Acogida. La evaluación se realiza por medio del mismo instrumento que se aplica al ingreso y al egreso. Los resultados del seguimiento pueden ser (a) que la mujer mantiene la situación de riesgo que presentó al momento del egreso, (b) disminuye el riesgo o (c) aumenta el riesgo. Para efectos de la meta se consideran como logros sólo los casos a) y b)."/>
    <n v="0"/>
  </r>
  <r>
    <s v="MINISTERIO DE LA MUJER Y LA EQUIDAD DE GÉNERO"/>
    <x v="82"/>
    <s v="Protección Social"/>
    <n v="12117"/>
    <s v="Porcentaje de mujeres que posterior al egreso de los Centros de la Mujer, mantienen o mejoran las condiciones que presentaron al momento del egreso."/>
    <s v="(Número de mujeres que posterior al egreso de los Centros de la Mujer, mantienen o mejoran las condiciones que presentaron al momento del egreso/Número total de mujeres con seguimiento posterior al egreso de los Centros de la Mujer)*100"/>
    <s v="3 - Promover el derecho de las mujeres a una vida libre de violencias, a través de Programas con Enfoque Intersectorial e Interseccional relacionados con la prevención, protección, atención y reparación."/>
    <m/>
    <s v="%"/>
    <s v="Asc"/>
    <s v="Eficacia"/>
    <s v="Resultado Intermedio"/>
    <x v="1"/>
    <s v="NM"/>
    <s v="--"/>
    <s v="--"/>
    <s v="--"/>
    <m/>
    <n v="89"/>
    <n v="4405"/>
    <n v="4951"/>
    <n v="0"/>
    <s v="Por egreso se entenderá la salida de la mujer del Centro cuando ha finalizado el proceso de intervención, habiéndose aplicado la evaluación de violencia. Esta evaluación será aplicada a todas las mujeres que son ubicadas y aceptan ser evaluadas en el año t. Por seguimiento se entenderá el proceso de evaluación de la mujer en un periodo de 2 a 4 meses una vez egresada, donde se contrastará la evaluación de la violencia realizada al Egreso con la evaluación de violencia en el Seguimiento. Los resultados del seguimiento pueden ser: a) que la mujer mantiene los niveles de violencia que presentó al egreso, b) que disminuye la violencia y c) que aumenta la violencia. Para efectos de la meta se consideran como logros sólo los casos a) y b)."/>
    <s v="-"/>
  </r>
  <r>
    <s v="MINISTERIO DE LA MUJER Y LA EQUIDAD DE GÉNERO"/>
    <x v="82"/>
    <s v="Protección Social"/>
    <n v="12777"/>
    <s v="Porcentaje de Mujeres que elaboran su proyecto laboral en el año t, respecto del total de mujeres que terminan talleres de formación en el año t."/>
    <s v="(N° Total de Mujeres que elaboran su proyecto laboral en el año t/N° Total Mujeres que terminan talleres de formación en el año t)*100"/>
    <s v="1 - Avanzar en la autonomía económica de la diversidad de mujeres mediante la implementación de Programas con enfoque interseccional y en el marco del trabajo decente."/>
    <m/>
    <s v="%"/>
    <s v="Asc"/>
    <s v="Eficacia"/>
    <s v="Producto"/>
    <x v="1"/>
    <s v="NM"/>
    <s v="--"/>
    <s v="--"/>
    <s v="--"/>
    <m/>
    <n v="99"/>
    <n v="23398"/>
    <n v="23680"/>
    <n v="0"/>
    <s v="Este indicador tiene por objetivo medir la razón entre aquellas mujeres que reciben el proceso formativo (talleres vía remoto o presencial) y aquellas que además logran elaborar un proyecto laboral. Los talleres otorgados a las participantes serán de apresto laboral y su objetivo es entregar formación para el trabajo dependiente e independiente (talleres de formación para el trabajo remunerado y la autonomía económica); desarrollar capacidades y habilidades para conseguir, mantener y/o mejorar un empleo o actividad independiente, a través del conocimiento y uso de redes, desarrollo de competencias de liderazgo y habilidades sociolaborales en las participantes, que les permita tener mejores herramientas para un buen desempeño en el ámbito del trabajo. Producto de los aprendizajes adquiridos por las mujeres y su itinerario formativo, éstas elaboran un Proyecto Laboral, entendiéndose por tal un instrumento formal en que aquellas que optan por la línea dependiente proyectan su inserción en un empleo y las que optan por la línea independiente, desarrollan una idea de negocio. El proyecto laboral(remoto o presencial) es validado por el Programa."/>
    <s v="-"/>
  </r>
  <r>
    <s v="MINISTERIO DE LA MUJER Y LA EQUIDAD DE GÉNERO"/>
    <x v="82"/>
    <s v="Protección Social"/>
    <n v="12927"/>
    <s v="Porcentaje de mujeres de 14 años en adelante que obtienen una nota superior a 5.0 en una escala de 1 a 7 al egresar de los talleres en el año t; respecto del total de mujeres de 14 años en adelante que egresan de los talleres en el año t."/>
    <s v="(Número de mujeres de 14 años en adelante que obtienen una nota superior a 5.0 en una escala de 1 a 7 al egresar de los talleres de sexualidad, maternidad y derechos sexuales y reproductivos en el año t /Número total de mujeres de 14 años en adelante que egresan de los talleres en el año t)*100"/>
    <s v="2 - Fomentar el ejercicio pleno de los derechos sexuales y reproductivos, de la diversidad de mujeres y jóvenes, mediante la implementación de Programas con Enfoque Interseccional"/>
    <m/>
    <s v="%"/>
    <s v="Asc"/>
    <s v="Eficacia"/>
    <s v="Producto"/>
    <x v="1"/>
    <s v="NM"/>
    <s v="--"/>
    <s v="--"/>
    <s v="--"/>
    <m/>
    <n v="100"/>
    <n v="5442"/>
    <n v="5443"/>
    <n v="0"/>
    <s v="Este indicador tiene por objeto medir los conocimientos que las mujeres adquieren en los talleres de sexualidad y maternidad. Los talleres de modalidad presencial y/o remota buscan favorecer la autonomía física de las mujeres por medio de la entrega de herramientas para el fortalecimiento de la autoestima, el autocuidado, la toma de decisiones responsables e informadas en los ámbitos de la sexualidad y de la maternidad, la prevención de los embarazos en la adolescencia y de las infecciones de transmisión sexual. A las participantes de los talleres se les aplica una evaluación pre y post taller, la cual se mide con una nota en escala de 1 a 7. Se calcula el porcentaje de mujeres que obtienen una nota superior a 5 al egresar de los talleres. Dado que no se puede definir con anticipación cuántas mujeres participantes de los talleres egresarán, se estima que el 85% del total de participantes lo harán. El porcentaje fue calculado según resultados de años anteriores (2016 y 2017). Respecto de los jóvenes se proyecta que el 50% de los jóvenes egresados serán mujeres, para estimar el total de egresados. Se excluyen de esta medición las mujeres participantes del taller embarazadas y madres adolescentes de 14 a 19 años, debido a que se trata de un componente nuevo del Programa MSM a partir del 2019."/>
    <s v="-"/>
  </r>
  <r>
    <s v="MINISTERIO DE LA MUJER Y LA EQUIDAD DE GÉNERO"/>
    <x v="82"/>
    <s v="Protección Social"/>
    <n v="12950"/>
    <s v="Porcentaje de Mujeres participantes del Programa 4 a 7 en el año t, respecto del total de mujeres programadas a participar en el Programa en el año t."/>
    <s v="(Número de Mujeres participantes del Programa 4 a 7 en el año t/Número total de mujeres programadas a participar del Programa en el año t)*100"/>
    <s v="1 - Avanzar en la autonomía económica de la diversidad de mujeres mediante la implementación de Programas con enfoque interseccional y en el marco del trabajo decente."/>
    <m/>
    <s v="%"/>
    <s v="Asc"/>
    <s v="Eficacia"/>
    <s v="Producto"/>
    <x v="1"/>
    <s v="NM"/>
    <s v="--"/>
    <s v="--"/>
    <s v="--"/>
    <m/>
    <n v="64"/>
    <n v="5880"/>
    <n v="9214"/>
    <n v="0"/>
    <s v="Este indicador tiene por objetivo medir el cumplimiento de uno de los desafíos de gestión del Servicio, referido a duplicar la cobertura de mujeres responsables de niños y niñas de 6 a 13 años, que participan del Programa 4 a 7 y acceden al servicio de cuidado provisto por el programa en apoyo a su participación en el mercado laboral. El servicio de cuidado podrá ser presencial: con talleres en los establecimientos educacionales en horario post jornada escolar; o a distancia: a través de apoyo pedagógico y talleres lúdicos realizados por medio de plataformas digitales que disminuyan las horas que las mujeres cuidadoras dedican al cuidado de niños y niñas. Ello en coherencia con el mandato del Programa de Gobierno referido a este Programa de SernamEG. Específicamente se proyecta incrementar progresivamente la cobertura de mujeres participantes del Programa, es decir, aquellas inscritas, durante los períodos 2019, 2020, 2021 y 2022, para alcanzar hacia el 2022 una cobertura equivalente a 16.322 mujeres que acceden a los beneficios del Programa en apoyo de su participación laboral, respecto de las 8.161 mujeres proyectadas para 2018."/>
    <s v="-"/>
  </r>
  <r>
    <s v="MINISTERIO DE LA MUJER Y LA EQUIDAD DE GÉNERO"/>
    <x v="82"/>
    <s v="Protección Social"/>
    <n v="13961"/>
    <s v="Porcentaje de mujeres del Programa 4 a 7 que permanecen en el mercado laboral en el año t, respecto del total de mujeres que se encuentran trabajando remuneradamente al momento de ingresar al Programa 4 a 7 en el año t."/>
    <s v="(Número de mujeres del Programa 4 a 7 que permanecen en el mercado laboral en el año t/Número total de las mujeres que se encuentran trabajando remuneradamente al momento de ingresar al Programa 4 a 7 en el año t )*100"/>
    <s v="1 - Avanzar en la autonomía económica de la diversidad de mujeres mediante la implementación de Programas con enfoque interseccional y en el marco del trabajo decente."/>
    <s v="Mujeres permanecen en el mercado laboral."/>
    <s v="%"/>
    <s v="Asc"/>
    <s v="Eficacia"/>
    <s v="Resultado Intermedio"/>
    <x v="2"/>
    <n v="80"/>
    <n v="8320"/>
    <n v="10400"/>
    <n v="0"/>
    <m/>
    <n v="77"/>
    <n v="4510"/>
    <n v="5880"/>
    <n v="0"/>
    <s v="Este indicador se medirá en dos periodos de la ejecución del Programa: primero al momento de la inscripción y segundo en el mes de noviembre. Se entenderá que las mujeres permanecen en el mercado laboral toda vez que cuando son consultadas en el mes de noviembre, mantienen el estado declarado al momento de ingresar al Programa. Para ello, se utilizará la ficha única y una pauta de seguimiento. Este instrumento es aplicado por la coordinadora o coordinador comunal, cuyo contenido es traspasado al Sistema de Gestión de Programas (SGP)."/>
    <n v="3.896103896103896E-2"/>
  </r>
  <r>
    <s v="MINISTERIO DE LA MUJER Y LA EQUIDAD DE GÉNERO"/>
    <x v="82"/>
    <s v="Protección Social"/>
    <n v="13962"/>
    <s v="Porcentaje de personas de 14 años y más que cuentan con los conocimientos en salud sexual y reproductiva con enfoque de género y derechos que egresan de los talleres y jornadas en el año t."/>
    <s v="(Número de personas de 14 años y más que cuentan con los conocimientos en salud sexual y reproductiva con enfoque de género y derechos en el año t ./Número total de personas de 14 años y más que egresan de los talleres y jornadas en el año t.)*100"/>
    <s v="2 - Fomentar el ejercicio pleno de los derechos sexuales y reproductivos, de la diversidad de mujeres y jóvenes, mediante la implementación de Programas con Enfoque Interseccional"/>
    <s v="Personas adquieren conocimientos en salud sexual y reproductiva con enfoque de género y derechos."/>
    <s v="%"/>
    <s v="Asc"/>
    <s v="Eficacia"/>
    <s v="Resultado Intermedio"/>
    <x v="2"/>
    <n v="90"/>
    <n v="16006"/>
    <n v="17784"/>
    <n v="0"/>
    <m/>
    <n v="100"/>
    <n v="6852"/>
    <n v="6853"/>
    <n v="0"/>
    <s v="Para medir que las personas hayan adquirido los conocimientos en SSR (Salud Sexual y Reproductiva) con enfoque de género y derechos, se aplicará una evaluación al término de los talleres y jornadas. La evaluación se hace en una escala de 1 a 7, donde 1 es la nota mínima y 7 la máxima y se aplica a todas las personas que egresan de los talleres y las jornadas. Se considera que las personas han adquirido conocimientos cuando tienen una nota superior a 5. Los talleres y jornadas se pueden implementar de manera presencial y no presencial. La evaluación que se realiza en los talleres y jornadas, está en directa relación con las temáticas abordadas en cada uno. Se incluyen los talleres para jóvenes de 14 a 19 años, los talleres para mujeres de 20 años y más y las jornadas para personas de 14 años y más. Para egresar de los talleres presenciales, deben completar al menos el 80% de la asistencia del total de los módulos y en los talleres no presenciales deben completar el 100% de asistencia del total de los módulos y en ambos realizar una evaluación post taller. Para egresar de las jornadas presenciales y no presenciales, las personas deben asistir al 100% de la jornada y realizar una evaluación post jornada. Para calcular el numerador, se sumarán las personas egresadas de los talleres y jornadas con nota superior a 5 y para calcular el denominador, se sumarán todas las personas egresadas de los talleres y jornadas"/>
    <n v="-0.1"/>
  </r>
  <r>
    <s v="MINISTERIO DE LA MUJER Y LA EQUIDAD DE GÉNERO"/>
    <x v="82"/>
    <s v="Protección Social"/>
    <n v="13963"/>
    <s v="Porcentaje de mujeres que aumentan sus habilidades de liderazgo en las Escuelas de Líderes Políticas en el año t ; respecto del total de mujeres participantes en las Escuelas de Líderes Políticas en el año t."/>
    <s v="(Número de mujeres que aumentan sus habilidades de liderazgo en las Escuelas de Líderes Políticas en el año t/Número total de mujeres participantes en las Escuelas de Líderes Políticas el año t)*100"/>
    <s v="4 - Avanzar en la autonomía política de la diversidad de mujeres y organizaciones de mujeres y su fortalecimiento Institucional con Enfoque Interseccional."/>
    <s v="Mujeres que aumentan habilidades de liderazgo."/>
    <s v="%"/>
    <s v="Asc"/>
    <s v="Eficacia"/>
    <s v="Resultado Intermedio"/>
    <x v="2"/>
    <n v="86"/>
    <n v="1118"/>
    <n v="1300"/>
    <n v="0"/>
    <m/>
    <n v="58"/>
    <n v="583"/>
    <n v="1000"/>
    <n v="0"/>
    <s v="Al total de las mujeres que participan de la Escuela de Líderes Políticas se les aplica un test al inicio de la Escuela . Después de haber pasado por todos los módulos se vuelve a aplicar el test. Si el resultado de esa evaluación es un delta positivo, entonces se considera que aumentan sus herramientas. Si el resultado es igual o menor que al test de inicio, se considera que no aumentan sus habilidades."/>
    <n v="0.48275862068965519"/>
  </r>
  <r>
    <s v="MINISTERIO DE LA MUJER Y LA EQUIDAD DE GÉNERO"/>
    <x v="82"/>
    <s v="Protección Social"/>
    <n v="13966"/>
    <s v="Porcentaje de mujeres que disminuyen el nivel de violencia de género al egreso del proceso de intervención en CDM y CDA en el año t; respecto del total de mujeres que egresan de los CDM y las CDA en el año t."/>
    <s v="(Número de mujeres que egresan de CDM y CDA con diferencial de índice de violencia negativo, en el año t./Número total de mujeres que egresan de CDM y CDA , en el año t .)*100"/>
    <s v="3 - Promover el derecho de las mujeres a una vida libre de violencias, a través de Programas con Enfoque Intersectorial e Interseccional relacionados con la prevención, protección, atención y reparación."/>
    <s v="Mujeres víctimas de violencia de género que disminuyen el daño psicosocial."/>
    <s v="%"/>
    <s v="Asc"/>
    <s v="Eficacia"/>
    <s v="Resultado Intermedio"/>
    <x v="2"/>
    <n v="96"/>
    <n v="8321"/>
    <n v="8676"/>
    <n v="0"/>
    <m/>
    <n v="96"/>
    <n v="8321"/>
    <n v="8676"/>
    <n v="0"/>
    <s v="El universo se construye en base al total de mujeres atendidas, lo que considera aquellas que ingresan a intervención psicosocioeducativa y jurídica durante el año t en los dispositivos Centros de la Mujer (CDM) y Casas de Acogida (CDA), y aquellas mujeres que habiendo ingresado años anteriores se encuentran vigentes durante el año t. Este indicador se refiere a mujeres con tipo de salida Egreso, pues implica el cumplimiento efectivo de los objetivos del Plan de Intervención Individual, siendo posible la aplicación de la evaluación de violencia y daño en la Ficha de Salida. El índice de violencia: Se calcula en base a la sumatoria de la ponderación de las evaluaciones de violencia física (30%), violencia psicológica (30%), violencia económica (10%) y violencia sexual (30%), las cuales toman valores que van desde 0 No existe hasta 4 Vital. El numerador considera la cantidad de mujeres que mejoran su Índice de Violencia desde el ingreso a la salida en el año t, por tanto, cuenta aquellos casos en que la resta entre el Índice de Violencia a la salida y el Índice de Violencia al ingreso tenga por resultado un número negativo. El denominador considera la totalidad de mujeres que tuvieron algún tipo de salida Egreso en el año t."/>
    <n v="0"/>
  </r>
  <r>
    <s v="MINISTERIO DE LA MUJER Y LA EQUIDAD DE GÉNERO"/>
    <x v="83"/>
    <s v="Protección Social"/>
    <n v="13025"/>
    <s v="Porcentaje de hitos de la Estrategia Comunicacional del Ministerio implementados en el año t, respecto del total de hitos de la Estrategia Comunicacional del Ministerio definidos para el año t."/>
    <s v="(N° de hitos de la Estrategia Comunicacional implementados en el año t/N° total de hitos de la Estrategia Comunicacional del Ministerio definidos para el año t)*100"/>
    <s v="7 - Promover una cultura de respeto, no violencia y reconocimiento para la igualdad de género con perspectiva interseccional."/>
    <m/>
    <s v="%"/>
    <s v="Asc"/>
    <s v="Eficacia"/>
    <s v="Producto"/>
    <x v="1"/>
    <s v="NM"/>
    <s v="--"/>
    <s v="--"/>
    <s v="--"/>
    <m/>
    <n v="95"/>
    <n v="36"/>
    <n v="38"/>
    <n v="0"/>
    <s v="(1) Se definen como hitos estratégicos las pautas previamente definidas por el Departamento de Comunicaciones, que tienen por objetivo difundir y posicionar los temas del Ministerio. Se consideran dentro de los hitos comunicacionales actividades como: lanzamiento de campañas, promulgaciones de proyectos de ley, días conmemorativos, entre otros. (2) Como línea base (denominador), se considerará la Estrategia Comunicacional anual definida por el Departamento de Comunicaciones, la cual se deberá informar en enero del año t."/>
    <s v="-"/>
  </r>
  <r>
    <s v="MINISTERIO DE LA MUJER Y LA EQUIDAD DE GÉNERO"/>
    <x v="83"/>
    <s v="Protección Social"/>
    <n v="13026"/>
    <s v="Porcentaje de Servicios Públicos que reciben asistencia técnica en materias de equidad de género en el año t, respecto del total de Servicios Públicos que tienen compromisos de equidad de género en el marco de los mecanismos de incentivo en el año t."/>
    <s v="(N° de Servicios Públicos que reciben asistencia técnica en materias de equidad de género en el año t /N° total de Servicios Públicos que tienen compromisos de equidad de género en el marco de los mecanismos de incentivos en el año t)*100"/>
    <s v="1 - Asegurar que las políticas públicas y el marco normativo no produzcan ni reproduzcan discriminación basada en género con perspectiva interseccional"/>
    <s v="Servicios públicos asistidos técnicamente para el diseño e implementación de medidas de género."/>
    <s v="%"/>
    <s v="Asc"/>
    <s v="Eficacia"/>
    <s v="Producto"/>
    <x v="0"/>
    <n v="100"/>
    <n v="160"/>
    <n v="160"/>
    <n v="0"/>
    <m/>
    <n v="94"/>
    <n v="148"/>
    <n v="157"/>
    <n v="0"/>
    <s v="(1) Se define como asistencia técnica aquellas acciones destinadas a apoyar los/las encargadas(os) en materias de equidad de género de los Servicios Públicos adscritos al compromiso de implementación del indicador transversal de género, para la correcta implementación de los compromisos establecidos por cada Servicio, propiciando que estos desarrollen acciones sustantivas para alcanzar la igualdad de género. (2) Dentro de las acciones señaladas, se consideran reuniones bilaterales de asesoría técnica, talleres y/o jornadas de transferencia metodológica. (3) Este indicador considera asistencia técnica para Servicios Públicos tanto a nivel central como regional, según registro de datos de DIPRES, sobre aquellos que inscriben compromisos de equidad de género en sus mecanismos de incentivos."/>
    <n v="6.3829787234042548E-2"/>
  </r>
  <r>
    <s v="MINISTERIO DE LA MUJER Y LA EQUIDAD DE GÉNERO"/>
    <x v="83"/>
    <s v="Protección Social"/>
    <n v="13027"/>
    <s v="Tasa de funcionarios públicos capacitados en materias de equidad de género en el año t, por cada diez mil funcionarios públicos del gobierno central."/>
    <s v="(N° de funcionarios públicos capacitados en materias de equidad de género en el año t /N° total de funcionarios públicos del gobierno central)*10000"/>
    <s v="1 - Asegurar que las políticas públicas y el marco normativo no produzcan ni reproduzcan discriminación basada en género con perspectiva interseccional"/>
    <s v="Funcionarios/as públicos del gobierno central capacitados en materias de género."/>
    <s v="personas"/>
    <s v="Asc"/>
    <s v="Eficacia"/>
    <s v="Producto"/>
    <x v="1"/>
    <s v="NM"/>
    <s v="--"/>
    <s v="--"/>
    <s v="--"/>
    <m/>
    <n v="76"/>
    <n v="3488"/>
    <n v="461228"/>
    <n v="10000"/>
    <s v="(1) Funcionario(a) público: persona que desempeña funciones en la administración central del Estado, bajo la calidad jurídica de planta, contrata, honorarios o código del trabajo (2) Funcionario(a) público capacitado en materias de equidad de género mediante un curso de modalidad e-learning que dispone esta Subsecretaría para los funcionarios(as) públicos del Estado, con el objetivo de proporcionar la transferencia de conocimiento en temáticas de equidad de género. Esta condición estará acreditada por un certificado de aprobación, documento extendido por la Subsecretaría de la Mujer y la Equidad de Género (3) Total funcionarios públicos del gobierno central corresponde a la cifra que publica la Dirección de Presupuestos del Ministerio de Hacienda en el Informe Trimestral de los Recursos Humanos del Sector Público del Primer Trimestre del año t-1."/>
    <s v="-"/>
  </r>
  <r>
    <s v="MINISTERIO DE LA MUJER Y LA EQUIDAD DE GÉNERO"/>
    <x v="83"/>
    <s v="Protección Social"/>
    <n v="13944"/>
    <s v="Porcentaje de informes de análisis normativo y reglamentario en materia de autonomía sexual y reproductiva elaborados respecto de los planificados en el año t."/>
    <s v="(N° de informes de análisis normativo y reglamentario en materia de autonomía sexual y reproductiva elaborados en el año t./N° total de informes de análisis normativo y reglamentario en materia de autonomía sexual y reproductiva programados en el año t)*100"/>
    <s v="4 - Garantizar la autonomía sexual y reproductiva."/>
    <s v="Análisis normativo y reglamentario s en materia de autonomía sexual y reproductiva"/>
    <s v="%"/>
    <s v="Asc"/>
    <s v="Eficacia"/>
    <s v="Proceso"/>
    <x v="2"/>
    <n v="100"/>
    <n v="4"/>
    <n v="4"/>
    <n v="0"/>
    <m/>
    <s v="NM"/>
    <s v="--"/>
    <s v="--"/>
    <s v="--"/>
    <s v="(1) Los informes de análisis normativo y reglamentario incluirá la revisión de leyes y reglamentos en materia de autonomía sexual y reproductiva, pudiendo incluir proyectos legislativos en tramitación. (2) El denominador del indicador se encuentra establecido por un informe trimestral sobre el análisis normativo en materia de autonomía sexual y reproductiva."/>
    <n v="1"/>
  </r>
  <r>
    <s v="MINISTERIO DE LA MUJER Y LA EQUIDAD DE GÉNERO"/>
    <x v="83"/>
    <s v="Protección Social"/>
    <n v="13945"/>
    <s v="Porcentaje de hitos implementados de la estrategia para el diseño del Sistema Nacional de Cuidados, de responsabilidad del Ministerio de la Mujer y la Equidad de Género"/>
    <s v="(Nº de hitos de la estrategia para el diseño del Sistema Nacional de Cuidados, de responsabilidad del Ministerio de la Mujer y la Equidad de Género, implementados en el año t./Nº total de hitos de responsabilidad del Ministerio de la Mujer y la Equidad de Género definidos en la estrategia para el diseño del Sistema Nacional de Cuidados.)*100"/>
    <s v="5 - Desfeminizar, desprivatizar y desfamiliarizar los cuidados, promoviendo su corresponsabilidad social."/>
    <s v="Diseño Sistema Nacional de Cuidados."/>
    <s v="%"/>
    <s v="Asc"/>
    <s v="Eficacia"/>
    <s v="Proceso"/>
    <x v="2"/>
    <n v="60"/>
    <n v="3"/>
    <n v="5"/>
    <n v="0"/>
    <m/>
    <s v="NM"/>
    <s v="--"/>
    <s v="--"/>
    <s v="--"/>
    <s v="(1) El Sistema Nacional de Cuidados es una iniciativa que se trabaja conjuntamente con el Ministerio de Desarrollo Social y Familia. El indicador incluye únicamente aquellos hitos que sean de responsabilidad directa del Ministerio de la Mujer y la Equidad de Género. (2) Se definen como hitos las actividades, informes, iniciativas legislativas, entre otras acciones, que se comprometan de manera formal para el diseño del Sistema Nacional de Cuidados. (3) El denominador del indicador quedará establecido en la ?Estrategia del Ministerio de la Mujer para el diseño del Sistema Nacional de Cuidados?, la cual se deberá informar en enero del año t."/>
    <n v="1"/>
  </r>
  <r>
    <s v="MINISTERIO DE LA MUJER Y LA EQUIDAD DE GÉNERO"/>
    <x v="83"/>
    <s v="Protección Social"/>
    <n v="13946"/>
    <s v="Porcentaje de avance en el plan de generación de estudios, datos y estadísticas relativas al trabajo doméstico y de cuidados no remunerados, respecto de lo planificado para el año t."/>
    <s v="(Estudios e informes de datos y estadísticas relativas al trabajo doméstico y de cuidados no remunerados realizados en el año t./Estudios e informes de datos y estadísticas relativas al trabajo doméstico y de cuidados no remunerados realizados planificados para el año t.)*100"/>
    <s v="6 - Reconocer y visibilizar el trabajo doméstico y de cuidados no remunerados."/>
    <s v="Estudios, datos y estadísticas relativas al trabajo doméstico y de cuidados no remunerados"/>
    <s v="%"/>
    <s v="Asc"/>
    <s v="Eficacia"/>
    <s v="Proceso"/>
    <x v="2"/>
    <n v="66.7"/>
    <n v="2"/>
    <n v="3"/>
    <n v="0"/>
    <m/>
    <s v="NM"/>
    <s v="--"/>
    <s v="--"/>
    <s v="--"/>
    <s v="(1) Corresponde al avance para la generación de información (estudios, datos y estadísticas) que permitan sustentar técnicamente el diseño de políticas, planes y medidas en el ámbito del trabajo doméstico y de cuidados no remunerados. (2) La planificación será entregada en enero del año t."/>
    <n v="1"/>
  </r>
  <r>
    <s v="MINISTERIO DE LA MUJER Y LA EQUIDAD DE GÉNERO"/>
    <x v="83"/>
    <s v="Protección Social"/>
    <n v="13947"/>
    <s v="Porcentaje de nuevos/as seguidores en redes sociales ministeriales (Twitter, Facebook, Instagram), respecto del año t-1"/>
    <s v="(Número de nuevos/as seguidores en el año t/Número de nuevos/as seguidores en el año t-1)*100"/>
    <s v="7 - Promover una cultura de respeto, no violencia y reconocimiento para la igualdad de género con perspectiva interseccional."/>
    <s v="Actividades de difusión a través de redes sociales."/>
    <s v="%"/>
    <s v="Asc"/>
    <s v="Eficacia"/>
    <s v="Producto"/>
    <x v="2"/>
    <n v="55"/>
    <n v="26000"/>
    <n v="47235"/>
    <n v="0"/>
    <m/>
    <s v="NM"/>
    <s v="--"/>
    <s v="--"/>
    <s v="--"/>
    <s v="(1) Se entiende por redes sociales ministeriales las cuentas de Twitter, Facebook e Instagram."/>
    <n v="1"/>
  </r>
  <r>
    <s v="MINISTERIO DE LA MUJER Y LA EQUIDAD DE GÉNERO"/>
    <x v="83"/>
    <s v="Protección Social"/>
    <n v="13950"/>
    <s v="Porcentaje de avance del Plan para el diseño e implementación del Sistema Integrado de Información en violencia de género respecto de lo planificado para el año t."/>
    <s v="(Nº de acciones para el diseño e implementación del Sistema Integrado de Información en violencia de género, realizadas en el año t./Nº total de acciones definidas en el plan para el diseño e implementación del Sistema Integrado. de Información en violencia de género.)*100"/>
    <s v="2 - Incidir en el actuar de las instituciones del Estado y privados frente al abordaje de la violencia hacia las mujeres, diversidades y disidencias sexogenéricas."/>
    <s v="Diseño e implementación del Sistema integrado de información en Violencia de Género."/>
    <s v="%"/>
    <s v="Asc"/>
    <s v="Eficacia"/>
    <s v="Proceso"/>
    <x v="2"/>
    <n v="60"/>
    <n v="3"/>
    <n v="5"/>
    <n v="0"/>
    <m/>
    <s v="NM"/>
    <s v="--"/>
    <s v="--"/>
    <s v="--"/>
    <s v="(1) El Sistema Integrado de Información es una iniciativa vinculada a los hallazgos del estudio ?Hoja de Ruta para el Diseño de una Plataforma Integrada de Gestión de Casos de Violencia contra las Mujeres para el Estado Chileno?. Este sistema considera un módulo de responsabilidad de Sernameg y uno de responsabilidad de la Subsecretaría. (2) El plan será entregado en enero del año t."/>
    <n v="1"/>
  </r>
  <r>
    <s v="MINISTERIO DE LA MUJER Y LA EQUIDAD DE GÉNERO"/>
    <x v="83"/>
    <s v="Protección Social"/>
    <n v="13951"/>
    <s v="Porcentaje de informes de seguimiento realizados a la implementación del Plan intersectorial para la disminución de restricciones y condicionantes en el ejercicio de la autonomía económica, respecto de lo planificado en el año t."/>
    <s v="(N° de informes de seguimiento al Plan intersectorial para la disminución de restricciones y condicionantes para el ejercicio de la autonomía económica de las mujeres, diversidades y disidencias sexo genéricas elaborados en el año t./Nº total de informes de seguimiento proyectados en el año t.)*100"/>
    <s v="3 - Promover la participación en el mercado laboral y la autonomía económica de las mujeres, diversidades y disidencias sexogenéricas."/>
    <s v="Plan intersectorial para la disminución de restricciones y condicionantes para el ejercicio de la autonomía económica de las mujeres, diversidades y disidencias sexo genéricas."/>
    <s v="%"/>
    <s v="Asc"/>
    <s v="Eficacia"/>
    <s v="Proceso"/>
    <x v="2"/>
    <n v="100"/>
    <n v="2"/>
    <n v="2"/>
    <n v="0"/>
    <m/>
    <s v="NM"/>
    <s v="--"/>
    <s v="--"/>
    <s v="--"/>
    <s v="Los informes de seguimiento al Plan Intersectorial detallarán la realización de actividades de articulación desarrolladas con otros actores institucionales, conducentes a la implementación del Plan (reuniones, convenios de colaboración, elaboración de políticas, planes o estrategias, entre otros)."/>
    <n v="1"/>
  </r>
  <r>
    <s v="MINISTERIO DE LAS CULTURAS, LAS ARTES Y EL PATRIMONIO"/>
    <x v="84"/>
    <s v="Educación"/>
    <n v="5923"/>
    <s v="Porcentaje de Usuarios del Programa Biblioredes con respecto a la población con dificultades de acceso a TIC`s por factores socioeconómico o geográficos, que habitan en comunas en que el Programa está presente."/>
    <s v="(Número total de usuarios de Biblioredes que habitan en todas las comunas en que está presente el Programa, con dificultades de conectividad por factores geográficos o socioeconómicos al año t/Total de la población de comunas con dificultades de conectividad por factores geográficos o socioeconómicos donde está presente el programa al año t)*100"/>
    <s v="4 - Mejorar el acceso a los servicios patrimoniales que genera y gestiona la institución, mediante iniciativas de difusión, transferencia de conocimientos y mediaciones patrimoniales, que incorporen el desarrollo de nuevas tecnologías y condiciones de seguridad pertinentes."/>
    <s v="Usuarios registrados en el Programa Biblioredes"/>
    <s v="%"/>
    <s v="Asc"/>
    <s v="Eficacia"/>
    <s v="Producto"/>
    <x v="0"/>
    <n v="82.1"/>
    <n v="2347000"/>
    <n v="2857570"/>
    <n v="0"/>
    <m/>
    <n v="78.5"/>
    <n v="2242610"/>
    <n v="2857570"/>
    <n v="0"/>
    <s v="Por usuario del Programa Biblioredes, se considera a cada persona que utiliza los servicios del programa, no obstante, para acceder a dichos servicios cada interesado debe necesariamente registrarse, completando un formulario electrónico, en línea, que entre otros datos exige indicar el RUT, con lo cual es posible individualizar a la persona que ha ingresado. La población objetivo de BiblioRedes está definida como aquella población que presenta dificultades de acceso a las nuevas tecnologías de información y comunicación, ya sea por factores geográficos y/o económicos. Esta definición, se realiza sobre información secundaria del MDS (CASEN) y de la SUBDERE referente a población calificada como en situación de Aislamiento."/>
    <n v="4.5859872611464896E-2"/>
  </r>
  <r>
    <s v="MINISTERIO DE LAS CULTURAS, LAS ARTES Y EL PATRIMONIO"/>
    <x v="84"/>
    <s v="Educación"/>
    <n v="6653"/>
    <s v="Índice de satisfacción de usuarios con los cursos de capacitación realizados a través del Programa de Biblioredes."/>
    <s v="Sumatoria ponderada de las dimensiones consideradas en la satisfacción de usuarios con los cursos de capacitación realizados a través del Programa de Biblioredes en el año t."/>
    <s v="1 - Mejorar y ampliar los servicios y espacios patrimoniales a lo largo del país, mediante el fortalecimiento institucional y el fomento de la participación de comunidades y personas, para contribuir a la sustentabilidad de sus identidades, memorias y territorios."/>
    <s v="Usuarios satisfechos con cursos de capacitación"/>
    <s v="%"/>
    <s v="Asc"/>
    <s v="Calidad"/>
    <s v="Producto"/>
    <x v="0"/>
    <n v="95.9"/>
    <n v="95.9"/>
    <n v="0"/>
    <n v="0"/>
    <m/>
    <n v="95.8"/>
    <n v="95.83"/>
    <n v="0"/>
    <n v="0"/>
    <s v="(1) Porcentaje de satisfacción, resultado del analisis de 11 preguntas realizadas a través de instrumento aplicado al término de la capacitación presencial, en laboratorios de formación y bibliotecas en convenio y del servicio, con cobertura nacional. Sumatoria de las opciones de respuesta &quot;Satisfecho&quot; y &quot;Muy Satisfecho&quot;. La evaluación de la capacitación por los usuarios se mide a través de un índice de satisfacción, de acuerdo con las siguientes características metodológicas: 1.-Escala de satisfacción: La escala se mide a través de un diferencial semántico, con 5 valores para la categoría de respuesta (Muy Satisfecho, Satisfecho, Ni Satisfecho/Ni insatisfecho, Insatisfecho y Muy Insatisfecho). 2.-El índice de satisfacción se establece a partir de 4 variables: i.- Satisfacción respecto al curso de capacitación. Con una ponderación de 40% ii.-Satisfacción con respecto al espacio físico. Con una ponderación de un 20%. iii.-Satisfacción con la relatoría, exposición del monitor. Con una ponderación de un 20%. iv.- Satisfacción con la calidad de la conexión. Con una ponderación de un 20% 3. Se consideran para el numerador del indicador aquellas respuestas asociadas a satisfechos y muy satisfechos con el servicio de capacitación. 4. La encuesta se aplica a través de un formulario Web una vez terminado el curso de capacitación y la construcción del Indice, es realizada por un ente externo al Servicio Nacional del Patrimonio Cultural."/>
    <n v="1.0438413361169992E-3"/>
  </r>
  <r>
    <s v="MINISTERIO DE LAS CULTURAS, LAS ARTES Y EL PATRIMONIO"/>
    <x v="84"/>
    <s v="Educación"/>
    <n v="8505"/>
    <s v="Porcentaje de certificados emitidos dentro de cinco días hábiles en relación al total de solicitudes de certificados recibidas en el Departamento de Derechos Intelectuales"/>
    <s v="(Número de certificados emitidos dentro de cinco días hábiles año t/Número total de solicitudes de certificados año t)*100"/>
    <s v="3 - Contribuir a los procesos de transparencia del Estado, catalogando y archivando la documentación que éste genera, para que sea entregada en forma oportuna y completa a las personas que la requieran."/>
    <s v="Certificados entregados en plazo establecido"/>
    <s v="%"/>
    <s v="Asc"/>
    <s v="Calidad"/>
    <s v="Producto"/>
    <x v="0"/>
    <n v="98.5"/>
    <n v="13691"/>
    <n v="13900"/>
    <n v="0"/>
    <m/>
    <n v="100"/>
    <n v="14034"/>
    <n v="14034"/>
    <n v="0"/>
    <s v="Este indicador mide la emisión de certificados, relacionados a: 1) Certificados de inscripción de obras protegidas por derechos de autor. 2) Certificados de producciones de fonogramas protegidos por derechos conexos. 3) Certificados de seudonimos Por otra parte, se inicia el proceso de emisión de certificados cuando se recepciona la solicitud de certificado enviada por el solicitante y se verifica pago de la tarifa correspondiente (fecha de ingreso de pago), para posteriormente emitir certificado (con firma y fecha), actividad que constituye el término del proceso. En el numerador se contabilizarán sólo los certificados emitidos en el año t, provenientes de solicitudes de certificados del año t. Se considerarán solicitudes de certificados del año t, las que serán incluidas en el denominador, aquellas que permitan generar efectivamente el certificado respectivo en el año t y que el cómputo de ese plazo no exceda el periodo entre 01 de enero y el 31 de diciembre del año t. Las solicitudes de certificados que no generen un certificado dentro de ese período, para efectos de esta medición, no serán consideradas en el denominador. El tiempo de respuesta comprometido para la emisión de certificados es dentro de cinco días hábiles (Lunes a viernes excepto festivos), para los certificados emitidos entre el 01 de enero y el 31 de diciembre del año t, provenientes de solicitudes de certificados recibidas en el mismo periodo. No se contabilizarán los días en que se decrete el cierre de la operación de las oficinas por causas administrativas o de fuerza mayor. Asimismo en el denominador se contabilizarán las solicitudes presenciales y remotas. La fecha considerada de ingreso o de solicitud corresponderá, si es un día sábado o feriado, al día hábil siguiente. No obstante, una solicitud de certificado, para que sea ingresada como tal, previamente, debe cumplir con el siguiente estándar de admisibilidad: - Contenga todos los datos descritos en el formulario. En el caso que el usuario deba completar o corregir información, la fecha a considerar será la última fecha que remita en forma correcta la información. - Se entregue copia de la obra o fonograma que se solicita inscribir - Se haga el pago del servicio solicitado Una vez revisada la solicitud de certificado, si existen datos incompletos en el formulario o falta de documentos de respaldo, se contactará al usuario solicitando la información faltante y/o documentación, si éste en un plazo de 15 días corridos, no envía la información o no responde al requerimiento, se entenderá como abandonada la solicitud y será clasificada como inadmisible para efectos de este indicador."/>
    <n v="-1.4999999999999999E-2"/>
  </r>
  <r>
    <s v="MINISTERIO DE LAS CULTURAS, LAS ARTES Y EL PATRIMONIO"/>
    <x v="84"/>
    <s v="Educación"/>
    <n v="12111"/>
    <s v="Porcentaje de usuarios(as) en delegaciones a los que se les entrega servicio especializado, en relación al total de usuarios(as) en delegaciones en Museos Regionales y Especializados."/>
    <s v="(N° de usuarios(as) en delegaciones a los que se les entrega servicio especializado en el año t/N° total de usuarios(as) en delegaciones en Museos Regionales y Especializados en el año t)*100"/>
    <s v="1 - Mejorar y ampliar los servicios y espacios patrimoniales a lo largo del país, mediante el fortalecimiento institucional y el fomento de la participación de comunidades y personas, para contribuir a la sustentabilidad de sus identidades, memorias y territorios."/>
    <s v="Usuarios de museos en delegaciones con servicio especializado"/>
    <s v="%"/>
    <s v="Asc"/>
    <s v="Eficacia"/>
    <s v="Producto"/>
    <x v="0"/>
    <n v="82"/>
    <n v="70142"/>
    <n v="85491"/>
    <n v="0"/>
    <m/>
    <n v="95.5"/>
    <n v="9536"/>
    <n v="9982"/>
    <n v="0"/>
    <s v="Los museos incluidos para la medición, son los 24 museos regionales y/o especializados que son coordinados por la Subdirección Nacional de Museos del Servicio Nacional del Patrimonio Cultural. Las delegaciones que visitan estos museos, corresponden aproximadamente en un 90% a grupos de estudiantes. El servicio especializado que se entrega a las delegaciones, puede ser: una charla introductoria o motivación inicial, visita guiada, taller, clase en materia específica, atención del grupo en sala didáctica o de animación. Por lo tanto con ello, se busca entregar un servicio que permita fortalecer el rol educativo de los museos."/>
    <n v="-0.14136125654450263"/>
  </r>
  <r>
    <s v="MINISTERIO DE LAS CULTURAS, LAS ARTES Y EL PATRIMONIO"/>
    <x v="84"/>
    <s v="Educación"/>
    <n v="13840"/>
    <s v="Tasa de variación anual de consultas en línea a catalogos de patrimonio documental digitalizado respecto a año base (2021)"/>
    <s v="((N° de consultas en línea a catalogos de patrimonio documental digitalizado en el año t/N° de consultas en línea a catalogos de patrimonio documental digitalizado en el año t-1)-1)*100"/>
    <s v="6 - Fortalecer los procesos de reconocimiento patrimonial y de construcción de memorias, por medio del desarrollo de modelos de participación pertinentes a los contextos socioculturales, con la finalidad de visibilizar y resguardar la diversidad cultural del país."/>
    <s v="Consultas a Catálogos en Linea"/>
    <s v="número"/>
    <s v="Asc"/>
    <s v="Eficacia"/>
    <s v="Producto"/>
    <x v="2"/>
    <n v="12"/>
    <n v="280000"/>
    <n v="250000"/>
    <n v="0"/>
    <m/>
    <n v="0"/>
    <n v="250000"/>
    <n v="250000"/>
    <n v="0"/>
    <s v="(1) Se entiende por &quot;consulta en linea&quot; a las visitas a catálogos (visualizar y descargar un documento) a través de las plataformas digitales en uso. (2) &quot;Los fondos documentales&quot; son un conjunto de documentos en cualquier formato o soporte, producidos organicamente, y /o reunidos y utilizados por una persona particular, familia u organismo.&quot;Los catalogos de patrimonio documental digitalizado&quot; corresponden a fondos documentales tales como en catálogo, que considera esta medición son:Conservadores de Bienes Raíces, Comercio y Minas(documentos descritos y digitalizados correspondientes a inscripciones de propiedades) , Jesuitas de América (volúmenes descritos y digitalizados del Fondo de la Junta de Temporalidades de la Compañía de Jesús), Rapa Nui (Comprende memorias, decretos, oficios, registros fotográficos y planos territoriales), entre otros."/>
    <n v="1"/>
  </r>
  <r>
    <s v="MINISTERIO DE LAS CULTURAS, LAS ARTES Y EL PATRIMONIO"/>
    <x v="84"/>
    <s v="Educación"/>
    <n v="13841"/>
    <s v="Porcentaje de organizaciones que custodian bienes patrimoniales de uso público que evalúan los servicios de asistencia técnica en conservación-restauración entregados con satisfacción alta o muy alta."/>
    <s v="(N° de organizaciones que custodian bienes patrimoniales de uso público que recibieron servicios de asistencia técnica en conservación-restauración el año t que evaluan con satisfacción alta o muy alta el servicio /N° de organizaciones que custodian bienes patrimoniales de uso público que recibieron servicio de asistencia técnica en conservación-restauración el año t encuestadas)*100"/>
    <s v="2 - Fomentar el reconocimiento, resguardo y salvaguardia del patrimonio material e inmaterial del país, fortaleciendo e incrementando su investigación, registro, inventario, documentación, conservación y restauración, con la finalidad de ponerlo al servicio de las personas."/>
    <s v="Servicios de asistencia técnica en conservación-restauración calificados con satisfacción alta o muy alta."/>
    <s v="%"/>
    <s v="Asc"/>
    <s v="Calidad"/>
    <s v="Producto"/>
    <x v="2"/>
    <n v="80.400000000000006"/>
    <n v="45"/>
    <n v="56"/>
    <n v="0"/>
    <m/>
    <s v="NM"/>
    <s v="--"/>
    <s v="--"/>
    <s v="--"/>
    <s v="(1) La Asistencia técnica comprende bienes y servicios en las siguientes materias a saber: a) Diagnósticos de conservación del patrimonio y su entorno; b) Intervenciones de conservación-restauración; y c) Evaluación y supervisión de proyectos. (2) La encuesta de satisfacción considera cuatro variables de medición: a) Comunicación; b) Información; c) Resultados; d) Recomendabilidad. La escala de medición es de 1 a 7, donde satisfacción alta o muy alta corresponden a un promedio no inferior a 5,8."/>
    <n v="1"/>
  </r>
  <r>
    <s v="MINISTERIO DE LAS CULTURAS, LAS ARTES Y EL PATRIMONIO"/>
    <x v="84"/>
    <s v="Educación"/>
    <n v="13842"/>
    <s v="Porcentaje de comunidades y asociaciones índigenas y/o afrodescendientes que participan en iniciativas de revitalización cultural indígena y/o afrodescendiente en el año t"/>
    <s v="(Número de comunidades y asociaciones índigenas y/o afrodescendientes que participan en iniciativas de revitalización cultural indígena y/o afrodescendiente en el año t/Número de comunidades y asociaciones índigenas registradas en la base de datos de participación histórica del programa)*100"/>
    <s v="5 - Fomentar el reconocimiento, resguardo y salvaguardia del patrimonio y cultura de los pueblos indígenas, rescatando y promoviendo iniciativas vinculadas a las diversas prácticas y tradiciones"/>
    <s v="Comunidades y asociaciones índigenas y/o afrodescendientes que participan en Iniciativas de revitalización cultural indígena y/o afrodescendiente"/>
    <s v="%"/>
    <s v="Asc"/>
    <s v="Eficacia"/>
    <s v="Producto"/>
    <x v="2"/>
    <n v="42.1"/>
    <n v="820"/>
    <n v="1950"/>
    <n v="0"/>
    <m/>
    <n v="49.5"/>
    <n v="822"/>
    <n v="1661"/>
    <n v="0"/>
    <s v="(1) Se entenderá como iniciativas de revitalización cultural indígena y/o afrodescendiente vinculadas al cumplimiento del objetivo estratégico, las ejecutadas y asociadas a los 3 componentes del programa de revitalización cultural indígena y/o afrodescendiente, a saber: 1)Diálogos Participativos para la elaboración, seguimiento y evaluación de Planes de Revitalización cultural indígena y afrodescendiente. Corresponden a reuniones donde se pone en ejercicio el derecho colectivo a la participación de las organizaciones indígenas y afrodescendientes, en las que se persigue impulsar, revisar y evaluar las distintas iniciativas de revitalización cultural en los territorios, de mutuo acuerdo con las organizaciones indígenas y afrodescendientes pertenecientes a los 10 pueblos originarios presentes en Chile, además del pueblo Tribal Afrodescendiente chileno, quienes trabajan con la Subdirección Nacional de Pueblos Originarios. 2) Ejecución de planes de revitalización cultural indígena / afrodescendiente. Los planes de revitalización corresponde a un conjunto de actividades, a saber: a) Talleres y Capacitaciones en temáticas como lengua, oficios, artes, otras. b) Investigaciones, de memoria, sitios de significación, otras. c) Internados lingüísticos. d) Inmersión Lingüística escolar y prescolar. e) Expresiones culturales indígenas tradicionales y contemporáneas. f) Muestras y extensión de artes indígenas tradicionales y contemporáneas. g) Seminarios temáticos. h) Otras. 3) Actividades de difusión y puesta en valor de las culturas de los pueblos originarios y Pueblo Tribal Afrodescendiente. Las actividades de difusión, en general corresponden a hitos conmemorativos y actividades masivas de difusión, a saber: a) Encuentros temáticos, música, teatro, danza, poesía, otras. b) Documentales. c) Intercambios interregionales de experiencias y conocimientos d) Hitos de Difusión como Solsticio de invierno, día internacional de la mujer indígena y Afrodescendiente, Sello Artesanía Indígena, Día Internacional de la Lengua Materna, Encuentro de las Culturas. (2) Se entenderá como comunidades y asociaciones indígenas y/o afrodescendientes que participan en iniciativas de revitalización cultural indígena y/o afrodescendiente , aquellas comunidades y asociaciones que al menos hayan participado en 1 de las actividades que contemplan los componentes de: Diálogos Participativos, Ejecución de planes de revitalización cultural indígena / afrodescendiente o Actividades de difusión y puesta en valor de las culturas de los pueblos originarios y Pueblo Tribal Afrodescendiente. (3) El Listado de comunidades y asociaciones indígenas registradas en la Subdirección Nacional de Pueblos Originarios, corresponde a una base de datos, que se elabora en base al listado de organizaciones indígenas y/o afrodescendientes que han participado en las iniciativas de revitalización cultural indígena y/o afrodescendiente a nivel histórico desde la ejecución del Programa (año 2016 en adelante), se actualiza cada año."/>
    <n v="-0.14949494949494946"/>
  </r>
  <r>
    <s v="MINISTERIO DE LAS CULTURAS, LAS ARTES Y EL PATRIMONIO"/>
    <x v="85"/>
    <s v="Educación"/>
    <n v="12078"/>
    <s v="Porcentaje de comunas del país que cuentan con Planes Municipales de Cultura diseñados participativamente en el año t."/>
    <s v="(N° de comunas que cuentan con Planes Municipales de Cultura diseñados participativamente en el año t/N° total de comunas del país)*100"/>
    <m/>
    <m/>
    <s v="%"/>
    <s v="Asc"/>
    <s v="Eficacia"/>
    <s v="Producto"/>
    <x v="1"/>
    <s v="NM"/>
    <s v="--"/>
    <s v="--"/>
    <s v="--"/>
    <m/>
    <n v="53"/>
    <n v="185"/>
    <n v="346"/>
    <n v="0"/>
    <s v="El Plan Municipal de Cultura corresponde a una herramienta de gestión local, cuyo propósito es guiar el desarrollo cultural de una comuna. Su diseño se caracteriza por una construcción participativa en términos de necesidades, demandas y estrategias de acción en materia artística cultural de cada comuna. Se debe atender que, para participar en la formulación de los planes, debe existir compromiso de la autoridad municipal, que se inicia con la firma de la Agenda Municipal. Se entenderá que el Plan Municipal de Cultura se ha diseñado participativamente a partir del cumplimiento de los siguientes aspectos: a) El Diagnóstico de necesidades culturales de la comuna ha considerado en su construcción consultas ciudadanas, entrevistas, diálogos, cabildos, u otras instancias participativas, abordadas en los encuentros de co-diseño, conforme con la Ley N° 20.500, b) El Plan Municipal de Cultura, luego de su elaboración, ha sido presentado a la comunidad a través de los Consejos de la Sociedad Civil (COSOC), y en caso de que el municipio no cuente con COSOC, a través de otras instancias participativas. Finalmente, para la contabilización de una comuna, se entenderá que hayan transitado por las tres etapas del proceso: formulación, aprobación y validación de los Planes Municipales de Cultura. El proceso descrito considera un ciclo bianual, que parte entre uno o dos años antes y que puede extenderse, debido a las características de cada municipio, desde el proceso participativo hasta el envío de la documentación que da cuenta del mismo, lo que podría generar comunas rezagadas que exceden el año calendario o el ciclo planificado, pero que requieren ser contabilizadas por la naturaleza acumulativa de la medición. De este modo, los Planes Municipales de Cultura en año t, corresponden a un acumulado desde el año 2013 a la fecha. Las instancias mencionadas en los puntos anteriores pueden tener una modalidad presencial y/o virtual."/>
    <s v="-"/>
  </r>
  <r>
    <s v="MINISTERIO DE LAS CULTURAS, LAS ARTES Y EL PATRIMONIO"/>
    <x v="85"/>
    <s v="Educación"/>
    <n v="12085"/>
    <s v="Porcentaje de Centros de Creación y Desarrollo Artístico para niños, niñas y jóvenes en funcionamiento en el año t."/>
    <s v="(N° de Centros de Creación y Desarrollo Artístico para niños, niñas y jóvenes en funcionamiento en el año t /N° Total de comunas establecidas para el funcionamiento de los Centros de Creación y Desarrollo Artístico para niñas, niños y jóvenes)*100"/>
    <m/>
    <m/>
    <s v="%"/>
    <s v="Asc"/>
    <s v="Eficacia"/>
    <s v="Producto"/>
    <x v="1"/>
    <s v="NM"/>
    <s v="--"/>
    <s v="--"/>
    <s v="--"/>
    <m/>
    <n v="80"/>
    <n v="12"/>
    <n v="15"/>
    <n v="0"/>
    <s v="Se entenderá que los Centros de Creación para niños, niñas y jóvenes se encuentran en funcionamiento cuando éste: a) Cuente con un espacio físico habilitado, b) Disponga de programación artística para ofrecer a la ciudadanía la cual puede ser presencial y/o semipresencial y/o virtual según condición sanitaria nivel país."/>
    <s v="-"/>
  </r>
  <r>
    <s v="MINISTERIO DE LAS CULTURAS, LAS ARTES Y EL PATRIMONIO"/>
    <x v="85"/>
    <s v="Educación"/>
    <n v="12388"/>
    <s v="Porcentaje de comunas que cuentan con oferta de bienes y servicios artísticos, culturales y/o de formación en el año t."/>
    <s v="(Nº de comunas que cuentan con oferta de bienes y servicios artísticos, culturales y/o de formación en el año t/Total de comunas del país)*100"/>
    <m/>
    <m/>
    <s v="%"/>
    <s v="Asc"/>
    <s v="Eficacia"/>
    <s v="Producto"/>
    <x v="1"/>
    <s v="NM"/>
    <s v="--"/>
    <s v="--"/>
    <s v="--"/>
    <m/>
    <n v="49"/>
    <n v="170"/>
    <n v="346"/>
    <n v="0"/>
    <s v="a) Se entenderá por comuna cubierta, aquella donde se ejecute a lo menos 2 actividades artístico-culturales y/o actividades de formación-capacitación. b) Se entiende por oferta de bienes y servicios artístico culturales y/o de formación-capacitación, a las acciones realizadas a través de iniciativas y/o programas de la Subsecretaría de las Culturas y las Artes y las Secretarías Regionales Ministeriales de Cultura, las cuales pueden tener una modalidad presencial y/o virtual."/>
    <s v="-"/>
  </r>
  <r>
    <s v="MINISTERIO DE LAS CULTURAS, LAS ARTES Y EL PATRIMONIO"/>
    <x v="85"/>
    <s v="Educación"/>
    <n v="12997"/>
    <s v="Porcentaje de agentes culturales beneficiarios(as) de las Becas Chile Crea de Fondos de Cultura en el año t."/>
    <s v="(N° de agentes culturales beneficiarios(as) de las Becas Chile Crea de Fondos de Cultura en el año t/Total de agentes culturales que postularon a alguna de las modalidades de las Becas Chile Crea para convocatoria(s) año t)*100"/>
    <m/>
    <m/>
    <s v="%"/>
    <s v="Asc"/>
    <s v="Eficacia"/>
    <s v="Producto"/>
    <x v="1"/>
    <s v="NM"/>
    <s v="--"/>
    <s v="--"/>
    <s v="--"/>
    <m/>
    <n v="23"/>
    <n v="353"/>
    <n v="1508"/>
    <n v="0"/>
    <s v="Se entenderá por agentes culturales beneficiarios(as) a todas las personas que han recibido el pago en el año t, por parte de la Subsecretaría de las Culturas y las Artes. Los postulantes a las Modalidades de Becas Chile Crea que sumarán al denominador del indicador, corresponden a aquellos que: a) Agentes culturales que postularon en el año &quot;t-1&quot; a fondos de las convocatoria(s) del año &quot;t&quot;, o b) Agentes culturales que postularon en el año &quot;t&quot; a fondos de las convocatoria(s) del año &quot;t&quot;. Las convocatoria(s) del año &quot;t&quot; considera recursos presupuestarios del año &quot;t&quot;. Como es decisión de los Consejos Sectoriales y del Consejo Nacional de la Cultura, las Artes y el Patrimonio el nombre de las modalidades de concurso, se entenderá por Becas Chile Crea al conjunto de acciones que desarrolle la Subsecretaría de las Culturas y las Artes para financiar becas y/o formación: cursos, seminarios, diplomados, magister, doctorados, pasantías y residencias, entre otros, de los Fondos: Fondo Nacional de Desarrollo Cultural y las Artes (FONDART), Fondo de Fomento del Libro y la Lectura, Fondo de Fomento de la Música Nacional, Fondo de Fomento Audiovisual y Fondo Nacional de Artes Escénicas. ."/>
    <s v="-"/>
  </r>
  <r>
    <s v="MINISTERIO DE LAS CULTURAS, LAS ARTES Y EL PATRIMONIO"/>
    <x v="85"/>
    <s v="Educación"/>
    <n v="14015"/>
    <s v="Porcentaje de agentes culturales inscritos en el registro nacional de agentes culturales, artísticos y patrimoniales que sean beneficiarios(as) de Programas y/o Iniciativas vinculadas a la etapa de formación en el año t."/>
    <s v="(N° agentes culturales inscritos en el registro nacional de agentes culturales, artísticos y patrimoniales beneficiarios(as) de Programas y/o Iniciativas vinculadas a la etapa de formación en el año t/N° Total de agentes culturales inscritos/as con Rut en el registro nacional de agentes culturales, artísticos y patrimoniales actualizado al año t)*100"/>
    <s v="3 - Impulsar y fomentar el desarrollo del ecosistema cultural de manera orgánica y sostenible a través de: un nuevo sistema de financiamiento que permita la reactivación, recuperación y asociatividad de agentes culturales; la promoción al trabajo cultural digno en colaboración con organizaciones sindicales y gremiales; y el fortalecimiento en todas las etapas del ciclo cultural a nivel local, regional, nacional e internacional; con perspectiva y enfoques de Derechos Humanos, respetando la libertad de creación, valoración social de artistas y sus obras, y el resguardo al derecho de autor(a)."/>
    <s v="Agentes culturales inscritos en el registro nacional de agentes culturales, artísticos y patrimoniales que sean beneficiarios(as) de Programas y/o Iniciativas vinculadas a la etapa de formación que impulsen y fomenten el ecosistema cultural de manera orgánica y sostenible"/>
    <s v="%"/>
    <s v="Asc"/>
    <s v="Eficacia"/>
    <s v="Producto"/>
    <x v="2"/>
    <n v="4.2"/>
    <n v="3025"/>
    <n v="72537"/>
    <n v="0"/>
    <m/>
    <s v="NM"/>
    <s v="--"/>
    <s v="--"/>
    <s v="--"/>
    <s v="A) Este indicador permite medir el número de agentes culturales inscritos en el registro nacional de agentes culturales, artísticos y patrimoniales beneficiados y beneficiadas de programas y/o iniciativas que impulsan y fomentan el desarrollo del ecosistema cultural, particularmente a través de actividades de capacitación, fortalecimiento y/o asociatividad para la etapa de formación del ciclo cultural, respecto al total de agentes culturales inscritos/as con Rut en el Registro Nacional de Agentes Culturales, Artísticos y Patrimoniales actualizado al año t. B) El ecosistema cultural corresponde a toda interacción social y ambiental que permite que los individuos, las organizaciones y comunidades se relacionen entre sí y con su hábitat cultural, histórico y territorial. C) Para efectos de este indicador, los individuos, las organizaciones y comunidades se denominarán ?agentes culturales?. D) Se entenderá como ?etapa de formación? del ciclo cultural a todos los estudios y aprendizajes (formales o informales) dirigidos a capacitar a agentes culturales para el desempeño de una actividad cultural, tales como; cursos, talleres, asesorías técnicas, mentorías, relatorías, seminarios, entre otras. Lo anterior, con el propósito de entregar conocimientos y herramientas que contribuyan en el desarrollo de la gestión de su actividad como agentes culturales. E) Se considerarán todos aquellos Programas y/o Iniciativas que contribuyan a impulsar y fomentar el desarrollo del ecosistema cultural en la etapa de formación de agentes culturales, del Departamento de Fomento de las Culturas y las Artes o a su continuador del quehacer programático. F) Las actividades ejecutadas pueden tener una modalidad presencial, virtual y/o mixta, las cuales dependerán de la naturaleza de intervención de las iniciativas y/o programas."/>
    <n v="1"/>
  </r>
  <r>
    <s v="MINISTERIO DE LAS CULTURAS, LAS ARTES Y EL PATRIMONIO"/>
    <x v="85"/>
    <s v="Educación"/>
    <n v="14016"/>
    <s v="Porcentaje de comunas que cuentan con oferta de actividades artístico-culturales, de formación, mediación, capacitación y/o difusión que promueven la participación cultural de la ciudadanía en el año t"/>
    <s v="(N° de comunas que cuentan con oferta de actividades artístico-culturales, de formación, mediación, capacitación y/o difusión que promueven la participación cultural de la ciudadanía en el año t/Total de comunas del país)*100"/>
    <s v="2 - Promover la participación cultural sustantiva de la ciudadanía en iniciativas y proyectos, que visibilizan expresiones y manifestaciones artístico culturales de base comunitarias, sociales, populares, territoriales y funcionales, con perspectiva y enfoques de Derechos Humanos, resguardando la libertad de expresión, la memoria y la diversidad de identidades culturales a nivel local, regional y nacional; propendiendo a la cohesión social."/>
    <s v="Comunas cubiertas con Actividades ejecutadas que promueven la participación cultural de la ciudadanía"/>
    <s v="%"/>
    <s v="Asc"/>
    <s v="Eficacia"/>
    <s v="Producto"/>
    <x v="2"/>
    <n v="26"/>
    <n v="90"/>
    <n v="346"/>
    <n v="0"/>
    <m/>
    <s v="NM"/>
    <s v="--"/>
    <s v="--"/>
    <s v="--"/>
    <s v="A) Este indicador permite medir la cobertura territorial de la oferta artístico cultural ejecutada que promueva la participación de la ciudadanía, en el marco del diseño e implementación de programas, iniciativas y/o proyectos, que visibilizan expresiones y manifestaciones artístico-culturales de base comunitarias, sociales, populares, territoriales y funcionales, considerando perspectiva y enfoque de derechos. B) Se entenderá por comuna cubierta, aquella donde se ejecute a lo menos 1 actividad artístico cultural, de formación, mediación, capacitación y/o difusión. C) Se entiende por oferta de actividades artístico-culturales, de formación, mediación, capacitación y/o difusión, a las acciones realizadas a través de programas, iniciativas y/o proyectos de la Subsecretaría de las Culturas y las Artes y las Secretarías Regionales Ministeriales de Cultura, las cuales pueden tener una modalidad presencial y/o virtual. D) Las actividades a considerar en la ejecución del indicador, serán las diseñadas e implementadas por el Departamento de Ciudadanía Cultural o el continuador de su quehacer programático. E) El diseño, gestión y metodología de implementación de cada actividad se basa fundamentalmente en la estrategia de intervención de cada programa, iniciativa y/o proyecto y para ello, cada actividad tiene su propia modalidad, objetivos, duración y verificadores en función del lugar y/o plataforma digital según la naturaleza específica."/>
    <n v="1"/>
  </r>
  <r>
    <s v="MINISTERIO DE LAS CULTURAS, LAS ARTES Y EL PATRIMONIO"/>
    <x v="85"/>
    <s v="Educación"/>
    <n v="14017"/>
    <s v="Porcentaje de docentes, artistas, educadores, facilitadores y directivos que evalúan satisfactoriamente las instancias formativas en educación artística para contribuir al aprendizaje de las personas en el año t."/>
    <s v="(N° de docentes, artistas, educadores, facilitadores y directivos que evalúan satisfactoriamente las instancias formativas en educación artística realizadas en el año t/N° de docentes, artistas, educadores, facilitadores y directivos asistentes a las instancias formativas en educación artística realizadas en el año t)*100"/>
    <s v="4 - Promover el desarrollo de educación artística integral e intercultural, incorporando contenidos artísticos culturales en los planes y programas de estudios; en la labor pedagógica y formativa de docentes, artistas, educadores y facilitadores, tanto en establecimientos educacionales como en espacios didácticos de creación artística cultural, a través de instrumentos institucionales e interinstitucionales con perspectiva y enfoques de Derechos Humanos, contribuyendo al aprendizaje a lo largo de la vida de las personas en sus etapas formativas, considerando todos sus contextos de educación, tanto formal como no formal e informal."/>
    <s v="Docentes, artistas, educadores, facilitadores y directivos que evalúan satisfactoriamente las instancias formativas que promueven el desarrollo de educación artística integral e intercultural."/>
    <s v="%"/>
    <s v="Asc"/>
    <s v="Calidad"/>
    <s v="Producto"/>
    <x v="2"/>
    <n v="60"/>
    <n v="942"/>
    <n v="1570"/>
    <n v="0"/>
    <m/>
    <s v="NM"/>
    <s v="--"/>
    <s v="--"/>
    <s v="--"/>
    <s v="A) El objetivo del indicador es medir la valoración de las instancias formativas con contenidos artísticos culturales para la promoción del desarrollo de la educación artística, que experimentan artistas, educadores, facilitadores y directivos de establecimientos educacionales como de espacios didácticos, considerando que son un aporte para la promoción del desarrollo de la educación artística integral e intercultural, contribuyendo al aprendizaje a lo largo de la vida de las personas en sus etapas formativas, considerando todos sus contextos de educación, tanto formal como no formal e informal. B) Se entenderá por docentes, artistas, educadores, facilitadores y directivos que participan y/o evalúan las instancias formativas a todos aquellos que reciben capacitaciones y/o formaciones implementadas por los 3 programas de educación artística del Servicio. C) Se contabilizarán docentes, artistas, educadores, facilitadores y directivos en el numerador y en el denominador del indicador, según corresponda, en función de la cantidad de instancias de formación y/o capacitación donde participen. D) Durante y/o al finalizar las instancias formativas se aplicará una encuesta a los/las participantes de los procesos formativos, la cual, utiliza escala Likert y se consideran como evaluados satisfactoriamente a las respuestas categorizadas como &quot;muy satisfecho y extremadamente satisfecho&quot;. E) El formato de una escala Likert típico de cinco niveles, será: (1) Extremadamente satisfecho, (2) Muy satisfecho, (3) Moderadamente satisfecho, (4) Poco satisfecho y (5) No satisfecho. F) Los contenidos específicos desarrollados en cada instancia formativa dependerán de la naturaleza de cada actividad de formación y/o capacitación, acorde a las necesidades de docentes, artistas, educadores, facilitadores y directivos. G) Las actividades ejecutadas pueden tener una modalidad presencial, virtual y/o mixta, las cuales dependerán de la naturaleza de intervención de las iniciativas y/o programas vinculados a la educación artística. H) El diseño, gestión, y metodología de implementación de cada actividad se basa fundamentalmente en la estrategia de intervención de cada programa y/o iniciativa y para ello, cada actividad tiene su propia modalidad, objetivos, duración y verificadores en función del lugar y/o plataforma digital según la naturaleza específica."/>
    <n v="1"/>
  </r>
  <r>
    <s v="MINISTERIO DE LAS CULTURAS, LAS ARTES Y EL PATRIMONIO"/>
    <x v="86"/>
    <s v="Educación"/>
    <n v="13181"/>
    <s v="Porcentaje de propuestas normativas para la protección y salvaguardia del Patrimonio finalizadas al año t."/>
    <s v="(N° de propuestas normativas para la protección y salvaguardia del Patrimonio finalizadas al año t/Total de Propuestas normativas para la protección y salvaguardia del Patrimonio definidas por la Autoridad del Servicio a finalizar al año 2022)*100"/>
    <m/>
    <s v="Propuestas normativas publicadas en el Diario Oficial"/>
    <s v="%"/>
    <s v="Asc"/>
    <s v="Eficacia"/>
    <s v="Producto"/>
    <x v="1"/>
    <s v="NM"/>
    <s v="--"/>
    <s v="--"/>
    <s v="--"/>
    <m/>
    <n v="20"/>
    <n v="2"/>
    <n v="10"/>
    <n v="0"/>
    <s v="Se entenderán por propuestas normativas aquellos instrumentos jurídicos que regulen materias de funcionamiento del Ministerio en materias Patrimoniales y los proyectos de Ley y reglamentos, sean estos nuevos o modificaciones. Todos ellos se entenderán como finalizados cuando se publiquen en el Diario Oficial. Las propuestas definidas a realizar por la Subsecretaría al año 2026 son 9."/>
    <s v="-"/>
  </r>
  <r>
    <s v="MINISTERIO DE LAS CULTURAS, LAS ARTES Y EL PATRIMONIO"/>
    <x v="86"/>
    <s v="Educación"/>
    <n v="13197"/>
    <s v="Porcentaje de estudios sobre patrimonio cultural finalizados al año t en relación al total planificado para el año 2022."/>
    <s v="(Nº de estudios sobre patrimonio cultural finalizados al año t/Total de estudios sobre patrimonio cultural definidos a desarrollar al 2022)*100"/>
    <m/>
    <s v="Estudios finalizados"/>
    <s v="%"/>
    <s v="Asc"/>
    <s v="Eficacia"/>
    <s v="Producto"/>
    <x v="1"/>
    <s v="NM"/>
    <s v="--"/>
    <s v="--"/>
    <s v="--"/>
    <m/>
    <n v="175"/>
    <n v="14"/>
    <n v="8"/>
    <n v="0"/>
    <s v="Son Estudios para la formulación, implementación y/o evaluación de políticas, planes, programas e iniciativas en materia patrimonial, tales como el Plan Nacional de Patrimonio Cultural, el Plan Nacional de Infraestructura Patrimonial, la Política Nacional de Educación Patrimonial, Estadísticas patrimoniales, patrimonio y género. Se entenderá por finalizado un estudio una vez que la jefatura del departamento respectivo emita constancia de ello (estudios internos) o que la persona profesional a cargo de la licitación en el departamento respectivo, emita Acta de Recepción Conforme (estudios externos). Se entenderán por estudios finalizados, aquellos que puedan ser iniciados en el año t-1, pero la constancia o recepción conforme que indique su finalización, sea en el año t."/>
    <s v="-"/>
  </r>
  <r>
    <s v="MINISTERIO DE LAS CULTURAS, LAS ARTES Y EL PATRIMONIO"/>
    <x v="86"/>
    <s v="Educación"/>
    <n v="13198"/>
    <s v="Porcentaje de hitos ejecutados en el marco del diseño e implementación del Plan Nacional de Patrimonio Cultural en el año t."/>
    <s v="(N° de hitos ejecutados para el diseño e implementación del Plan Nacional de Patrimonio Cultural en el año t/total de hitos programados para el diseño e implementación del Plan Nacional de Patrimonio Cultural en el año t)*100"/>
    <m/>
    <s v="Hitos de implementación de la Política ejecutados"/>
    <s v="%"/>
    <s v="Asc"/>
    <s v="Eficacia"/>
    <s v="Proceso"/>
    <x v="1"/>
    <s v="NM"/>
    <s v="--"/>
    <s v="--"/>
    <s v="--"/>
    <m/>
    <n v="100"/>
    <n v="3"/>
    <n v="3"/>
    <n v="0"/>
    <s v="Los Hitos del año 2022: - Plenario (al menos 1 plenario con contrapartes de las distintas Subsecretarías involucradas en el Plan). - Mesas Técnicas SNPC (al menos 2 en el año con acta de asistencia) - Reporte Plataforma Seguimiento del Plan enviado al Subsecretaria/o. - Informe Anual Plan Nacional de Patrimonio Cultural, enviado al Subsecretaria/o y Ministra/o. Los Hitos del año 2023: - Realización de dos plenarios semestrales según calendario de reporte. - Realización de dos informes semestrales según calendario de reporte. - Realización de dos informes anuales de grupos de trabajo. - Un conversatorio sobre la aplicación del enfoque de derecho relacionado con patrimonio cultural."/>
    <s v="-"/>
  </r>
  <r>
    <s v="MINISTERIO DE LAS CULTURAS, LAS ARTES Y EL PATRIMONIO"/>
    <x v="86"/>
    <s v="Educación"/>
    <n v="13316"/>
    <s v="Porcentaje de hitos cumplidos para reducir la brecha de infraestructura patrimonial regional en el marco de la implementación del Plan Nacional de Infraestructura Patrimonial al año 2030."/>
    <s v="(N° de hitos ejecutados para reducir la brecha de infraestructura patrimonial regional al año t /Total de hitos en el marco del cumplimiento del Plan Nacional de Infraestructura Patrimonial al año 2030)*100"/>
    <m/>
    <s v="Hitos que reducen brecha en infraestructura patrimonial cumplidos"/>
    <s v="%"/>
    <s v="Asc"/>
    <s v="Eficacia"/>
    <s v="Proceso"/>
    <x v="1"/>
    <s v="NM"/>
    <s v="--"/>
    <s v="--"/>
    <s v="--"/>
    <m/>
    <n v="8"/>
    <n v="13"/>
    <n v="162"/>
    <n v="0"/>
    <s v="Se entiende como universo total 52 proyectos pendientes, levantados al inicio de 2020, que requieren 324 hitos para cumplir con solucionar la brecha existente. Se estima que se habrá superado el 50% de los hitos totales pendientes, lo que equivale a 162 hitos para dar cumplimiento al Plan Nacional de Infraestructura Patrimonial al 2030. Los hitos considerados para cada proyecto son: 1. RS de Diseño, se refiere a que la iniciativa, luego de recopilar los antecedentes y elaborar los documentos técnicos para el diseño (Términos de Referencia), obtiene Recomendación Favorable por parte de MDSF para su etapa de Diseño. 2. Inicio de Diseño, momento en que se firma el Contrato con el proveedor del Servicio, o bien, Acta de Inicio de Servicios, comenzando a correr los días establecidos en los términos de referencia. 3. Término de Diseño; se considera ?Término de Diseño? cuando la consultoría cuenta con el visto bueno de la Unidad Técnica y Unidad Asesora. 4. RS de Ejecución, al igual que para la etapa de Diseño, se requiere Recomendación Favorable por parte de MDSF para su etapa de Ejecución. 5. Inicio de Obras, el hito se refiere al momento en que se comienza con la ejecución del contrato de obras. 6. Término de Obras, momento en que se da término, de acuerdo a términos de referencia y contrato, a la ejecución de obras. Debe ser validado por Unidad Técnica y Unidad Asesora. 7. Término de Habilitación, luego de que las obras han finalizado, comienza una serie de licitaciones de menor alcance que permiten habilitar el edificio. Estas guardan relación con la compra de equipos y equipamiento mínimo para el correcto funcionamiento del edificio. El hito se refiere a el momento en que finaliza esta etapa cuyo medio de verificación es un Acta de Término de Habilitación emitido por la institución responsable de dicho proceso."/>
    <s v="-"/>
  </r>
  <r>
    <s v="MINISTERIO DE LAS CULTURAS, LAS ARTES Y EL PATRIMONIO"/>
    <x v="86"/>
    <s v="Educación"/>
    <n v="13989"/>
    <s v="Porcentaje de estudios sobre patrimonio cultural finalizados al año t en relación del total proyectado al año 2026."/>
    <s v="(Nº de estudios sobre patrimonio cultural finalizados al año t/Total de estudios sobre patrimonio cultural proyectados al 2026)*100"/>
    <s v="3 - Generar coordinaciones internas y externas al ministerio, para elaborar y ejecutar políticas, planes, programas, estudios e iniciativas para la protección del patrimonio cultural inmaterial y material, para la salvaguardia de la memoria y el patrimonio cultural artístico y la valoración ciudadana del patrimonio."/>
    <s v="Estudios finalizados al año t"/>
    <s v="%"/>
    <s v="Asc"/>
    <s v="Eficacia"/>
    <s v="Proceso"/>
    <x v="2"/>
    <n v="58"/>
    <n v="21"/>
    <n v="36"/>
    <n v="0"/>
    <m/>
    <n v="39"/>
    <n v="14"/>
    <n v="36"/>
    <n v="0"/>
    <s v="Son Estudios para la formulación, implementación y/o evaluación de políticas, planes, programas e iniciativas en materia patrimonial, tales como el Plan Nacional de Patrimonio Cultural, el Plan Nacional de Infraestructura Patrimonial, la Política Nacional de Educación Patrimonial, Estadísticas patrimoniales, patrimonio y género. Se entenderá por finalizado un estudio una vez que la jefatura del departamento respectivo emita constancia de ello (estudios internos) o que la persona profesional a cargo de la licitación en el departamento respectivo, emita Acta de Recepción Conforme (estudios externos). Se entenderán por estudios finalizados, aquellos que puedan ser iniciados en el año t-1, pero la constancia o recepción conforme que indique su finalización, sea en el año t. Los estudios externos serán remitidos a más tardar 180 días posterior a la entrega final, a la Biblioteca del congreso para su copia."/>
    <n v="0.48717948717948717"/>
  </r>
  <r>
    <s v="MINISTERIO DE LAS CULTURAS, LAS ARTES Y EL PATRIMONIO"/>
    <x v="86"/>
    <s v="Educación"/>
    <n v="13990"/>
    <s v="Porcentaje de hitos ejecutados en el marco del diseño e implementación del Plan Nacional de Patrimonio Cultural al año 2023."/>
    <s v="(N° de hitos ejecutados para el diseño e implementación del Plan Nacional de Patrimonio Cultural al año t/total de hitos proyectados para el diseño e implementación del Plan Nacional de Patrimonio Cultural al año 2023)*100"/>
    <s v="3 - Generar coordinaciones internas y externas al ministerio, para elaborar y ejecutar políticas, planes, programas, estudios e iniciativas para la protección del patrimonio cultural inmaterial y material, para la salvaguardia de la memoria y el patrimonio cultural artístico y la valoración ciudadana del patrimonio."/>
    <s v="Hitos de implementación del Plan Nacional de Patrimonio Cultural ejecutados al año t"/>
    <s v="%"/>
    <s v="Asc"/>
    <s v="Eficacia"/>
    <s v="Proceso"/>
    <x v="2"/>
    <n v="100"/>
    <n v="15"/>
    <n v="15"/>
    <n v="0"/>
    <m/>
    <n v="47"/>
    <n v="7"/>
    <n v="15"/>
    <n v="0"/>
    <s v="Los hitos en el año 2020 son 4, en el año 2021 son 3, los Hitos del año 2022: - Plenario (al menos 1 plenario con contrapartes de las distintas Subsecretarías involucradas en el Plan). - Mesas Técnicas SNPC (al menos 2 en el año con acta de asistencia) - Reporte Plataforma Seguimiento del Plan enviado al Subsecretaria/o. - Informe Anual Plan Nacional de Patrimonio Cultural, enviado al Subsecretaria/o y Ministra/o. Los Hitos del año 2023: - Realización de dos plenarios semestrales según calendario de reporte. - Realización de dos informes semestrales según calendario de reporte. - Realización de dos informes anuales de grupos de trabajo. - Un conversatorio sobre la aplicación del enfoque de derecho relacionado con patrimonio cultural."/>
    <n v="1.1276595744680851"/>
  </r>
  <r>
    <s v="MINISTERIO DE LAS CULTURAS, LAS ARTES Y EL PATRIMONIO"/>
    <x v="86"/>
    <s v="Educación"/>
    <n v="13991"/>
    <s v="Porcentaje de hitos cumplidos para reducir la brecha de infraestructura patrimonial regional en el marco de la implementación del Plan Nacional de Infraestructura Patrimonial al año 2030."/>
    <s v="(N° de hitos ejecutados para reducir la brecha de infraestructura patrimonial regional al año t /Total de hitos en el marco del cumplimiento del Plan Nacional de Infraestructura Patrimonial al año 2030)*100"/>
    <s v="2 - Reducir la brecha existente en infraestructura patrimonial gestionando un Plan de infraestructura para la construcción, ampliación y habilitación y equipamiento para el desarrollo de las actividades patrimoniales del país, propendiendo a la equidad territorial, y promover la capacidad de gestión asociada a esa infraestructura, fomentando el desarrollo de la arquitectura y su inserción territorial; como asimismo, promover y contribuir a una gestión y administración eficaz y eficiente de los espacios de infraestructura cultural pública y su debida articulación a lo largo de todo el país."/>
    <s v="Hitos que reducen brecha en infraestructura patrimonial ejecutados al año 2030"/>
    <s v="%"/>
    <s v="Des"/>
    <s v="Eficacia"/>
    <s v="Producto"/>
    <x v="2"/>
    <n v="19"/>
    <n v="30"/>
    <n v="162"/>
    <n v="0"/>
    <m/>
    <n v="8"/>
    <n v="13"/>
    <n v="162"/>
    <n v="0"/>
    <s v="Se entiende como universo total 52 proyectos pendientes, levantados al inicio de 2020 en el Plan de Infraestructura Patrimonial, que requieren 324 hitos para cumplir con disminuir la brecha existente. Se estima que se habrá superado el 50% de los hitos totales pendientes, lo que equivale a 162 hitos para dar cumplimiento al Plan Nacional de Infraestructura Patrimonial al 2030. Los hitos considerados para cada proyecto son: 1. RS de Diseño, se refiere a que la iniciativa, luego de recopilar los antecedentes y elaborar los documentos técnicos para el diseño (Términos de Referencia), obtiene Recomendación Favorable por parte de MDSF para su etapa de Diseño. 2. Inicio de Diseño, momento en que se firma el Contrato con el proveedor del Servicio, o bien, Acta de Inicio de Servicios, comenzando a correr los días establecidos en los términos de referencia. 3. Término de Diseño; se considera ?Término de Diseño? cuando la consultoría cuenta con el visto bueno de la Unidad Técnica y Unidad Asesora. 4. RS de Ejecución, al igual que para la etapa de Diseño, se requiere Recomendación Favorable por parte de MDSF para su etapa de Ejecución. 5. Inicio de Obras, el hito se refiere al momento en que se comienza con la ejecución del contrato de obras. 6. Término de Obras, momento en que se da término, de acuerdo a términos de referencia y contrato, a la ejecución de obras. Debe ser validado por Unidad Técnica y Unidad Asesora. 7. Término de Habilitación, luego de que las obras han finalizado, comienza una serie de licitaciones de menor alcance que permiten habilitar el edificio. Estas guardan relación con la compra de equipos y equipamiento mínimo para el correcto funcionamiento del edificio. El hito se refiere a el momento en que finaliza esta etapa cuyo medio de verificación es un Acta de Término de Habilitación emitido por la institución responsable de dicho proceso."/>
    <n v="-1.375"/>
  </r>
  <r>
    <s v="MINISTERIO DE MINERIA"/>
    <x v="87"/>
    <s v="Asuntos Económicos"/>
    <n v="5357"/>
    <s v="Porcentaje de empresas receptoras de inversión extranjera auditadas en el año t respecto del total de empresas de inversión extranjera susceptibles de ser auditadas en el año t"/>
    <s v="(Nº de empresas receptoras de Inversión Extranjera auditadas en el año t/Nº de empresas de inversión extranjera susceptibles de ser auditadas en el año t)*100"/>
    <m/>
    <m/>
    <s v="%"/>
    <s v="Asc"/>
    <s v="Eficacia"/>
    <s v="Producto"/>
    <x v="1"/>
    <s v="NM"/>
    <s v="--"/>
    <s v="--"/>
    <s v="--"/>
    <m/>
    <n v="100"/>
    <n v="5"/>
    <n v="5"/>
    <n v="0"/>
    <s v="Durante el año 2022, esta Comisión detectó, por una parte, que un número importante de empresas informadas por la Agencia como receptoras de aportes D.L. N° 600 no existen en la actualidad y, por otra, que alguno de los aportes reportados por InvestChile como D.L. N°600 finalmente no lo eran producto que el inversionista extranjero nunca suscribió el contrato de inversión extranjera posteriormente a elevar la solicitud ante el ex Comité de Inversiones Extranjeras o ante la Agencia, en caso de aquellos contratos suscritos durante el período de extensión señalado en el artículo transitorio de la Ley N° 20.848. Dado lo anterior (derogación D.L: N° 600 y por consecuencia la disminución significativa de las empresas receptoras de este tipo de aportes) nos vemos en la obligación de eliminar el presente indicador a contar del año 2023. Sin perjuicio de ello, para el año 2023 esta Institución considerará efectuar un análisis de las empresas receptoras de inversión extranjera D.L. N° 600 con contratos vigentes, en coordinación con la Agencia de Promoción de la Inversión Extranjera, ex Comité de Inversiones Extranjeras, y el Servicio de Impuestos Internos, dentro de sus posibilidades."/>
    <s v="-"/>
  </r>
  <r>
    <s v="MINISTERIO DE MINERIA"/>
    <x v="87"/>
    <s v="Asuntos Económicos"/>
    <n v="5971"/>
    <s v="Porcentaje de informes de auditorías a Empresas Mineras Estatales planificados y cerrados en el año t respecto a los programados en el Plan de Trabajo anual vigente aprobado por el Consejo"/>
    <s v="(N° de auditorías a Empresas Mineras Estatales Cerradas en el año t/N° de Auditorías a Empresas Mineras del Estado programas en el Plan de Trabajo anual vigente aprobado por el Consejo)*100"/>
    <s v="2 - Resguardar los intereses del Estado en sus empresas mineras, informando a las autoridades competentes, los resultados, observaciones y/o recomendaciones, según corresponda, de la fiscalización y evaluación que realiza, de la gestión e inversiones de las empresas, y asesorando a los Ministerios de Minería y Hacienda en la elaboración y seguimiento de los presupuestos de estas empresas."/>
    <s v="Auditorias a las Empresas Mineras del Estado realizadas."/>
    <s v="%"/>
    <s v="Asc"/>
    <s v="Eficacia"/>
    <s v="Producto"/>
    <x v="0"/>
    <n v="100"/>
    <n v="25"/>
    <n v="25"/>
    <n v="0"/>
    <m/>
    <n v="100"/>
    <n v="23"/>
    <n v="23"/>
    <n v="0"/>
    <s v="La cantidad de auditorías a Empresas Mineras del Estado programadas para el año vigente, se establece en el proceso de planificación anual desarrollado el último trimestre del año anterior y formalizado a través del documento &quot;Plan de Trabajo (Año) Comisión Chilena del Cobre&quot; aprobado por el Honorable Consejo de Cochilco y modificable en casos excepcionales por la misma autoridad. Dado lo anterior, se podría modificar el número de auditorías a realizar durante el período 2023. Cabe señalar que dentro de las auditorías comprometidas para el año 2023, se consideran 7 seguimientos al cumplimiento de compromisos adquiridos por parte del auditado en auditorías efectuadas previamente por esta Comisión Chilena del Cobre."/>
    <n v="0"/>
  </r>
  <r>
    <s v="MINISTERIO DE MINERIA"/>
    <x v="87"/>
    <s v="Asuntos Económicos"/>
    <n v="5973"/>
    <s v="Porcentaje de proyectos principales en ejecución con seguimiento en el año t respecto al total de proyectos principales en ejecución en el año t"/>
    <s v="(N° de proyectos principales en ejecución con seguimiento en el año t/N° de proyectos principales en ejecución en el año t)*100"/>
    <s v="2 - Resguardar los intereses del Estado en sus empresas mineras, informando a las autoridades competentes, los resultados, observaciones y/o recomendaciones, según corresponda, de la fiscalización y evaluación que realiza, de la gestión e inversiones de las empresas, y asesorando a los Ministerios de Minería y Hacienda en la elaboración y seguimiento de los presupuestos de estas empresas."/>
    <s v="Seguimiento de Proyectos principales en ejecución"/>
    <s v="%"/>
    <s v="Asc"/>
    <s v="Eficacia"/>
    <s v="Producto"/>
    <x v="0"/>
    <n v="87.5"/>
    <n v="28"/>
    <n v="32"/>
    <n v="0"/>
    <m/>
    <n v="88.9"/>
    <n v="16"/>
    <n v="18"/>
    <n v="0"/>
    <s v="Proyecto Principal es aquel proyecto de Codelco cuya inversión total es superior o igual a US$ 30 Millones. El seguimiento a este tipo de proyectos consiste en una recolección y sistematización de la información, enfocada en la verificación del cumplimiento de hitos principales, luego de ser recomendados por Cochilco y el Ministerio de Desarrollo Social y Familia, y puestos en ejecución por la Corporación. El seguimiento de estos proyectos por parte de Cochilco es muy relevante, como apoyo a la evaluación de proyectos que realiza la Comisión, ya que permite ir controlando y verificando el avance de proyectos que requieren recomendación para procesos inversionales siguientes; tener una mayor visión sobre las iniciativas de inversión en ejecución que contribuyen a la creación de valor de las Divisiones, y evaluar la implementación de planes de acción en caso de desviaciones que pudiesen afectar el cumplimiento de sus objetivos. Asimismo, permite asesorar e informar a las autoridades de la Comisión y del Ministerio de Minería, respecto del estado de ejecución de los proyectos más importantes de la Corporación. Se compromete para el año 2023, realizar el 87,5% del denominador &quot;N° de proyectos principales en ejecución en el año t&quot; el cual se establece sobre los proyectos recomendados al 30 de Junio del 2023, ya que los proyectos recomendados después de esa fecha, en la mayoría de los casos, no alcanzan a desarrollarse de manera significativa para ser objeto de seguimiento. Los valores ingresados para calcular &quot;estimación 2023&quot; son referenciales. Los hitos son una forma de conocer el avance del proyecto y representan un logro, un punto, o un momento en el proyecto asociado a una actividad y que marca su inicio o término. Un hito simboliza el haber conseguido un logro importante en el proyecto. Ejemplo de ello, es el término de la construcción de un túnel, la llegada de un equipo, la asignación de un contrato, el inicio de la producción, etc. En relación a lo anterior, la verificación del cumplimiento de los hitos principales implica además la evaluación del cumplimiento de los plazos y montos programados inicialmente para su ejecución y la evaluación del impacto de sus eventuales desviaciones en la ejecución del proyecto global, permitiéndonos inferir respecto de los resultados económicos asociados con su ejecución."/>
    <n v="-1.5748031496063054E-2"/>
  </r>
  <r>
    <s v="MINISTERIO DE MINERIA"/>
    <x v="87"/>
    <s v="Asuntos Económicos"/>
    <n v="7879"/>
    <s v="Porcentaje de Informes Semanales del Mercado del Cobre difundidos a usuarios Newsletter en forma oportuna en el año t respecto al total de Informes Semanales del Mercado del Cobre emitidos por Cochilco en el año t"/>
    <s v="(N° de Informes Semanales del Mercado del Cobre difundidos a usuarios Newsletter en forma oportuna en el año t/N° total de Informes Semanales del Mercado del Cobre emitidos por Cochilco en el año t)*100"/>
    <s v="1 - Contribuir al diseño, implementación y monitoreo de políticas públicas orientadas al desarrollo sustentable de la minería en Chile y a consolidar su aporte al país, mediante la elaboración de estudios, informes, generación de estadísticas y análisis de carácter público, oportuno y confiable y la participación en actividades nacionales e internacionales."/>
    <s v="Informes semanales de mercado del cobre difundidos."/>
    <s v="%"/>
    <s v="Asc"/>
    <s v="Calidad"/>
    <s v="Producto"/>
    <x v="0"/>
    <n v="100"/>
    <n v="52"/>
    <n v="52"/>
    <n v="0"/>
    <m/>
    <n v="100"/>
    <n v="52"/>
    <n v="52"/>
    <n v="0"/>
    <s v="El Informe Semanal del Cobre contiene los factores principales que afectaron el precio del cobre en la semana, resumidos de distintas fuentes relevantes y con la visión de experto en el tema que tiene la institución. Por ser útil, su oportuna difusión a través de la aplicación de consumo masivo como la Newsletter, es valorada. Se definió oportuna la difusión el último día hábil de la semana."/>
    <n v="0"/>
  </r>
  <r>
    <s v="MINISTERIO DE MINERIA"/>
    <x v="87"/>
    <s v="Asuntos Económicos"/>
    <n v="12425"/>
    <s v="Porcentaje de informes de fiscalización de las exportaciones de cobre y sus subproductos planificados y cerrados en el año t respecto a los programados en el Plan de Trabajo Anual vigente aprobado por el Consejo"/>
    <s v="(N° de informes de fiscalización de las exportaciones de cobre y sus subproductos cerrados en el año t/N° de informes de fiscalización de las exportaciones de cobre y sus subproductos programados en el Plan de Trabajo Anual vigente aprobado por el Consejo)*100"/>
    <s v="3 - Resguardar los intereses del Estado sobre el sector minero, a través de la fiscalización del valor de las exportaciones/importaciones de cobre y sus subproductos, entre otros, asesorando a los Ministerios y entidades públicas atingentes."/>
    <s v="Fiscalización de las condiciones de mercado de las exportaciones de las exportaciones de cobre y sus subproductos"/>
    <s v="%"/>
    <s v="Asc"/>
    <s v="Eficacia"/>
    <s v="Producto"/>
    <x v="0"/>
    <n v="100"/>
    <n v="19"/>
    <n v="19"/>
    <n v="0"/>
    <m/>
    <n v="100"/>
    <n v="19"/>
    <n v="19"/>
    <n v="0"/>
    <s v="El objetivo del presente indicador, es medir el cumplimiento del compromiso de fortalecimiento de la función fiscalizadora de Cochilco respecto de las exportaciones de cobre y sus subproductos. Específicamente, esta función contempla fiscalizar las condiciones de comercialización que impactan en el valor comercial y el valor de mercado de las exportaciones de cobre y sus subproductos, tanto de las empresas mineras públicas como privadas, considerando la realización de distintas actividades cuyos resultados quedan plasmados en los respectivos informes de fiscalización. Adicionalmente, se fiscaliza el adecuado cumplimiento de la normativa asociada al registro de los contratos en el Sistema de Exportaciones Mineras (SEM 2.0). Valor Comercial: el objetivo es revisar que las exportaciones hayan sido efectuadas de acuerdo a los valores y condiciones contratados, contrastando dicha información con los antecedentes efectivos que sustentan a las mismas (facturas, seguros, cargos estiba/desestiba, documentos de embarque, certificados de análisis de peso, humedad, químicos, etc.). Valor de Mercado: el objetivo es revisar que las condiciones y valores de las exportaciones correspondan a los vigentes en el mercado internacional, con el fin de identificar eventuales sub o sobre valuación de los ingresos de los exportadores por concepto de estas exportaciones. La cantidad de informes de fiscalización de exportaciones de cobre y sus subproductos programados para el año vigente, se establece en el proceso de planificación anual desarrollado el último trimestre del año anterior y formalizado a través del documento &quot;Plan de Trabajo (Año) Comisión Chilena del Cobre&quot; aprobado por el Honorable Consejo de Cochilco y modificable en casos excepcionales por la misma autoridad. Dado lo anterior, se podría modificar el número de fiscalizaciones a realizar durante el período 2023. Cabe señalar que dentro de los informes de fiscalización comprometidos para el año 2023, se considera al menos 1 seguimiento al cumplimiento de compromisos adquiridos por los Exportadores de Cobre y sus Subproductos emanados de las debilidades observadas en las Fiscalizaciones del Ingreso al Sistema de Exportaciones Mineras (SEM 2.0) de los Contratos de Exportación de Cobre y sus Subproductos."/>
    <n v="0"/>
  </r>
  <r>
    <s v="MINISTERIO DE MINERIA"/>
    <x v="87"/>
    <s v="Asuntos Económicos"/>
    <n v="13628"/>
    <s v="Porcentaje de estudios estratégicos de sustentabilidad publicados en WEB institucional."/>
    <s v="(N° de Estudios estratégicos de sustentabilidad publicados en WEB en año t/N° Estudios estratégicos de sustentabilidad programados para el año t)*100"/>
    <s v="1 - Contribuir al diseño, implementación y monitoreo de políticas públicas orientadas al desarrollo sustentable de la minería en Chile y a consolidar su aporte al país, mediante la elaboración de estudios, informes, generación de estadísticas y análisis de carácter público, oportuno y confiable y la participación en actividades nacionales e internacionales."/>
    <s v="Estudios estratégicos de sustentabilidad Publicados"/>
    <s v="%"/>
    <s v="Asc"/>
    <s v="Eficacia"/>
    <s v="Proceso"/>
    <x v="2"/>
    <n v="100"/>
    <n v="4"/>
    <n v="4"/>
    <n v="0"/>
    <m/>
    <n v="100"/>
    <n v="4"/>
    <n v="4"/>
    <n v="0"/>
    <s v="Los estudios estratégicos considerados para el cálculo del indicador y que abordan temas de sustentabilidad en la minería son: Informe de consumo de agua en la minería del cobre, Informe de consumo de energía en la minería del cobre, Informe de emisiones de GEI (directas e indirectas) e Informe de productividad en la minería. El informe de productividad en la minería fue publicado en la web Cochilco a partir del año 2020, ya que previamente constituía un insumo para el trabajo interno de la Dirección."/>
    <n v="0"/>
  </r>
  <r>
    <s v="MINISTERIO DE MINERIA"/>
    <x v="88"/>
    <s v="Asuntos Económicos"/>
    <n v="9562"/>
    <s v="Variación porcentual del promedio de la producción de finos en proyectos nuevos de tipo individual apoyados por PAMMA en periodo t con respecto al promedio de la producción de finos de proyectos nuevos de tipo individual apoyados por PAMMA en periodo t-1"/>
    <s v="((Promedio de la producción de finos en proyectos nuevos de tipo individual apoyados por PAMMA en el periodo t/Promedio de la producción de finos de proyectos nuevos de tipo individual apoyados por PAMMA en el periodo t-1)-1)*100"/>
    <m/>
    <m/>
    <s v="%"/>
    <s v="Asc"/>
    <s v="Eficacia"/>
    <s v="Resultado Intermedio"/>
    <x v="1"/>
    <s v="NM"/>
    <s v="--"/>
    <s v="--"/>
    <s v="--"/>
    <m/>
    <n v="25"/>
    <n v="11961851.779999999"/>
    <n v="9594446.7400000002"/>
    <n v="0"/>
    <s v="Este es un indicador con medición ex-post, pues requiere del término efectivo del apoyo del Programa PAMMA para iniciar la medición correspondiente. El promedio de la producción de finos de proyectos nuevos de tipo individual apoyados por el Programa PAMMA en el periodo t-1, corresponde a la sumatoria de los promedios de producción de cada uno de los proyectos durante los tres meses anteriores al inicio del apoyo del Programa PAMMA. El promedio de la producción de finos en proyectos nuevos de tipo individual apoyados por el Programa PAMMA en el periodo t, corresponde a la sumatoria de los promedios de producción de cada uno de los proyectos nuevos de tipo individual apoyados por el Programa PAMMA durante los tres meses posteriores a la finalización de cada proyecto. Los proyectos a considerar en la medición del indicador corresponden a aquellos que finalicen su ejecución al 30 de septiembre, con el fin de contar con información de corte al 31 de diciembre del año. Se considerarán para la medición de este indicador, todos los proyectos que generen un impacto directo en la producción, esto se refiere a los proyectos de metros de labores y los proyectos de entrega y/o arrendamiento de maquinaria que incidan en la productividad de la faena."/>
    <s v="-"/>
  </r>
  <r>
    <s v="MINISTERIO DE MINERIA"/>
    <x v="88"/>
    <s v="Asuntos Económicos"/>
    <n v="12302"/>
    <s v="Porcentaje de metros de avance físico de labores mineras realizados por el Programa PAMMA en el año t respecto del total de metros de avance físico de labores mineras aprobados por el Programa PAMMA en el año t"/>
    <s v="(Metros de avance físico de labores mineras realizados por el Programa PAMMA en el año t/Metros de avance físico de labores mineras aprobados por el Programa PAMMA en el año t)*100"/>
    <m/>
    <m/>
    <s v="%"/>
    <s v="Asc"/>
    <s v="Eficacia"/>
    <s v="Producto"/>
    <x v="1"/>
    <s v="NM"/>
    <s v="--"/>
    <s v="--"/>
    <s v="--"/>
    <m/>
    <n v="97"/>
    <n v="6318"/>
    <n v="6499"/>
    <n v="0"/>
    <s v="Se entiende por labor minera cualquier excavación con el fin de explotar un yacimiento, éstas pueden ser horizontales, verticales o inclinadas y tienen distintos objetivos ya sean de exploración, producción, traspaso de mineral, ventilación u otras operaciones propias de la minería. Este desarrollo de labores se planifica mediante una estimación de metros lineales de avance, lo que en la realidad no siempre se ejecuta en relación a lo proyectado, esto debido a distintos factores operacionales que influyen en la ejecución de éstas. En este sentido, se entenderá &quot;metros de avance físico de labores mineras realizados por el Programa PAMMA&quot; que se señala en el numerador del indicador, a los metros reales ejecutados. Mientras que los &quot;metros de avance físico de labores mineras aprobados por el Programa PAMMA&quot;, que se indica en el denominador del indicador, corresponde al valor estimado para el cálculo de los metros de avance físico de labores mineras. Los valores de los operandos del indicador son referenciales puesto que están sujeto a la demanda de los usuarios en el año t y la correspondiente cartera de proyectos de desarrollo de metros de labores a desarrollar en el año t. El servicio considera pertinente señalar lo sensible del sector a los efectos de la crisis sanitaria cuyas características estructurales tienen mayor vulnerabilidad a las contingencias del entorno que las faenas de la mediana y gran minería."/>
    <s v="-"/>
  </r>
  <r>
    <s v="MINISTERIO DE MINERIA"/>
    <x v="88"/>
    <s v="Asuntos Económicos"/>
    <n v="13862"/>
    <s v="Porcentaje de instrumentos de Políticas Públicas Mineras elaboradas desde la Subsecretaria de Minería respecto de la cartera de instrumentos de política publica minera programada para el año t"/>
    <s v="(N° de instrumentos de Políticas Públicas Mineras elaboradas desde la Subsecretaria de Minería en el año t/N° de instrumentos de Políticas Públicas Mineras planificadas en el año t)*100"/>
    <s v="1 - Generar políticas públicas que permitan un desarrollo sostenible e institucional del sector, incorporando mecanismos participativos, con perspectiva de derechos humanos y de crisis climática, impulsando la actividad minera en toda su cadena de valor y potenciando su contribución al desarrollo nacional."/>
    <s v="Instrumentos de Políticas Públicas Mineras elaboradas"/>
    <s v="%"/>
    <s v="Asc"/>
    <s v="Eficacia"/>
    <s v="Proceso"/>
    <x v="2"/>
    <n v="60"/>
    <n v="3"/>
    <n v="5"/>
    <n v="0"/>
    <m/>
    <s v="NM"/>
    <s v="--"/>
    <s v="--"/>
    <s v="--"/>
    <s v="Se consideran instrumentos de Políticas Públicas Mineras a Políticas, planes, normas, leyes y reglamentos aplicados al sector minero. Se debe considerar que la medición es sobre una cartera móvil, la cual responde a decisiones estratégicas del gobierno o de contingencias"/>
    <n v="1"/>
  </r>
  <r>
    <s v="MINISTERIO DE MINERIA"/>
    <x v="88"/>
    <s v="Asuntos Económicos"/>
    <n v="13866"/>
    <s v="Porcentaje de instrumentos con directrices asociadas al fomento de la innovación en minería elaborados y puestos a disposición del ecosistema respecto a la cartera de instrumentos de fomento a la innovación minera programados en el año"/>
    <s v="(N° total de instrumentos con directrices asociadas al fomento de la innovación en el sector minero elaborados y puestos a disposición del ecosistema minero en el año t/N° instrumentos con directrices asociadas al fomento de la innovación en el sector minero planificados en el año t)*100"/>
    <s v="2 - Promover el desarrollo e innovación del sector minero, con énfasis en el encadenamiento productivo, generación de valor, diversificación de la matriz productiva y emprendimiento local."/>
    <s v="Instrumentos con directrices asociadas al fomento de la innovación en el sector minero puestos a disposición del ecosistema de innovación minero"/>
    <s v="%"/>
    <s v="Asc"/>
    <s v="Eficacia"/>
    <s v="Proceso"/>
    <x v="2"/>
    <n v="66.67"/>
    <n v="2"/>
    <n v="3"/>
    <n v="0"/>
    <m/>
    <s v="NM"/>
    <s v="--"/>
    <s v="--"/>
    <s v="--"/>
    <s v="Se entenderá por instrumento con directrices asociadas al fomento de la innovación en el sector minero a: Planos Operativos, Hojas de Ruta técnica, guías Metodológica, Orientaciones Estratégicas, etc. Además, se entenderá que un instrumento es puesto a disposición cuando se publique en algún sitio web oficial o se difunda por medio de canales oficiales"/>
    <n v="1"/>
  </r>
  <r>
    <s v="MINISTERIO DE MINERIA"/>
    <x v="88"/>
    <s v="Asuntos Económicos"/>
    <n v="13869"/>
    <s v="Porcentaje de documentos técnicos con estándares normativos y/o de gestión ambiental aplicados al sector minero creado y/o actualizado en el periodo t."/>
    <s v="(N° de documentos técnicos creados y/o actualizados aplicados al sector minero en el periodo 2023-2026 /Total de documentos técnicos proyectados en el periodo 2023-2026)*100"/>
    <s v="3 - Mejorar el desempeño socioambiental de la industria minera, fortaleciendo los estándares normativos y de gestión ambiental aplicados al sector."/>
    <s v="Estándares normativos y de gestión ambiental"/>
    <s v="%"/>
    <s v="Asc"/>
    <s v="Eficacia"/>
    <s v="Proceso"/>
    <x v="2"/>
    <n v="66.67"/>
    <n v="4"/>
    <n v="6"/>
    <n v="0"/>
    <m/>
    <s v="NM"/>
    <s v="--"/>
    <s v="--"/>
    <s v="--"/>
    <s v="Se entiende por documento técnico con estándares normativos y/o de gestión ambiental aplicados al sector minero al conjunto de instrumentos legales (Leyes, normas, resoluciones, guías metodológicas, instructivos, etc.) que señalan algún tipo de regulación y/ o recomendación para la gestión ambiental elaborado por la subsecretaria de minería o por un tercero con activa participación del servicio para el mejoramiento del desempeño socioambiental del sector minero a distinta escala en un periodo determinado."/>
    <n v="1"/>
  </r>
  <r>
    <s v="MINISTERIO DE MINERIA"/>
    <x v="88"/>
    <s v="Asuntos Económicos"/>
    <n v="13872"/>
    <s v="Porcentaje de acciones técnicas realizadas en participación ciudadana para el desarrollo sostenible del sector minero en el periodo t."/>
    <s v="(N° de acciones técnicas realizadas en participación ciudadana para el desarrollo sostenible del sector minero en el periodo t/Total de acciones técnicas realizadas en participación ciudadana para el desarrollo sostenible del sector minero programadas para el periodo t.)*100"/>
    <s v="3 - Mejorar el desempeño socioambiental de la industria minera, fortaleciendo los estándares normativos y de gestión ambiental aplicados al sector."/>
    <s v="Participación ciudadana en el sector minero"/>
    <s v="%"/>
    <s v="Asc"/>
    <s v="Eficacia"/>
    <s v="Proceso"/>
    <x v="2"/>
    <n v="66.67"/>
    <n v="4"/>
    <n v="6"/>
    <n v="0"/>
    <m/>
    <s v="NM"/>
    <s v="--"/>
    <s v="--"/>
    <s v="--"/>
    <s v="Se entiende por acciones técnicas de participación ciudadana al conjunto de medidas (resoluciones, guías metodológicas, instructivos, colaboraciones, etc.) desarrolladas por el departamento de participación y asuntos indígenas o con la colaboración directa de este, que fortalezcan la generación de confianza y espacios de diálogo, entre el sector minero y la ciudadanía durante el ciclo de gestión de proyectos mineros."/>
    <n v="1"/>
  </r>
  <r>
    <s v="MINISTERIO DE MINERIA"/>
    <x v="88"/>
    <s v="Asuntos Económicos"/>
    <n v="13876"/>
    <s v="Porcentaje de faenas beneficiarias por los concursos del Programa PAMMA, que reciben asistencia técnica e incrementan la productividad de las faenas beneficiadas."/>
    <s v="(N° de faenas mineras beneficiadas en los concursos del programa PAMMA que reciben asistencia técnica y aumentan productividad año t respecto del t-1 /N° total de faenas mineras beneficiadas por el programa PAMMA que reciben asistencia técnica en año t)*100"/>
    <s v="5 - Mejorar la productividad de la pequeña minería metálica, no metálica y actividades extractivas relevando su contribución al desarrollo sostenible del país."/>
    <s v="Faenas Beneficiarias por concursos PAMMA con Asistencia técnica e incremento de productividad"/>
    <s v="%"/>
    <s v="Asc"/>
    <s v="Eficacia"/>
    <s v="Resultado Intermedio"/>
    <x v="2"/>
    <n v="10"/>
    <n v="17"/>
    <n v="170"/>
    <n v="0"/>
    <m/>
    <s v="NM"/>
    <s v="--"/>
    <s v="--"/>
    <s v="--"/>
    <s v="Se entiende por asistencia técnica al proceso de apoyo entregado por profesionales del área minera a las personas beneficiadas por el Programa PAMMA cuyo objetivo es el mejoramiento de la exploración y/o explotación de la faena minera. Por otra parte, y a efectos de complementar el entendimiento de la medición, cabe señalar que se consideran solamente aquellas faenas con producción minera metálica que hayan producido el año t-1, cuya extracción sea vendida a la Empresa Nacional de Minería - ENAMI, y sean beneficiadas del programa PAMMA en el año t."/>
    <n v="1"/>
  </r>
  <r>
    <s v="MINISTERIO DE MINERIA"/>
    <x v="89"/>
    <s v="Asuntos Económicos"/>
    <n v="11685"/>
    <s v="Porcentaje de Mapas de Peligro Volcánico Regulares (MPVR) elaborados al año t respecto del total de Volcanes que se encuentran en la categoría I y II de peligrosidad vigente en el año t-1"/>
    <s v="(Nº de Mapas de Peligro Volcánico Regulares (MPVR) elaborados al año t/Total de Volcanes que se encuentran en la categoría I y II de peligrosidad vigente en el año t-1)*100"/>
    <s v="6 - Generar conocimiento geológico e información geocientífica de base y estratégica del territorio nacional, mediante la realización estudios de peligro, de geología ambiental (sistemas volcánicos, remociones en masa, fallas activas, entre otros), para contribuir a la generación de políticas públicas, su aplicación en la gestión sostenible del territorio y la reducción del riesgo de desastres."/>
    <m/>
    <s v="%"/>
    <s v="Asc"/>
    <s v="Eficacia"/>
    <s v="Producto"/>
    <x v="1"/>
    <s v="NM"/>
    <s v="--"/>
    <s v="--"/>
    <s v="--"/>
    <m/>
    <n v="80"/>
    <n v="24"/>
    <n v="30"/>
    <n v="0"/>
    <s v="Este indicador de la Red Nacional de Vigilancia Volcánica (RNVV) mide, en el numerador, los mapas sobre cartografía regular de peligros volcánicos (MPVR) correspondientes a los volcanes Categorías I y II de peligrosidad de acuerdo al Informe de Ranking de Riesgos Específico de Volcanes Activos de Chile, realizados hasta el año anterior más los realizados el presente año. Por tanto, el nuevo ranking de volcanes elaborado en el año 2019 corresponderá al &quot;ranking vigente&quot;. Para que un Mapa de Peligro Volcánico Regular sea contabilizado en el numerador, se debe cumplir con el hito denominado Aprobación para publicación por parte del Subdirector Nacional de Geología. En el denominador se considera el total de volcanes que conforman las categorías I y II de peligrosidad de acuerdo al Informe de Ranking de Riesgos Específico de Volcanes Activos de Chile (2019). Se publicará a razón de dos mapas anuales, siendo la meta para el año 2022 completar 28 de los 30 mapas considerados en el periodo."/>
    <s v="-"/>
  </r>
  <r>
    <s v="MINISTERIO DE MINERIA"/>
    <x v="89"/>
    <s v="Asuntos Económicos"/>
    <n v="12507"/>
    <s v="Porcentaje de Faenas mineras operativas fiscalizadas en año t, respecto del total de faenas mineras operativas catastradas en el año t-1."/>
    <s v="(N° de faenas mineras operativas fiscalizadas en el año t/N° Total de faenas operativas catastradas en el año t-1))*100"/>
    <s v="1 - Contribuir al mejoramiento de los estándares en la industria extractiva minera, para proteger la vida e integridad física de las personas que se desempeñan en dicha industria, como así mismo proteger las instalaciones e infraestructuras que hacen posible las operaciones mineras, por medio del fortalecimiento de la fiscalización, investigaciones de accidentes, control del cumplimiento de las acciones correctivas, potestad sancionatoria, gestión de los datos y la normativa legal vigente."/>
    <s v="Faenas operativas fiscalizadas"/>
    <s v="%"/>
    <s v="Asc"/>
    <s v="Eficacia"/>
    <s v="Producto"/>
    <x v="0"/>
    <n v="60.2"/>
    <n v="1632"/>
    <n v="2711"/>
    <n v="0"/>
    <m/>
    <n v="90.4"/>
    <n v="1800"/>
    <n v="1992"/>
    <n v="0"/>
    <s v="El Servicio esta mandatado por la ley orgánica 3525 y las entidades y/o sujetos a fiscalización se encuentra establecidas en el Decreto 132 Aprueba Reglamento de Seguridad Minera y sus modificaciones y el Decreto Supremo 248 que regula los depósitos de relaves. El Decreto 132 establece que el sujeto de fiscalización son las faenas mineras y comprende todas las labores que se realizan, desde las etapas de construcción, del conjunto de instalaciones y lugares de trabajo de la Industria Extractiva Minera, tales como minas, plantas de tratamiento, fundiciones, refinerías, maestranzas, talleres, casas de fuerza, muelles de embarque de productos mineros, campamentos, bodegas y, en general, la totalidad de las labores, instalaciones y servicios de apoyo e infraestructura necesaria para asegurar el funcionamiento de la Industria Extractiva Minera. La unidad fiscalizable es la faena minera operativa. Las faenas operativas a fiscalizar en el año t, corresponde a las catastradas en el año t-1, de acuerdo con el módulo Atlas o sistema de información que disponga el servicio (31-12-año t-1). Debido a que la meta para el año t, se elabora de acuerdo con la proyección de faenas mineras operativas existentes al 31-12-año t-1, el denominador debe actualizarse anualmente, función del estado de faenas mineras operativas al 31-12-año t-1. La cantidad de faenas mineras operativas que se planteó fiscalizar determinan la dotación y recursos solicitados en presupuesto en el año t, por lo que el porcentaje meta de cobertura se ajustará calculando la división entre la cantidad de faenas mineras operativas planteadas a fiscalizar con presupuesto otorgado en el numerador y la cantidad de faenas minera operativas a diciembre del año t-1 en el denominador. La definición de faena minera operativa y el estado de las instalaciones mineras se encuentran en el documento de calidad Definiciones y Términos vigente del Sernageomin. Debido a la dinámica del sector minero, al momento de la inspección de la faena minera se puede verificar un estado distinto al informado en el catastro de faenas mineras operativas del año t-1. Cabe mencionar que, si una faena minera operativa es fiscalizada varias veces en el año, en el numerador solamente contará como una (se mide cobertura)."/>
    <n v="-0.33407079646017701"/>
  </r>
  <r>
    <s v="MINISTERIO DE MINERIA"/>
    <x v="89"/>
    <s v="Asuntos Económicos"/>
    <n v="12822"/>
    <s v="Porcentaje de faenas mineras, sometidas al procedimiento de aplicación general de la Ley 20.551 fiscalizadas en el año t, respecto del total de faenas mineras sometidas al procedimiento de aplicación general registradas en el año t-1"/>
    <s v="(N° de faenas mineras sometidas al procedimiento de aplicación general de la ley 20.551 fiscalizadas en el año t/N° total de faenas mineras sometidas al procedimiento de aplicación general de la ley 20.551 registradas en el año t-1)*100"/>
    <s v="1 - Contribuir al mejoramiento de los estándares en la industria extractiva minera, para proteger la vida e integridad física de las personas que se desempeñan en dicha industria, como así mismo proteger las instalaciones e infraestructuras que hacen posible las operaciones mineras, por medio del fortalecimiento de la fiscalización, investigaciones de accidentes, control del cumplimiento de las acciones correctivas, potestad sancionatoria, gestión de los datos y la normativa legal vigente."/>
    <s v="Faenas fiscalizadas sometidas al procedimiento de aplicación general de la Ley 20.551"/>
    <s v="%"/>
    <s v="Asc"/>
    <s v="Eficacia"/>
    <s v="Producto"/>
    <x v="0"/>
    <n v="40"/>
    <n v="70"/>
    <n v="175"/>
    <n v="0"/>
    <m/>
    <n v="39.6"/>
    <n v="65"/>
    <n v="164"/>
    <n v="0"/>
    <s v="Las entidades y/o sujetos a fiscalización se encuentran establecidas en la Ley N° 20.551, que Regula el Cierre de Faenas e Instalaciones Mineras y el Decreto Supremo 41, de 2012, del Ministerio de Minería Reglamento de la Ley de Cierre de Faenas e Instalaciones Mineras y de los planes de cierre aprobados por el Servicio conforme a dicha normativa. Debido a que la meta para el año t, se elabora de acuerdo con las faenas mineras registradas, sometidas al procedimiento de aplicación general de la Ley N°20.551 que Regula el Cierre de Faenas e Instalaciones Mineras, hasta el 31 de diciembre del año t-1, el denominador debe actualizarse anualmente. La cantidad de faenas mineras que se planteó fiscalizar determinan la dotación y recursos solicitados en presupuesto en el año t, por lo que el porcentaje meta de cobertura se ajustará calculando la división entre la cantidad de faenas mineras planteadas a fiscalizar con presupuesto otorgado en el numerador y la cantidad de faenas minera a diciembre del año t-1 en el denominador. El total de las faenas mineras consideradas para el cálculo de la cobertura proviene de la información establecida por la Subdirección Nacional de Minería, en base a sus propios registros. Se consideran todas las fiscalizaciones realizadas al 31 de diciembre del año t, ya sean programadas o no programadas, en virtud de las disposiciones establecidas en la Ley N° 20.551, a faenas mineras sometidas al procedimiento de aplicación general, las que podrán contar o no con un plan de cierre aprobado por el Servicio. Cabe mencionar que, si una faena minera es fiscalizada varias veces en el año, en el numerador solamente contará como una (se mide cobertura)."/>
    <n v="1.0101010101010065E-2"/>
  </r>
  <r>
    <s v="MINISTERIO DE MINERIA"/>
    <x v="89"/>
    <s v="Asuntos Económicos"/>
    <n v="13318"/>
    <s v="Tasa de frecuencia de accidentes incapacitantes durante el periodo t, por mil, respecto del promedio de fiscalizaciones realizadas el periodo t-1, t-2 y t-3."/>
    <s v=" Tasa de Frecuencias de accidentes periodo t por 1000/Promedio de inspecciones periodo t-1, t-2, t-3"/>
    <s v="1 - Contribuir al mejoramiento de los estándares en la industria extractiva minera, para proteger la vida e integridad física de las personas que se desempeñan en dicha industria, como así mismo proteger las instalaciones e infraestructuras que hacen posible las operaciones mineras, por medio del fortalecimiento de la fiscalización, investigaciones de accidentes, control del cumplimiento de las acciones correctivas, potestad sancionatoria, gestión de los datos y la normativa legal vigente."/>
    <s v="Tasa de frecuencia de accidentes incapacitantes"/>
    <s v="unidades"/>
    <s v="Des"/>
    <s v="Eficacia"/>
    <s v="Resultado Final"/>
    <x v="1"/>
    <s v="NM"/>
    <s v="--"/>
    <s v="--"/>
    <s v="--"/>
    <m/>
    <n v="0.1"/>
    <n v="1367"/>
    <n v="10691"/>
    <n v="0"/>
    <s v="El indicador considera como numerador la tasa de frecuencia de accidentes incapacitantes del periodo t multiplicada por mil (1.000) y en el denominador el promedio de las fiscalizaciones de seguridad minera de los últimos tres periodos anteriores al actual, abarcando el periodo móvil de medición, tanto para el numerador como el denominador, entre 01/11/t-1 al 31/10/t. Se considera este periodo dado que, para el cálculo del numerador es necesario contar con la información estadísticas que entregan las empresas mineras, y de acuerdo con lo establecido en los Artículos 71 y 625 letra c) del Decreto N°132, que aprueba el Reglamento de Seguridad Minera, se indica que las empresas tienen plazo para entregar sus estadísticas antes del día 15 del mes siguiente al que correspondan, por lo tanto, la información completa del año t se obtiene con posterioridad al día 15 de enero del año t+1."/>
    <e v="#VALUE!"/>
  </r>
  <r>
    <s v="MINISTERIO DE MINERIA"/>
    <x v="89"/>
    <s v="Asuntos Económicos"/>
    <n v="13406"/>
    <s v="Porcentaje de publicaciones de Geología General y Aplicada elaboradas al año t respecto del total de las programadas al año t"/>
    <s v="(N° publicaciones de Geología General y Aplicada elaboradas al año t/Total de publicaciones de Geología General y Aplicada programadas al año t)*100"/>
    <s v="5 - Generar conocimiento geológico e información geocientífica de base y estratégica del territorio nacional, mediante estudios de geología básica y de recursos geológicos (mineralógicos, hidrogeológicos, geotérmicos) para contribuir a la exploración y gestión sostenible de los recursos y a la definición de políticas de Estado."/>
    <s v="Estudios de Geología general y Aplicada"/>
    <s v="%"/>
    <s v="Asc"/>
    <s v="Eficacia"/>
    <s v="Producto"/>
    <x v="1"/>
    <s v="NM"/>
    <s v="--"/>
    <s v="--"/>
    <s v="--"/>
    <m/>
    <n v="100"/>
    <n v="105"/>
    <n v="105"/>
    <n v="0"/>
    <s v="Este indicador considera como línea base las diversas publicaciones geológicas generadas por el Depto. de Geología General y por el Depto. de Geología Aplicada para el año 2022. Este indicador mide los resultados del Plan Nacional de Geología-PNG en cada una de sus líneas temáticas -geología básica, geoquímica, geofísica- y del Departamento de Geología Aplicada en cada una de sus líneas temáticas -Peligros Geológicos y Ordenamiento Territorial, Hidrogeología, Recursos Minerales y Geotérmicos- (indicador multitemático). De esta forma se considera en el numerador, el número de Publicaciones Geológicas: cartas geológicas a distintas escalas, informes técnicos (informes registrados, estudios, boletines, otros), bases de datos y artículos aceptados para publicación en revista Andean Geology (indicador multiproducto), acumuladas al año t y, en el denominador, el total de Publicaciones Geológicas (cartas de geología básica a distintas escalas, informes técnicos (informes registrados, boletines, otros), bases de datos y artículos aceptados para publicación en revista Andean Geology) programadas al año t. El número total de productos que se busca completar al año 2022, alcanza a 115 productos, que está sujeto a la disponibilidad presupuestaria para la ejecución de las actividades programadas en los respectivos Departamentos. Para que una de tales Publicaciones Geológicas sea contabilizado en el numerador, se debe cumplir con el hito denominado Aprobación para publicación por parte del Subdirector Nacional de Geología, según el proceso Producción de Publicaciones Geológicas que rige la generación de estos productos. El alcance y naturaleza de estas publicaciones se podrán revisar y modificar en función de los requerimientos de información geocientífica, de manera de poder mejorar la respuesta a las necesidades de sus usuarios, a nivel de todo el territorio nacional. Se comprometen 10 publicaciones geológicas para el año 2022."/>
    <s v="-"/>
  </r>
  <r>
    <s v="MINISTERIO DE MINERIA"/>
    <x v="89"/>
    <s v="Asuntos Económicos"/>
    <n v="13654"/>
    <s v="Porcentaje de proyectos mayores a 5.000 [tpm] con primer pronunciamiento menor o igual a 50 días del Servicio en el año t, respecto de los proyectos con pronunciamiento en el año t."/>
    <s v="(N° de proyectos con pronunciamiento en 50 días o menos en año t/Total de proyectos con Pronunciamiento en año t)*100"/>
    <s v="2 - Contribuir a la actualización y regularización de la industria extractiva minera mediante la mejora de los procesos de revisión de proyectos de métodos de explotación y/o plantas de tratamiento de minerales, depósitos de relaves, evaluaciones de impacto ambiental, permisos sectoriales y de cierre de instalaciones y faenas mineras."/>
    <s v="Proyectos sobre 5.000 RPM con primer pronunciamiento menor o igual a 50 días"/>
    <s v="%"/>
    <s v="Asc"/>
    <s v="Calidad"/>
    <s v="Producto"/>
    <x v="2"/>
    <n v="49.8"/>
    <n v="107"/>
    <n v="215"/>
    <n v="0"/>
    <m/>
    <n v="37.1"/>
    <n v="72"/>
    <n v="194"/>
    <n v="0"/>
    <s v="Este indicador considera como numerador los proyectos de explotación sobre 5.000 tpm y de relaves, con primer pronunciamiento en año t, menor o igual a 50 días. En el denominador se considerará el total de primer pronunciamientos sobre proyectos que ejecuta el Servicio, independiente del tiempo del pronunciamiento, realizados durante el año t. Se utilizará base de datos RPM, obtenida del sistema BPMS, en el cual se determina la contabilización de proyectos de explotación y relaves, con las variables ?Lugar de revisión? (con categoría ?Depósitos de Relaves? y ?UEGP (ex Zonal) ?) y la variable ?Clasificación del Proyecto? (con categorías ?Proyecto Mayor a 5.000 Toneladas Mensuales? y ? Proyecto Complejo (Menor a 5.000 Toneladas Mensuales)?). Además considera para efectos de contabilización la variable ?Actividad?, en las que detalla firma de algún oficio o resolución (pronunciamiento), de las siguientes categorías : firma electrónica de documentos, firma electrónica oficio admisibilidad, firma oficio proyecto observado y firma resolución ampliación de plazo."/>
    <n v="0.34231805929919124"/>
  </r>
  <r>
    <s v="MINISTERIO DE MINERIA"/>
    <x v="89"/>
    <s v="Asuntos Económicos"/>
    <n v="13682"/>
    <s v="Porcentaje de roles de explotación asignados respecto de los solicitados por sistema en año t"/>
    <s v="(Nº roles explotación asignados/Total roles explotación solicitados por sistema, en en año t)*100"/>
    <s v="3 - Mantener, actualizar y entregar información técnica, de manera correcta y oportuna para el proceso de constitución de concesiones mineras de exploración y explotación, y para fines del catastro minero."/>
    <s v="Roles de explotación asignados"/>
    <s v="%"/>
    <s v="Asc"/>
    <s v="Eficacia"/>
    <s v="Producto"/>
    <x v="2"/>
    <n v="86.2"/>
    <n v="2529"/>
    <n v="2935"/>
    <n v="0"/>
    <m/>
    <n v="84.7"/>
    <n v="2542"/>
    <n v="3000"/>
    <n v="0"/>
    <s v="El denominador considera las solicitudes de asignación de roles de explotación que ingresan mediante el formulario Web indicado en la página de Sernageomin (www.sernageomin.cl). Se consideran las solicitudes ingresadas desde el 1 de enero al 31 de diciembre de cada año. En el numerador se considera la asignación de roles, de todos aquellos ingresados durante el año t."/>
    <n v="1.7709563164108617E-2"/>
  </r>
  <r>
    <s v="MINISTERIO DE MINERIA"/>
    <x v="89"/>
    <s v="Asuntos Económicos"/>
    <n v="13690"/>
    <s v="Porcentaje de personas capacitadas por el Centro de Capacitación SERNAGEOMIN, respecto del total a capacitar durante el año t"/>
    <s v="(Nº de personas capacitadas en el año t por el Centro de Capacitación SERNAGEOMIN/Total de personas a capacitar durante el año t)*100"/>
    <s v="4 - Realizar actividades de capacitación de entrega de conocimiento a los trabajadores/as de la industria minera, organismos del Estado y la comunidad asociada, preparándolos para ejecutar con mayor eficiencia y seguridad sus funciones en la industria."/>
    <s v="Personas capacitadas"/>
    <s v="%"/>
    <s v="Asc"/>
    <s v="Eficacia"/>
    <s v="Proceso"/>
    <x v="2"/>
    <n v="100"/>
    <n v="972"/>
    <n v="972"/>
    <n v="0"/>
    <m/>
    <n v="100"/>
    <n v="1104"/>
    <n v="1104"/>
    <n v="0"/>
    <s v="El total de personas capacitadas se refiere a aquello/as que participan del conjunto de actividades de capacitación desarrolladas durante el año t, pudiendo ser diferentes cursos/talleres que dicte el centro de capacitación (Prevención de Riesgo, Monitores de Seguridad Minera, Cursos con Mención PAMMA y otros)."/>
    <n v="0"/>
  </r>
  <r>
    <s v="MINISTERIO DE MINERIA"/>
    <x v="89"/>
    <s v="Asuntos Económicos"/>
    <n v="13711"/>
    <s v="Porcentaje de estudios de Geología básica y recursos geológicos elaborados en el año t respecto del total de los programados en el año t"/>
    <s v="(N° estudios de Geología básica y recursos geológicos elaborados en el año t/Total de estudios de Geología básica y recursos geológicos programados para año t)*100"/>
    <s v="5 - Generar conocimiento geológico e información geocientífica de base y estratégica del territorio nacional, mediante estudios de geología básica y de recursos geológicos (mineralógicos, hidrogeológicos, geotérmicos) para contribuir a la exploración y gestión sostenible de los recursos y a la definición de políticas de Estado."/>
    <s v="Estudios de Geología básica y recursos geológicos"/>
    <s v="%"/>
    <s v="Asc"/>
    <s v="Eficacia"/>
    <s v="Proceso"/>
    <x v="2"/>
    <n v="100"/>
    <n v="10"/>
    <n v="10"/>
    <n v="0"/>
    <m/>
    <s v="NM"/>
    <s v="--"/>
    <s v="--"/>
    <s v="--"/>
    <s v="Este indicador considera los diversos estudios de geología básica y de recursos geológicos elaborados por la Subdirección Nacional de Geología para el año 2023. Este indicador mide los resultados en líneas temáticas de geología básica regional y de volcanes, geoquímica, geofísica, hidrogeología, recursos minerales y recursos geotérmicos (indicador multitemático). De esta forma se considera en el numerador, el número de estudios: cartas geológicas a distintas escalas, estudios técnicos (informes registrados, boletines, otros), bases de datos y artículos aceptados para publicación en revista Andean Geology (indicador multiproducto) y, en el denominador, el total programado durante el año t. El número total de estudios que se busca completar al año 2023, alcanza a 10 productos, que está sujeto a la disponibilidad presupuestaria para la ejecución de las actividades programadas en la Subdirección Nacional de Geología. Para que uno de tales estudios sea contabilizado en el numerador, se debe cumplir con el hito denominado ?Aprobación para publicación por parte del Subdirector Nacional de Geología?, según el proceso ?Producción de Publicaciones Geológicas? que rige la generación de estos productos. El alcance y naturaleza de estas publicaciones se podrán revisar y modificar en función de los requerimientos de información geocientífica, de manera de poder mejorar la respuesta a las necesidades de los usuarios, a nivel de todo el territorio nacional."/>
    <n v="1"/>
  </r>
  <r>
    <s v="MINISTERIO DE MINERIA"/>
    <x v="89"/>
    <s v="Asuntos Económicos"/>
    <n v="13713"/>
    <s v="Porcentaje de Estudios de Peligros geológicos elaborados al año t respecto del total de los programados en el año t"/>
    <s v="(Nº de Estudios de Peligro geológicos elaborados al año t/Total de estudios que se encuentran programados para año t)*100"/>
    <s v="6 - Generar conocimiento geológico e información geocientífica de base y estratégica del territorio nacional, mediante la realización estudios de peligro, de geología ambiental (sistemas volcánicos, remociones en masa, fallas activas, entre otros), para contribuir a la generación de políticas públicas, su aplicación en la gestión sostenible del territorio y la reducción del riesgo de desastres."/>
    <s v="Estudios de Peligros geológicos"/>
    <s v="%"/>
    <s v="Asc"/>
    <s v="Eficacia"/>
    <s v="Proceso"/>
    <x v="2"/>
    <n v="100"/>
    <n v="3"/>
    <n v="3"/>
    <n v="0"/>
    <m/>
    <s v="NM"/>
    <s v="--"/>
    <s v="--"/>
    <s v="--"/>
    <s v="Este indicador considera en la medición de su numerador, los estudios de peligros geológicos elaborados en el año 2023 y mide los resultados en las líneas temáticas referidas a peligros geológicos, ordenamiento territorial, vulnerabilidad de acuíferos y geología ambiental (indicador multitemático). De esta forma se considera en el numerador, el número de estudios: cartas geológicas a distintas escalas, estudios técnicos (informes registrados, boletines, otros), bases de datos y artículos aceptados para publicación en revista Andean Geology, en el año t, y en el denominador, el total de estudios programados durante el año t. Se compromete 3 nuevos estudios de peligros geológicos para el año 2023. La cantidad de estudios que se plantean realizar durante el año t contempla la dotación y recursos solicitados en presupuesto de dicho año, por tanto, la implementación de la Ley N° 21.364 de SENAPRED puede afectar la estimación del resultado del año t, debiendo actualizarse dicha estimación. Para que uno de tales estudios sea contabilizado en el numerador, se debe cumplir con el hito denominado ?Aprobación para publicación por parte del Subdirector Nacional de Geología?, según el proceso ?Producción de Publicaciones Geológicas? que rige la generación de estos productos. El alcance y naturaleza de estas publicaciones se podrán revisar y modificar en función de los requerimientos de información geocientífica, de manera de poder mejorar la respuesta a las necesidades de los usuarios, a nivel de todo el territorio nacional."/>
    <n v="1"/>
  </r>
  <r>
    <s v="MINISTERIO DE MINERIA"/>
    <x v="89"/>
    <s v="Asuntos Económicos"/>
    <n v="13714"/>
    <s v="Porcentaje de productos y/o datos geológicos disponibles a público a través de sistemas SIG de difusión de la institución (PortalGeomin u otra plataforma web de difusión institucional) respecto del total de productos programados durante el año t"/>
    <s v="(Nº de productos y/o datos geológicos disponibles a público a través de sistemas SIG de difusión de la institución (PortalGeomin u otra plataforma web de difusión institucional)/Total de productos programados para el año t)*100"/>
    <s v="7 - Mantener y divulgar conocimiento e información geológica, mediante la gestión de datos y la disponibilidad de productos para promover la Geociencias y su aplicación en desarrollo sostenible del país"/>
    <s v="Productos y/o datos geológicos disponibles en formato SIG"/>
    <s v="%"/>
    <s v="Asc"/>
    <s v="Eficacia"/>
    <s v="Proceso"/>
    <x v="2"/>
    <n v="100"/>
    <n v="12"/>
    <n v="12"/>
    <n v="0"/>
    <m/>
    <s v="NM"/>
    <s v="--"/>
    <s v="--"/>
    <s v="--"/>
    <s v="El indicador considera como numerador los productos comprometidos para el año t, de productos y/o datos geológicos en formato SIG en el Portal Geomin u otra plataforma WEB y en el denominador, se medirá a razón de la cantidad de productos programados para el año t. Se entiende por productos y/o datos geológicos en formato SIG, la creación de servicios de mapas web de la cartografía geológica existente en la institución, previamente georreferenciada y estandarizada de acuerdo a las normas y estándares cartográficos institucionales, la divulgación de visores territoriales, páginas WEB institucionales de carácter científico que sirven para la entrega de información a la comunidad, los que además fomentan la difusión del conocimiento geológico como apoyo para la gestión de políticas públicas. Este indicador estará sujeto a la disponibilidad de productos que las unidades técnicas desarrollen, junto con la disponibilidad presupuestaria en materia de recursos de infraestructura computacional."/>
    <n v="1"/>
  </r>
  <r>
    <s v="MINISTERIO DE MINERIA"/>
    <x v="89"/>
    <s v="Asuntos Económicos"/>
    <n v="13720"/>
    <s v="Porcentaje de volcanes categoría 1 y 2 que cumplen con la disponibilidad de datos sísmicos establecidos para el año t respecto al Total de volcanes categoría 1 y 2 establecidos en el Ranking de Riesgo específico Vigente de Volcanes Activos de Chile"/>
    <s v="(Nº de volcanes categoría 1 y 2 que cumplen con la disponibilidad de datos sísmicos establecidos para el año t/Total de volcanes categoría 1 y 2 establecidos en el Ranking de Riesgo específico de Volcanes Activos de Chile Vigente)*100"/>
    <s v="8 - Fortalecer la vigilancia instrumental de los sistemas volcánicos activos del país e impulsar el monitoreo de otros procesos geológicos (remociones en masa, fallas activas, entre otros) para contribuir al sistema nacional para la prevención de desastres."/>
    <s v="Volcanes categoría 1 y 2, monitoreados"/>
    <s v="%"/>
    <s v="Asc"/>
    <s v="Eficacia"/>
    <s v="Resultado Intermedio"/>
    <x v="2"/>
    <n v="76.7"/>
    <n v="23"/>
    <n v="30"/>
    <n v="0"/>
    <m/>
    <n v="70"/>
    <n v="21"/>
    <n v="30"/>
    <n v="0"/>
    <s v="El indicador considera en el numerador la cantidad de volcanes categoría 1 y 2 monitoreados de manera continua, que cumplen con el umbral de disponibilidad de datos de su red estaciones sísmicas establecido, cuyo compromiso para el año 2023 es alcanzar 23 volcanes por encima del umbral establecido. En el denominador se considera el total de volcanes que conforman las categorías 1 y 2 de peligrosidad de acuerdo con el Ranking de Riesgo específico de Volcanes Activos de Chile vigente. Este indicador persigue garantizar el monitoreo continuo de los volcanes categoría 1 y 2 que cumplan por sobre un umbral con una disponibilidad de datos establecido por la RNVV (74,52%). Este indicador tendrá un cumplimiento incremental de un volcán por año, con una proyección de 5 años. El indicador y umbral de disponibilidad de datos establecidos fueron calculados tomando en cuenta el ranking vigente a la fecha y en el caso de que existan actualizaciones o nuevas versiones del ranking de volcanes, estos indicadores y umbrales deben ser reevaluados. Se considera que el indicador puede sufrir variaciones negativas debido a factores o variables externas como robos sobre las redes de instrumentación, condiciones climáticas adversas, desperfectos eléctricos o fallos de nodos de comunicación ocasionados por incendios forestales, terremotos o actos vandálicos de gran escala, fallos en el origen o retransmisión del dato en sitios de difícil acceso en temporadas invernales y pérdidas ocasionadas por actividad volcánica en periodos de crisis."/>
    <n v="9.5714285714285752E-2"/>
  </r>
  <r>
    <s v="MINISTERIO DE OBRAS PUBLICAS"/>
    <x v="90"/>
    <s v="Asuntos Económicos"/>
    <n v="10527"/>
    <s v="Porcentaje de obras de conservación terminadas el año t, respecto del total de obras de conservación programadas a terminar en el año t."/>
    <s v="(N° de Obras de Conservación terminadas durante el año t/N° total de Obras de Conservación programadas a terminar en el año t)*100"/>
    <s v="2 - Mejorar los niveles de servicios y perfeccionar el sistema de gestión de mantenimiento, asegurando la funcionalidad de la red aeroportuaria del país (Primaria, Secundaria y PADs)."/>
    <s v="Obras de Conservación Terminadas"/>
    <s v="%"/>
    <s v="Asc"/>
    <s v="Eficacia"/>
    <s v="Producto"/>
    <x v="0"/>
    <n v="96"/>
    <n v="24"/>
    <n v="25"/>
    <n v="0"/>
    <m/>
    <n v="0"/>
    <n v="29"/>
    <n v="29"/>
    <n v="0"/>
    <s v="El Servicio emite un listado de obras de conservación a terminar en el periodo aprobado por la Jefatura Superior, fijando de este modo el universo de medición, el cual incluye aquellas obras destinadas a mantener la infraestructura existente en condiciones de operar normalmente (incluye infraestructura tanto vertical asociada a terminales y refugios de pasajeros, como horizontal asociada a pistas, rodajes y plataforma), las cuales podrán llevarse a cabo a través de Contratación (licitación o trato directo) o Administración Directa. El documento que determina el término de una obra es el Memo u Oficio del Inspector Fiscal o Administrador Directo al Director Nacional o Regional (procedimiento normado según Reglamento de Obras del MOP)."/>
    <s v="-"/>
  </r>
  <r>
    <s v="MINISTERIO DE OBRAS PUBLICAS"/>
    <x v="90"/>
    <s v="Asuntos Económicos"/>
    <n v="11932"/>
    <s v="Porcentaje de Aeródromos y Aeropuertos pertenecientes a la Red Primaria que mantienen funcional su infraestructura en el año t, respecto del total de Aeródromos y Aeropuertos pertenecientes a la Red Primaria."/>
    <s v="(N° de Aeródromos y Aeropuertos que mantienen funcional su infraestructura en el año t pertenecientes a la Red Primaria/Total de Aeródromos y Aeropuertos de la Red Primaria)*100"/>
    <m/>
    <m/>
    <s v="%"/>
    <s v="Asc"/>
    <s v="Eficacia"/>
    <s v="Resultado Intermedio"/>
    <x v="1"/>
    <s v="NM"/>
    <s v="--"/>
    <s v="--"/>
    <s v="--"/>
    <m/>
    <n v="100"/>
    <n v="16"/>
    <n v="16"/>
    <n v="0"/>
    <s v="Este indicador tiene por objetivo medir si la infraestructura provista por la DAP cumple los requerimientos técnicos para la función definida que permita la operatividad de la Red Aeroportuaria Nacional (RAN), a través de la gestión de proyectos de conservación, normalización, ampliación y mejoramiento de infraestructura aeroportuaria de competencia de la Dirección de Aeropuertos. Los requerimientos técnicos que permiten la operatividad de la Red y que son responsabilidad de la DAP son: pista de aterrizaje y cercos perimetrales. El estado de otros elementos de infraestructura aeroportuaria solo incide en el estándar de servicio que se ofrece, pero no en la operatividad del Aeropuerto o Aeródromo. La RAN contiene la clasificación de los Aeropuertos (Ap) y Aeródromos (Ad) que constituyen las Redes Primaria, Secundaria y de Pequeños Aeródromos (PADs). Esta actualización se realiza en base al análisis de 9 parámetros técnicos acordados con DGAC, entre los cuales están capacidad para recibir vuelos internacionales, resistencia de la pista, operaciones y pasajeros promedio en los últimos 5 años, entre otros. La Red Primaria es aquella que incluye los aeropuertos considerados internacionales y que constituyen el nexo entre Chile y el resto del mundo. Para efecto de este indicador, se entenderá que la infraestructura de un Ap o Ad está funcional, cuando ésta permite desarrollar operaciones de despegue o aterrizaje al menos un 95% de los días del año. Los días de ejecución de obras que no permitan operaciones y/o impliquen cierre del Ap o Ad, no se considerarán como días no funcionales, por cuanto inhibiría la ejecución de estas iniciativas necesarias para la conservación o desarrollo de la infraestructura. En forma trimestral se solicita información a las Direcciones Regionales DAP, así como también se consideran los NOTAM publicados por DGAC, respecto a si los Ap. o Ad. de cada región se encuentran en condiciones de recibir operaciones aéreas, y cuando no es así, se identifica si la causa es por defectos de infraestructura (responsabilidad DAP) o por otras causas. Con esta información se emite el informe trimestral con el resultado de la medición, pudiéndose definir acciones necesarias para restablecer la funcionalidad de un Ap. o Ad, si fuera el caso. Para efectos del indicador se considera los Aeropuertos y Aeródromos Fiscales de Uso Público, contenidos en la actualización de la RAN del mes de diciembre del año anterior. Quedarán fuera del universo de medición los Aeropuertos y Aeródromos cuyos cierres sean autorizados a través de NOTAM de la DGAC, por motivos ajenos a competencias DAP."/>
    <s v="-"/>
  </r>
  <r>
    <s v="MINISTERIO DE OBRAS PUBLICAS"/>
    <x v="90"/>
    <s v="Asuntos Económicos"/>
    <n v="11935"/>
    <s v="Porcentaje de Aeródromos y Aeropuertos pertenecientes a la Red Secundaria que mantienen funcional su infraestructura en el año t, respecto del total de Aeródromos y Aeropuertos pertenecientes a la Red Secundaria."/>
    <s v="(N° de Aeródromos y Aeropuertos que mantienen funcional su infraestructura en el año t pertenecientes a la Red Secundaria/Total de Aeródromos y Aeropuertos de la Red Secundaria)*100"/>
    <m/>
    <m/>
    <s v="%"/>
    <s v="Asc"/>
    <s v="Eficacia"/>
    <s v="Resultado Intermedio"/>
    <x v="1"/>
    <s v="NM"/>
    <s v="--"/>
    <s v="--"/>
    <s v="--"/>
    <m/>
    <n v="100"/>
    <n v="10"/>
    <n v="10"/>
    <n v="0"/>
    <s v="Este indicador tiene por objetivo medir si la infraestructura provista por la DAP cumple los requerimientos técnicos para la función definida que permita la operatividad de la Red Aeroportuaria Nacional (RAN), a través de la gestión de proyectos de conservación, normalización, ampliación y mejoramiento de infraestructura aeroportuaria de competencia de la Dirección de Aeropuertos. Los requerimientos técnicos que permiten la operatividad de la Red y que son responsabilidad de la DAP son: pista de aterrizaje y cercos perimetrales. El estado de otros elementos de infraestructura aeroportuaria solo incide en el estándar de servicio que se ofrece, pero no en la operatividad del Aeropuerto o Aeródromo. La RAN contiene la clasificación de los Aeropuertos (Ap) y Aeródromos (Ad) que constituyen las Redes Primaria, Secundaria y de Pequeños Aeródromos (PADs). Esta actualización se realiza en base al análisis de 9 parámetros técnicos acordados con DGAC, entre los cuales están capacidad para recibir vuelos internacionales, resistencia de la pista, operaciones y pasajeros promedio en los últimos 5 años, entre otros. La Red Secundaria complementa a la red internacional y entre ambas permiten la comunicación aérea entre las principales ciudades del país, constituyéndose además en el eslabón que une los pequeños aeródromos dentro de una región. Para efecto de este indicador, se entenderá que la infraestructura de un Ap o Ad está funcional, cuando ésta permite desarrollar operaciones de despegue o aterrizaje al menos un 95% de los días del año. Los días de ejecución de obras que no permitan operaciones y/o impliquen cierre del Ap o Ad, no se considerarán como días no funcionales, por cuanto inhibiría la ejecución de estas iniciativas necesarias para la conservación o desarrollo de la infraestructura. En forma trimestral se solicita información a las Direcciones Regionales DAP, así como también se consideran los NOTAM publicados por DGAC, respecto a si los Ap. o Ad. de cada región se encuentran en condiciones de recibir operaciones aéreas, y cuando no es así, se identifica si la causa es por defectos de infraestructura (responsabilidad DAP) o por otras causas. Con esta información se emite el informe trimestral con el resultado de la medición, pudiéndose definir acciones necesarias para restablecer la funcionalidad de un Ap. o Ad, si fuera el caso. Para efectos del indicador se considera los Aeropuertos y Aeródromos Fiscales de Uso Público, contenidos en la actualización de la RAN del mes de diciembre del año anterior Quedarán fuera del universo de medición los Aeropuertos y Aeródromos cuyos cierres sean autorizados a través de NOTAM de la DGAC, por motivos ajenos a competencias DAP."/>
    <s v="-"/>
  </r>
  <r>
    <s v="MINISTERIO DE OBRAS PUBLICAS"/>
    <x v="90"/>
    <s v="Asuntos Económicos"/>
    <n v="11936"/>
    <s v="Porcentaje de Aeródromos pertenecientes a la Red PADs que mantienen funcional su infraestructura en el año t, respecto del total de Aeródromos pertenecientes a la Red PADs."/>
    <s v="(N° de Aeródromos que mantienen funcional su infraestructura en el año t pertenecientes a la Red PADs /Total de Aeródromos de la Red PADs)*100"/>
    <m/>
    <m/>
    <s v="%"/>
    <s v="Asc"/>
    <s v="Eficacia"/>
    <s v="Resultado Intermedio"/>
    <x v="1"/>
    <s v="NM"/>
    <s v="--"/>
    <s v="--"/>
    <s v="--"/>
    <m/>
    <n v="96.2"/>
    <n v="76"/>
    <n v="79"/>
    <n v="0"/>
    <s v="Este indicador tiene por objetivo medir si la infraestructura provista por la DAP cumple los requerimientos técnicos para la función definida que permita la operatividad de la Red Aeroportuaria Nacional (RAN), a través de la gestión de proyectos de conservación, normalización, ampliación y mejoramiento de infraestructura aeroportuaria de competencia de la Dirección de Aeropuertos. Respecto a los requerimientos técnicos que permiten la operatividad de la Red y que son responsabilidad de la DAP, estos son: pista de aterrizaje y cercos perimetrales. El estado de otros elementos de infraestructura aeroportuaria solo incide en el estándar de servicio que se ofrece, pero no en la operatividad del Aeropuerto o Aeródromo. La RAN contiene la clasificación de los Aeropuertos (Ap) y Aeródromos (Ad) que constituyen las Redes Primaria, Secundaria y de Pequeños Aeródromos (PADs). Esta actualización se realiza en base al análisis de 9 parámetros técnicos acordados con DGAC, entre los cuales están capacidad para recibir vuelos internacionales, resistencia de la pista, operaciones y pasajeros promedio en los últimos 5 años, entre otros. La Red de Pequeños Aeródromos es de vital importancia para conectar a localidades aisladas y para permitir operaciones aéreas en caso de emergencia o catástrofe. Para efecto de este indicador, se entenderá que la infraestructura de un Ap o Ad está funcional, cuando ésta permite desarrollar operaciones de despegue o aterrizaje al menos un 95% de los días del año. Los días de ejecución de obras que no permitan operaciones y/o impliquen cierre del Ap o Ad, no se considerarán como días no funcionales, por cuanto inhibiría la ejecución de estas iniciativas necesarias para la conservación o desarrollo de la infraestructura. En forma trimestral se solicita información a las Direcciones Regionales DAP, así como también se consideran los NOTAM publicados por DGAC, respecto a si los Ap. o Ad. de cada región se encuentran en condiciones de recibir operaciones aéreas, y cuando no es así, se identifica si la causa es por defectos de infraestructura (responsabilidad DAP) o por otras causas. Con esta información se emite el informe trimestral con el resultado de la medición, pudiéndose definir acciones necesarias para restablecer la funcionalidad de un Ap. o Ad, si fuera el caso. Para efectos del indicador se considera los Aeródromos Fiscales de Uso Público, contenidos en la actualización de la RAN del mes de diciembre del año anterior. Quedarán fuera del universo de medición los Aeródromos cuyos cierres sean autorizados a través de NOTAM de la DGAC por motivos ajenos a competencias DAP."/>
    <s v="-"/>
  </r>
  <r>
    <s v="MINISTERIO DE OBRAS PUBLICAS"/>
    <x v="90"/>
    <s v="Asuntos Económicos"/>
    <n v="13827"/>
    <s v="Porcentaje de Puntos de Posada terminados el año t, respecto del total de Puntos de Posada programados a terminar en el año t"/>
    <s v="(N° de Puntos de Posada terminados durante el año t/N° Total de Puntos de Posada programados a terminar en el año t)*100"/>
    <s v="1 - Mejorar la conectividad nacional e internacional, y la integración territorial con énfasis en localidades aisladas, mediante la planificación, diseño y ejecución de proyectos de infraestructura aeroportuaria, con calidad y seguridad, facilitando la movilidad de las personas y de bienes, y la respuesta oportuna frente a emergencias, en armonía con el medio ambiente."/>
    <s v="Puntos de Posada Terminados"/>
    <s v="%"/>
    <s v="Asc"/>
    <s v="Eficacia"/>
    <s v="Producto"/>
    <x v="2"/>
    <n v="80"/>
    <n v="8"/>
    <n v="10"/>
    <n v="0"/>
    <m/>
    <n v="0"/>
    <n v="0"/>
    <n v="0"/>
    <n v="0"/>
    <s v="Este indicador tiene por objetivo medir la construcción, mejoramiento, ampliación y/o conservación de la Red de Puntos de Posada de Helicópteros a nivel nacional. Dicha red surge de la necesidad de responder oportunamente ante emergencias originadas por eventos climáticos, que afectan las rutas de conexión vial, en las cuales el modo aéreo cobra un rol fundamental para mantener la conexión en el territorio y llegar con las ayudas correspondientes, principalmente a localidades ubicadas en zonas de difícil acceso. Para la medición del indicador, el Servicio emite un listado que contiene los puntos de posada a terminar en el periodo y sus actualizaciones, aprobado por la Jefatura Superior del Servicio, fijando de este modo el universo de medición. La construcción, mejoramiento, ampliación y/o conservación de los Puntos de Posada podrá llevarse a cabo a través de la Contratación (licitación o trato directo) o Administración Directa. El documento que determina el término de un Punto de Posada es el Memo u Oficio del Inspector Fiscal o Administrador Directo al Director Nacional o Regional (procedimiento normado según Reglamento de Obras del MOP)."/>
    <n v="1"/>
  </r>
  <r>
    <s v="MINISTERIO DE OBRAS PUBLICAS"/>
    <x v="90"/>
    <s v="Asuntos Económicos"/>
    <n v="13833"/>
    <s v="Porcentaje de Aeródromos y Aeropuertos pertenecientes a la Red Aeroportuaria Nacional que mantienen funcional su infraestructura en el año t, respecto del total de Aeródromos y Aeropuertos pertenecientes a la Red Aeroportuaria Nacional."/>
    <s v="(N° de Aeródromos y Aeropuertos que mantienen funcional su infraestructura en el año t pertenecientes a la Red Aeroportuaria Nacional/Total de Aeródromos y Aeropuertos de la Red Aeroportuaria Nacional)*100"/>
    <s v="2 - Mejorar los niveles de servicios y perfeccionar el sistema de gestión de mantenimiento, asegurando la funcionalidad de la red aeroportuaria del país (Primaria, Secundaria y PADs)."/>
    <s v="Redes Aeroportuarias Funcionales"/>
    <s v="%"/>
    <s v="Asc"/>
    <s v="Eficacia"/>
    <s v="Resultado Intermedio"/>
    <x v="2"/>
    <n v="98.1"/>
    <n v="101"/>
    <n v="103"/>
    <n v="0"/>
    <m/>
    <n v="97.1"/>
    <n v="102"/>
    <n v="105"/>
    <n v="0"/>
    <s v="La RAN contiene la clasificación de los Aeropuertos (Ap) y Aeródromos (Ad) que constituyen las Redes Primaria, Secundaria y de Pequeños Aeródromos (PADs). Para efectos de medición de este indicador, se considera que los requerimientos técnicos que permite la operatividad de la Red y cuya mantención es responsabilidad de la DAP son la pista de aterrizaje y los cercos perimetrales. El estado de otros elementos de infraestructura aeroportuaria solo incide en el estándar de servicio que se ofrece, pero no en la operatividad del Aeródromo. La Infraestructura Aeroportuaria de la Red primaria es aquella provista en Aeropuertos y/o Aeródromos presentes en las capitales regionales y de mayor interés para el país. La Infraestructura Aeroportuaria de la Red secundaria es aquella provista en aquellos aeródromos que complementan la red primaria, permitiendo la comunicación aérea entre las principales ciudades del país y uniendo los pequeños aeródromos dentro de una región. La Infraestructura Aeroportuaria de la Red de Pequeños Aeródromos es aquella provista en aquellos aeródromos de uso público que brindan conectividad y mejor respuesta ante emergencias, ubicados en localidades apartadas y que aportan a establecer soberanía en el territorio nacional. Para efecto de este indicador, se entenderá que la infraestructura de un Ap o Ad está funcional, cuando ésta permite desarrollar operaciones de despegue o aterrizaje al menos un 95% de los días del año. Los días de licitación (para la red secundaria y PADS) y ejecución de obras (para toda las redes) que no permitan operaciones y/o impliquen cierre del Ap o Ad, no se considerarán como días no funcionales, por cuanto inhibiría la ejecución de estas iniciativas necesarias para la conservación o desarrollo de la infraestructura. En forma trimestral se solicita información a las Direcciones Regionales DAP respecto de si los Aeródromos de cada región se encuentran con la pista de aterrizaje en condiciones de recibir operaciones aéreas, y cuando no es así, se identifica si la causa es por defectos de infraestructura (responsabilidad DAP) o por otras causas. Con esta información se emite una planilla compilada trimestral con el resultado de la medición. Quedarán fuera del universo de medición los Aeropuertos y Aeródromos cuyos cierres sean autorizados a través de NOTAM de la DGAC y por motivos ajenos a competencias DAP."/>
    <n v="1.0298661174047374E-2"/>
  </r>
  <r>
    <s v="MINISTERIO DE OBRAS PUBLICAS"/>
    <x v="91"/>
    <s v="Servicios Públicos Generales"/>
    <n v="6488"/>
    <s v="Porcentaje de obras nuevas de construcción y reposición terminadas el año t dentro del plazo establecido en los contratos, respecto del total de obras nuevas de construcción y reposición terminadas en el año t."/>
    <s v="(Número de obras nuevas de construcción y reposición terminadas dentro del plazo en el año t/Número de obras nuevas de construcción y reposición terminadas en el año t)*100"/>
    <s v="2 - Realizar y promover la conservación de la edificación pública, obras de arte, y patrimonio arquitectónico y urbano, con visión de largo plazo y resguardo medioambiental, en beneficio de las personas, incorporando la participación ciudadana"/>
    <s v="Obras de Edificación Pública, Patrimonio Arquitectónico y Urbano."/>
    <s v="%"/>
    <s v="Asc"/>
    <s v="Calidad"/>
    <s v="Producto"/>
    <x v="0"/>
    <n v="94"/>
    <n v="29"/>
    <n v="31"/>
    <n v="0"/>
    <m/>
    <n v="100"/>
    <n v="23"/>
    <n v="23"/>
    <n v="0"/>
    <s v="Este indicador tiene como objetivo medir el porcentaje de las obras nuevas (construcción y reposición) que se terminarán el año T dentro del plazo contractual y sus modificaciones ajustadas a Reglamento para Contratos de Obras Públicas (RCOP DS MOP N°75 de 2004) o sus modificaciones vigentes, respecto del total de Obras nuevas que se terminen en el año. Corresponden a contratos de obras superiores a 3000 UTM +IVA. El Alcance de este indicador considera obras iniciadas en años anteriores al año t, el foco de la medición es el término en plazo de las obras."/>
    <n v="-0.06"/>
  </r>
  <r>
    <s v="MINISTERIO DE OBRAS PUBLICAS"/>
    <x v="91"/>
    <s v="Servicios Públicos Generales"/>
    <n v="6708"/>
    <s v="Porcentaje de obras de arte incorporadas a las obras de infraestructura pública en el año t, respecto del total de solicitudes de incorporación de obras de arte recibidas en el año t-1."/>
    <s v="(Nº de Obras de Arte incorporadas en el año t/Nº Total de solicitudes de incorporación de obras de arte recibidas en el año t-1)*100"/>
    <m/>
    <m/>
    <s v="%"/>
    <s v="Asc"/>
    <s v="Eficacia"/>
    <s v="Producto"/>
    <x v="1"/>
    <s v="NM"/>
    <s v="--"/>
    <s v="--"/>
    <s v="--"/>
    <m/>
    <n v="100"/>
    <n v="1"/>
    <n v="1"/>
    <n v="0"/>
    <s v="Este indicador tiene como finalidad la incorporación de obras de arte a la infraestructura pública, que cuenten con financiamiento para su materialización durante el periodo. a) La incorporación de Obras de Arte, considera todas las obras (trabajos plásticos de artes visuales) que se gestionan en este programa, a través de las convocatorias a concursos de arte o adjudicaciones directas, según modalidad que defina la Comisión. La adquisición de obras de arte es una modalidad de contratación (compra). La obra de arte se considera terminada cuando se cuenta con ella físicamente. La instalación de la obra de arte, es cuando se encuentra terminada e instalada en su emplazamiento definitivo. Excepcionalmente se consideraran para la medición las obras de arte cuya solicitud fueran realizadas en mismo año de la incorporación a la infraestructura pública."/>
    <s v="-"/>
  </r>
  <r>
    <s v="MINISTERIO DE OBRAS PUBLICAS"/>
    <x v="91"/>
    <s v="Servicios Públicos Generales"/>
    <n v="9568"/>
    <s v="Porcentaje de Proyectos de Patrimonio Terminados el año t, respecto del total de Proyectos de Patrimonio iniciados en los periodos t y t-1."/>
    <s v="(Nº de Proyectos de Patrimonio terminados el año t/Nº total de Proyectos de Patrimonio iniciados en los periodos t y t-1)*100"/>
    <s v="1 - Proveer servicios de edificación pública , arte y puesta en valor del Patrimonio Arquitectónico y Urbano de calidad, conservando la identidad de las distintas zonas geográficas del país aportando al desarrollo humano, social y cultural en comunidades y ciudades"/>
    <s v="Proyectos de Patrimonio Arquitectónico"/>
    <s v="%"/>
    <s v="Asc"/>
    <s v="Eficacia"/>
    <s v="Producto"/>
    <x v="0"/>
    <n v="100"/>
    <n v="2"/>
    <n v="2"/>
    <n v="0"/>
    <m/>
    <n v="100"/>
    <n v="2"/>
    <n v="2"/>
    <n v="0"/>
    <s v="Este indicador tiene como objetivo medir la cantidad de Obras en Patrimonio Arquitectónico terminadas. Las Obras de Patrimonio para el año 2023 son las siguientes: CONSERVACION RESIDENCIA PRESIDENCIAL, CERRO CASTILLO, VIÑA DEL MAR CONSERVACION PALACIO DE LA MONEDA, SANTIAGO"/>
    <n v="0"/>
  </r>
  <r>
    <s v="MINISTERIO DE OBRAS PUBLICAS"/>
    <x v="91"/>
    <s v="Servicios Públicos Generales"/>
    <n v="10094"/>
    <s v="Porcentaje de obras terminadas en el año t, para las cuales el servicio de edificación pública entregado por la Dirección de Arquitectura fue evaluado como bueno, muy bueno y/o excelente por los mandantes."/>
    <s v="(N° de obras terminadas en el año t, para las cuales el servicio de edificación pública entregado por la DA fue evaluado como bueno, muy bueno y/o excelente por los mandantes/N° total Obras terminadas y evaluadas por los mandantes en el año t)*100"/>
    <s v="1 - Proveer servicios de edificación pública , arte y puesta en valor del Patrimonio Arquitectónico y Urbano de calidad, conservando la identidad de las distintas zonas geográficas del país aportando al desarrollo humano, social y cultural en comunidades y ciudades"/>
    <s v="Evaluación de la Calidad en la Edificación Pública."/>
    <s v="%"/>
    <s v="Asc"/>
    <s v="Calidad"/>
    <s v="Producto"/>
    <x v="0"/>
    <n v="96"/>
    <n v="24"/>
    <n v="25"/>
    <n v="0"/>
    <m/>
    <n v="100"/>
    <n v="10"/>
    <n v="10"/>
    <n v="0"/>
    <s v="El indicador, tiene como objeto conocer la percepción de los mandantes, por medio de una encuesta de satisfacción del servicio recibido, así como las necesidades y expectativas de mandantes de la Dirección de Arquitectura MOP en donde la DA actuó como unidad técnica en la ejecución de obras. A. Recopilación de la información: Se consolidaran las encuestas recibidas por la División de Planificación, enviadas por las Direcciones Regionales de Arquitectura considerando las obras terminadas en el año t, (como fecha máxima de termino será el 31 octubre de cada año). B. Metodología de cálculo: Se efectúa por medio de dos procesos. b.1: Análisis Univariado: Promedio aritmético simple de cada variable incluida en la encuesta. b.2: Índices de Satisfacción: que considera el análisis por dimensiones (gestión, plazos, comunicación, calidad, expectativas, etc). C. Exclusiones: Se excluirán de la muestra las encuestas no recibidas dentro del año calendario y se eliminaran los casos sin respuestas o encuestas incompletas. D. Fuentes de los datos: Se considera la información entregada por el instrumento (encuesta), contextualizados en las siguientes dimensiones (gestión, plazos, comunicación, calidad, expectativas, etc) E. Las encuestas deben ser completadas por la contraparte técnica (por parte del mandante) de la Dirección de Arquitectura. F. Los siguientes son los aspectos metodológicos contenidos en la Encuesta de Satisfacción de Mandantes DA: f.1: Las dimensiones que cubre el estudio son (gestión, plazos, comunicación, calidad, expectativas, etc); f.2: Escala de evaluación aplicada, varia en un rango de 1.0 a 7.0 donde (1.0 muy mala; 2.0 mala;3.0 deficiente;4.0 regular;5.0 buena;6.0 muy buena y 7.0 excelente); f.3: Tipo de instrumento aplicado: Encuesta de Satisfacción validada por la autoridad de la Dirección General de Obras Públicas Ministerio de Obras Públicas."/>
    <n v="-0.04"/>
  </r>
  <r>
    <s v="MINISTERIO DE OBRAS PUBLICAS"/>
    <x v="91"/>
    <s v="Servicios Públicos Generales"/>
    <n v="13843"/>
    <s v="Porcentaje de obras de arte incorporadas a la infraestructura pública dentro del plazo en el año t"/>
    <s v="(Número de obras de Arte incorporadas a la infraestructura pública dentro del plazo vigente en el año t/Total de Obras de Arte incorporadas a la infraestructura pública en el año t)*100"/>
    <s v="1 - Proveer servicios de edificación pública , arte y puesta en valor del Patrimonio Arquitectónico y Urbano de calidad, conservando la identidad de las distintas zonas geográficas del país aportando al desarrollo humano, social y cultural en comunidades y ciudades"/>
    <s v="Obras de Artes Incorporadas"/>
    <s v="%"/>
    <s v="Asc"/>
    <s v="Calidad"/>
    <s v="Producto"/>
    <x v="2"/>
    <n v="67"/>
    <n v="2"/>
    <n v="3"/>
    <n v="0"/>
    <m/>
    <s v="NM"/>
    <s v="--"/>
    <s v="--"/>
    <s v="--"/>
    <s v="El Objetivo de este indicador es monitorear el termino e incorporación de las Obras de Arte a la infraestructura pública, que cuenten con financiamiento para su materialización durante el periodo. a) La incorporación de Obras de Arte, considera todas las obras que se gestionan en este programa, a través de las convocatorias a concursos públicos, por invitación o adjudicaciones directas, según modalidad que defina la Comisión. b) La adquisición de obras de arte también es una modalidad de contratación (compra) por lo que se considera como un producto medible en este indicador. c) La incorporación de la obra de arte, es cuando se encuentra terminada e instalada en su emplazamiento definitivo El Plazo se verifica con lo establecido en el contrato vigente."/>
    <n v="1"/>
  </r>
  <r>
    <s v="MINISTERIO DE OBRAS PUBLICAS"/>
    <x v="92"/>
    <s v="Asuntos Económicos"/>
    <n v="12478"/>
    <s v="Porcentaje de pagos efectuados por el MOP a Contratistas y Proveedores, a nivel nacional, en un plazo máximo de 30 días corridos"/>
    <s v="(Nº de pagos efectuados a contratistas y proveedores del MOP en plazo máximo de 30 días corridos en el año t/Nº total de pagos efectuados a contratistas y proveedores del MOP en el año t)*100"/>
    <s v="1 - Mejorar el proceso presupuestario MOP, mediante la ejecución eficaz y oportuna del proceso de pagos."/>
    <s v="Pagos efectuados."/>
    <s v="%"/>
    <s v="Asc"/>
    <s v="Calidad"/>
    <s v="Producto"/>
    <x v="0"/>
    <n v="98"/>
    <n v="68708"/>
    <n v="70011"/>
    <n v="0"/>
    <m/>
    <n v="99"/>
    <n v="66034"/>
    <n v="66678"/>
    <n v="0"/>
    <s v="El plazo se mide desde el ingreso de la documentación al MOP, fecha registrada en el Sistema de Información Contable Financiero (SICOF) hasta que el cheque o depósito en cuenta corriente quede a disposición del contratista o proveedor. Se consideran en la medición sólo los documentos a pago de contratistas y proveedores a nivel nacional, cuya fecha de ingreso sea entre el 01 enero al 30 de noviembre del año. Para el cálculo se utilizará el reporte Resumen Tiempos de Pago MOP del SICOF. Se excluyen de la medición los documentos en proceso de Cesión de Crédito; los documentos de pagos de IVA efectuados por la Dirección General de Concesiones de Obras Públicas, y aquellos con una tramitación MOP superior a 30 días sólo cuando la tramitación en DCyF sea igual o inferior a 10 días. No incluye INH ni SISS, ambos Servicios con sistemas independientes al MOP."/>
    <n v="-1.0101010101010102E-2"/>
  </r>
  <r>
    <s v="MINISTERIO DE OBRAS PUBLICAS"/>
    <x v="92"/>
    <s v="Asuntos Económicos"/>
    <n v="12479"/>
    <s v="Porcentaje de pagos efectuados por la Dirección de Contabilidad y Finanzas a Contratistas y Proveedores, a nivel nacional, en un plazo máximo de 10 días corridos."/>
    <s v="(Nº de pagos efectuados por DCyF a contratistas y proveedores en plazo máximo de 10 días corridos en el año t/Nº total de pagos efectuados por DCyF a contratistas y proveedores en el año t)*100"/>
    <s v="1 - Mejorar el proceso presupuestario MOP, mediante la ejecución eficaz y oportuna del proceso de pagos."/>
    <s v="Pagos efectuados."/>
    <s v="%"/>
    <s v="Asc"/>
    <s v="Calidad"/>
    <s v="Producto"/>
    <x v="0"/>
    <n v="98"/>
    <n v="68110"/>
    <n v="69500"/>
    <n v="0"/>
    <m/>
    <n v="95"/>
    <n v="66005"/>
    <n v="69407"/>
    <n v="0"/>
    <s v="El plazo se mide desde el ingreso o recepción de las órdenes de pago en el Departamento de Contabilidad DCyF y/o las Direcciones Regionales DCyF, según se trate del Nivel Central o de Regiones, respectivamente, fecha registrada en el Sistema de Información Contable Financiero (SICOF), hasta que el cheque o depósito en cuenta corriente quede a disposición del contratista o proveedor. Se consideran en la medición sólo los documentos a pago de contratistas y proveedores cuya fecha de ingreso sea entre el 01 enero al 30 de noviembre del año. Para el cálculo se utilizará el reporte Tiempos de Pago DCyF del SICOF. Se excluyen de la medición los documentos en proceso de Cesión de Crédito, los documentos de pagos de IVA efectuados por la Dirección General de Concesiones de Obras Públicas, pagos devengados en un mes y pagados efectivamente en períodos posteriores. No incluye los pagos del INH ni SISS, por ser Servicios con sistemas independientes al MOP."/>
    <n v="3.1578947368421054E-2"/>
  </r>
  <r>
    <s v="MINISTERIO DE OBRAS PUBLICAS"/>
    <x v="92"/>
    <s v="Asuntos Económicos"/>
    <n v="12720"/>
    <s v="Porcentaje de consultas respondidas por Mesa de Ayuda y Asesoría Experta DCyF en el plazo de 5 días hábiles respecto al total de consultas recibidas en el periodo"/>
    <s v="(Nº de consultas respondidas por la Mesa de Ayuda y Asesoría Experta DCyF en el plazo de 5 días hábiles /N° total de consultas recibidas en el período)*100"/>
    <s v="2 - Mejorar los procesos de provisión de servicios en los ámbitos financiero, presupuestario, contable y de remuneraciones, a través de entrega de asesoría oportuna a los clientes institucionales."/>
    <s v="Asesoría oportuna entregada"/>
    <s v="%"/>
    <s v="Asc"/>
    <s v="Calidad"/>
    <s v="Producto"/>
    <x v="0"/>
    <n v="98"/>
    <n v="465"/>
    <n v="474"/>
    <n v="0"/>
    <m/>
    <n v="100"/>
    <n v="430"/>
    <n v="431"/>
    <n v="0"/>
    <s v="Las consultas que aplican para la medición, son aquellas recibidas en la cuenta de correo Mesa de Ayuda-DCyF o el sistema que la reemplace, relativas a materias financieras, contables, presupuestarias y de remuneraciones, en las que tenga injerencia el Servicio, y pueden ser formuladas por todos/as los/as funcionarios/as del Ministerio de Obras Públicas. La medición se efectúa desde que la consulta es recibida en la cuenta de correo, hasta que se emite la respuesta final. Consulta respondida es aquella remitida al consultante a través de la cuenta de correo electrónico señalada o el sistema que la reemplace, con la respuesta a la interrogante planteada. La contabilización del plazo se interrumpe por el período que medie entre la solicitud de antecedentes complementarios al consultante hasta que éstos sean recibidos conforme por la mesa de ayuda. Se excluyen de la medición del indicador, aquellas consultas que por su naturaleza y/o complejidad sea necesario requerir el pronunciamiento de un Servicio externo tales como: Fiscalía MOP, Contraloría General de la República o DIPRES."/>
    <n v="-0.02"/>
  </r>
  <r>
    <s v="MINISTERIO DE OBRAS PUBLICAS"/>
    <x v="92"/>
    <s v="Asuntos Económicos"/>
    <n v="13709"/>
    <s v="Porcentaje de informes de gestión de cuentas ministeriales relevantes en los ámbitos financieros, contables, presupuestarios, de remuneraciones y otras materias afines, emitidos en un plazo máximo de 10 días hábiles desde el cierre contable."/>
    <s v="(Nº de informes de gestión de cuentas ministeriales relevantes, emitidos en un plazo máximo de 10 días hábiles desde el cierre contable, en el año t /Nº de Informes de gestión de cuentas ministeriales relevantes, emitidos en el año t)*100"/>
    <s v="3 - Apoyar a los Servicios MOP a salvaguardar el interés fiscal en los ámbitos financieros, presupuestarios, contables y de remuneraciones, mediante el control, registro y difusión de información asociadas a cuentas ministeriales relevantes."/>
    <s v="Informes asociados a cuentas ministeriales relevantes"/>
    <s v="%"/>
    <s v="Asc"/>
    <s v="Calidad"/>
    <s v="Proceso"/>
    <x v="2"/>
    <n v="100"/>
    <n v="132"/>
    <n v="132"/>
    <n v="0"/>
    <m/>
    <n v="100"/>
    <n v="132"/>
    <n v="132"/>
    <n v="0"/>
    <s v="El propósito del indicador es proporcionar periódicamente información de gestión de cuentas ministeriales relevantes, en forma oportuna, en los ámbitos financiero, presupuestario, contable y de otras materias afines, a las autoridades ministeriales y a los Servicios MOP para la toma de decisiones y apoyar a los servicios MOP a salvaguardar el interés fiscal. La forma de entrega de los informes puede ser mediante oficio, considerando las condiciones tecnológicas disponibles y las definiciones establecidas en el indicador. Del mismo modo, los contenidos del informa podrán variar sin alterar los ámbitos contemplados, dependiendo de las definiciones que se establezcan, las necesidades de los usuarios y la relevancia de las materias presentadas. Por tratarse de informes para la gestión, la cantidad definida anualmente corresponderá a un informe mensual por cada uno de los 12 servicios, correspondientes a los meses de enero a noviembre del año t y el plazo para su emisión, es de 10 días hábiles del mes siguiente al del mes informado, contados desde la fecha del cierre contable del período. Este indicador no incluye INH ni SISS, ambos Servicios con sistemas independientes al MOP."/>
    <n v="0"/>
  </r>
  <r>
    <s v="MINISTERIO DE OBRAS PUBLICAS"/>
    <x v="93"/>
    <s v="Asuntos Económicos"/>
    <n v="8439"/>
    <s v="Porcentaje de desviación en los Plazos definidos para la Ejecución de contratos de Construcción de Obras de Riego; Obras de Evacuación y Obras Drenaje de Aguas Lluvias; Obras de Control Aluvional y de Manejo de Cauces."/>
    <s v="((Sumatoria Plazos Finales en el año t - Sumatoria Plazos Originales en el año t)/Sumatoria de los plazos Originales en el año t)*100"/>
    <s v="3 - Proporcionar servicios de infraestructura hidráulica para el manejo de cauces, control aluvional y drenaje urbano, de manera eficiente, que protejan a las personas, velando además por una respuesta oportuna ante emergencias."/>
    <s v="Servicios de infraestructura hidráulica de Riego y para la Evacuación, Drenaje de Aguas Lluvias, el manejo de cauces, control aluvional y drenaje urbano."/>
    <s v="%"/>
    <s v="Des"/>
    <s v="Eficiencia"/>
    <s v="Proceso"/>
    <x v="0"/>
    <n v="8.44"/>
    <n v="844"/>
    <n v="10000"/>
    <n v="0"/>
    <m/>
    <n v="8.2200000000000006"/>
    <n v="2423"/>
    <n v="29479"/>
    <n v="0"/>
    <s v="El Universo de contratos que se consideran son todos aquellos que terminan en el año de evaluación. Se consideran contratos de: conservación, mejoramiento, construcción y reparación de Obras de Riego, Cauce y Control Aluvional a Nivel Nacional. El universo considerado no incluye los estudios ni las obras de emergencia. La fecha de Inicio considerada es la indicada en la Resolución de Adjudicación del Contrato. La fecha de término considerada será aquella que informa el Sistema de Información Financiera (SAFI) la primera semana del año t+1. En el caso de que un contrato dure menos del tiempo planificado, la diferencia entre el tiempo final y el original será considerada igual a cero."/>
    <n v="-2.6763990267639762E-2"/>
  </r>
  <r>
    <s v="MINISTERIO DE OBRAS PUBLICAS"/>
    <x v="93"/>
    <s v="Asuntos Económicos"/>
    <n v="12263"/>
    <s v="Población protegida en el año t por obras fluviales y de control aluvional entregadas para su uso en el año t"/>
    <s v="(N° de habitantes protegidos en el año t por obras fluviales y de control aluvional entregadas para su uso en el año t/N° total de habitantes estimados a proteger en el año t por obras fluviales y de control aluvional entregadas para su uso en el año t)*100"/>
    <s v="3 - Proporcionar servicios de infraestructura hidráulica para el manejo de cauces, control aluvional y drenaje urbano, de manera eficiente, que protejan a las personas, velando además por una respuesta oportuna ante emergencias."/>
    <s v="Servicios de Infraestructura Hidráulica de Control Aluvional y de Manejo de Cauces"/>
    <s v="%"/>
    <s v="Asc"/>
    <s v="Eficacia"/>
    <s v="Producto"/>
    <x v="1"/>
    <s v="NM"/>
    <s v="--"/>
    <s v="--"/>
    <s v="--"/>
    <m/>
    <n v="100"/>
    <n v="134279"/>
    <n v="134279"/>
    <n v="0"/>
    <s v="Considera obras destinadas a proteger a la población e infraestructura, de las inundaciones o aluviones producidos en cauces naturales. Corresponde principalmente a defensas fluviales, parques inundables, obras de control aluvional. Se considera que el proyecto o contrato cumple con lo comprometido en el indicador cuando las obras hidráulicas del proyecto o contrato se encuentran operativas para cumplir la función de protección a la población para la cual fueron concebidas, aun cuando las obras complementarias o anexas no hayan sido finalizadas en el periodo. - Alcance: a Nivel Nacional. - Documento de Inicio: Resolución de Adjudicación. - Documento de Término: Informe del IF que señale que las obras hidráulicas del proyecto o contrato, se encuentran operativas para cumplir la función de protección a la población para la cual fueron concebidas, aun cuando las obras complementarias o anexas al proyecto no hayan sido finalizadas en el periodo. - El valor de cantidad de población protegida, se podrá extraer de 3 fuentes que son excluyentes; 1. Que se encuentre considerado en la Ficha IDI del Proyecto 2. Que se encuentre considerado en el Diseño del Proyecto 3. Se calcula considerando el área de influencia del proyecto, la cantidad de viviendas obtenidas a través del conteo en Google Earth, y este valor multiplicado por el factor 3,1 habitantes por viviendas obtenidos del Censo INE 2017; 4. Datos de la población censada en el Censo INE 2017."/>
    <s v="-"/>
  </r>
  <r>
    <s v="MINISTERIO DE OBRAS PUBLICAS"/>
    <x v="93"/>
    <s v="Asuntos Económicos"/>
    <n v="13217"/>
    <s v="Porcentaje acumulado de localidades semiconcentradas con APR instalados, pertenecientes al universo de localidades catastrada para el periodo 2021-2025"/>
    <s v="(Número de localidades con APR instalados al año t y pertenecientes al universo de localidades para el periodo 2021-2025/Número total de localidades semiconcentradas pertenecientes al universo de localidades para el periodo 2021-2025)*100"/>
    <s v="2 - Avanzar en la cobertura de infraestructura hidráulica para el abastecimiento y saneamiento de agua potable en localidades rurales, con énfasis en la mejora de las condiciones sociales de las comunidades beneficiadas."/>
    <s v="Servicio de Infraestructura Hidráulica para Servicios Sanitario Rurales."/>
    <s v="%"/>
    <s v="Asc"/>
    <s v="Eficacia"/>
    <s v="Producto"/>
    <x v="0"/>
    <n v="53.4"/>
    <n v="355"/>
    <n v="665"/>
    <n v="0"/>
    <m/>
    <n v="44.8"/>
    <n v="298"/>
    <n v="665"/>
    <n v="0"/>
    <s v="-El Universo de medición de localidades para el periodo 2021-2025, definido según catastro de la Subdirección de Subdirección de Servicios Sanitarios Rurales -SSR-, tiene una vigencia de 5 años. Este podrá ser actualizado de forma anual, conforme a que algunas localidades semiconcentradas hayan sido beneficiadas por otro programa público dentro del periodo del catastro. Esto implica una sustitución de la localidad en el catastro, pero no del número del universo. Las localidades semiconcentradas catastradas para el 2021-2025, corresponden a 665."/>
    <n v="0.19196428571428575"/>
  </r>
  <r>
    <s v="MINISTERIO DE OBRAS PUBLICAS"/>
    <x v="93"/>
    <s v="Asuntos Económicos"/>
    <n v="13334"/>
    <s v="Porcentaje acumulado de hitos del Plan de infraestructura hidráulica de riego 2014-2025 cumplidos al año t"/>
    <s v="(N° de hitos del Plan infraestructura hidráulica de riego cumplidos al año t/N° de hitos del Plan de infraestructura hidráulica de riego 2014-2025)*100"/>
    <s v="1 - Proveer de servicio de infraestructura hidráulica para riego que potencie el desarrollo de distintos sectores productivos, como también responda a las necesidades de las personas y comunidades, de manera inclusiva."/>
    <m/>
    <s v="%"/>
    <s v="Asc"/>
    <s v="Eficacia"/>
    <s v="Producto"/>
    <x v="1"/>
    <s v="NM"/>
    <s v="--"/>
    <s v="--"/>
    <s v="--"/>
    <m/>
    <n v="0"/>
    <n v="0"/>
    <n v="0"/>
    <n v="0"/>
    <s v="El Plan de hitos de infraestructura hidráulica de riego, considera proyectos de los Planes de Grandes Embalses, Pequeños Embalses y Grandes Obras de Riego planificados para el periodo 2014-2025. Este Plan fue actualizado hasta el año 2025 y considera un aumento de 18 hitos, por lo que el universo a considerar para la medición es de 57 Hitos de Riego. Los hitos corresponden a inicio de procesos de licitación, expropiación de terrenos, inicio de obras, término de obras y término de rehabilitaciones.- 3 Inicios de obras de rehabilitación de un embalse o canal."/>
    <s v="-"/>
  </r>
  <r>
    <s v="MINISTERIO DE OBRAS PUBLICAS"/>
    <x v="93"/>
    <s v="Asuntos Económicos"/>
    <n v="13785"/>
    <s v="Porcentaje de Metros lineales de colectores de aguas lluvias construidos al año t, respecto al total de metros lineales de colectores de aguas lluvias proyectados a construir para el periodo 2023 - 2025."/>
    <s v="(Metros lineales de colectores de aguas lluvias construidos al año t/Metros lineales de colectores de aguas lluvias proyectados a construir para el periodo 2023 - 2025)*100"/>
    <s v="3 - Proporcionar servicios de infraestructura hidráulica para el manejo de cauces, control aluvional y drenaje urbano, de manera eficiente, que protejan a las personas, velando además por una respuesta oportuna ante emergencias."/>
    <s v="Servicios de infraestructura hidráulica para el manejo de cauces, control aluvional y drenaje urbano"/>
    <s v="%"/>
    <s v="Asc"/>
    <s v="Eficacia"/>
    <s v="Proceso"/>
    <x v="2"/>
    <n v="67"/>
    <n v="500"/>
    <n v="750"/>
    <n v="0"/>
    <m/>
    <n v="0"/>
    <n v="0"/>
    <n v="0"/>
    <n v="0"/>
    <s v="Considera obras destinadas a recolectar, conducir y depositar en cauces naturales las aguas lluvias urbanas, de modo que se eviten inundaciones y se proteja a la población y la infraestructura. La tipología de obras corresponde, a colectores de aguas lluvias y mejoramientos de la red primaria de aguas lluvias, que en ocasiones involucran mejoramientos de cauces. Se considera que el contrato cumple con lo comprometido en el indicador, cuando los metros lineales construidos de las respectivas obras hidráulicas se encuentran validados por la Inspección Fiscal."/>
    <n v="1"/>
  </r>
  <r>
    <s v="MINISTERIO DE OBRAS PUBLICAS"/>
    <x v="93"/>
    <s v="Asuntos Económicos"/>
    <n v="13791"/>
    <s v="Porcentaje acumulado de hitos del Plan de infraestructura hidráulica de riego 2023-2025 cumplidos al año t"/>
    <s v="(N° de hitos del Plan infraestructura hidráulica de riego cumplidos al año t/N° de hitos del Plan de infraestructura hidráulica de riego 2023-2025)*100"/>
    <s v="1 - Proveer de servicio de infraestructura hidráulica para riego que potencie el desarrollo de distintos sectores productivos, como también responda a las necesidades de las personas y comunidades, de manera inclusiva."/>
    <s v="Hitos dentro de la Infraestructura hidráulica de las Obras de Riego."/>
    <s v="%"/>
    <s v="Asc"/>
    <s v="Eficacia"/>
    <s v="Producto"/>
    <x v="2"/>
    <n v="46.15"/>
    <n v="6"/>
    <n v="13"/>
    <n v="0"/>
    <m/>
    <n v="0"/>
    <n v="0"/>
    <n v="0"/>
    <n v="0"/>
    <s v="El Plan de hitos de infraestructura hidráulica de riego, considera proyectos de los Planes de Grandes Embalses, Pequeños Embalses y Grandes Obras de Riego planificados para el periodo 2023-2025. Este Plan fue actualizado hasta el año 2025 y considera 13 hitos, siendo el universo a considerar para la medición: - 4 Terminos de obras de rehabilitación de un embalse o canal. - 1 Inicio de las obras conservación de un canal (Plan Impulso Araucanía) - 2 Terminos de las obras conservación de un canal (Plan Impulso Araucanía) - 1 Termino de la Obra Segunda Etapa (Embalse Chironta) - 1 Termino de la Obra Tercera Etapa (Embalse Chironta) - Termino de las Obras del Embalse (Embalse Ancoa)"/>
    <n v="1"/>
  </r>
  <r>
    <s v="MINISTERIO DE OBRAS PUBLICAS"/>
    <x v="94"/>
    <s v="Asuntos Económicos"/>
    <n v="8709"/>
    <s v="Cobertura de localidades del Plan de Conectividad Austral de las regiones Los Lagos, Los Ríos, Aysén y Magallanes, con obras de Infraestructura Portuaria terminadas al año t."/>
    <s v="(N° total acumulado de localidades del Plan de Conectividad Austral con obras de Infrastructura Portuaria terminadas al año t/N° total de localidades con obras de Infraestructura Portuaria contempladas dentro del Plan de Conectividad Austral de las regiones de Los Rios, Los Lagos, Aysén y Magallanes)*100"/>
    <m/>
    <m/>
    <s v="%"/>
    <s v="Asc"/>
    <s v="Eficacia"/>
    <s v="Producto"/>
    <x v="1"/>
    <s v="NM"/>
    <s v="--"/>
    <s v="--"/>
    <s v="--"/>
    <m/>
    <n v="97"/>
    <n v="34"/>
    <n v="35"/>
    <n v="0"/>
    <s v="El Plan de Conectividad Austral contempla intervención en 35 obras / localidades aisladas en la Regiones de Los Lagos, Los Ríos, Aysén y Magallanes: 1. Machil, 2. Lago Tagua Tagua sector Maldonado; 3. Lago Tagua Tagua sector El Canelo; 4. Pichanco, 5. Leptepu; 6. Fiordo Largo; 7. Caleta Gonzalo; 8. La Arena; 9. Puelche; 10. Maullin; 11. La Pasada; 12. Calbuco, 13.Chaitén; 14.Yungay; 15.Puerto Aguirre; 16. Melinka; 17.Puerto Cisnes; 18.Puerto Edén; 19.Puerto Navarino; 20.Bahía Catalina; 21.Bahía Chilota; 22.Punta Delgada; 23.Bahía Azul; 24.Puerto Williams; 25.Futrono; 26.Huapi; 27.Puerto Fuy; 28 .Pirehueico. 29. Raul Marín Balmaceda 30. Chile Chico 31. Puerto Ibañez 32. Rio Lingue, Mehuin; 33. Bahiá Bahamondes 34. Aulén 35. Pichicolo."/>
    <s v="-"/>
  </r>
  <r>
    <s v="MINISTERIO DE OBRAS PUBLICAS"/>
    <x v="94"/>
    <s v="Asuntos Económicos"/>
    <n v="12794"/>
    <s v="Porcentaje de Caletas Pesqueras del Plan de caletas 2019-2022 con obras terminadas al año t."/>
    <s v="(N° total acumulado de Caletas del Plan de Caletas Pesqueras con obras de Infraestructura terminadas al año t /N° total de caletas contempladas dentro del Plan de Caletas Pesqueras 2019-2022)*100"/>
    <m/>
    <m/>
    <s v="%"/>
    <s v="Asc"/>
    <s v="Eficacia"/>
    <s v="Producto"/>
    <x v="1"/>
    <s v="NM"/>
    <s v="--"/>
    <s v="--"/>
    <s v="--"/>
    <m/>
    <n v="71"/>
    <n v="10"/>
    <n v="14"/>
    <n v="0"/>
    <s v="Plan de Caletas Pesqueras contempla la intervención en 14 Caletas. 1. Caleta Guayacán 2. Caleta Maitencillo 3. Caleta Cascabeles 4. Caleta Apolillado 5. Caleta Ventanas 6. Caleta El Quisco 7. Caleta Lota Bajo 8. Caleta Punta Lavapíe 9. Caleta Chaihuin 10. Caleta Bonifacio 11. Caleta Mehuin 12. Puerto Pesquero Quellón 13. Caleta Melinka 14. Caleta Barranco Amarillo. Dentro del Informe que explica cumplimiento del indicador año t, se informa el termino de obras de los años anteriores. Se deben considerar las Actas de recepción única para aquellos casos donde se aplicare el Art. 151 del RCOP (Reglamento para contratos de Obras Públicas del MOP) asociado a términos anticipado de contratos, cuyas causales se especifican en dicho artículo."/>
    <s v="-"/>
  </r>
  <r>
    <s v="MINISTERIO DE OBRAS PUBLICAS"/>
    <x v="94"/>
    <s v="Asuntos Económicos"/>
    <n v="12817"/>
    <s v="Porcentaje de Obras de Mejoramiento del Borde Costero del Plan de Borde Costero 2019-2022, con obras de Infraestructura iniciadas al año t."/>
    <s v="(N° total acumulado de Bordes Costeros del Plan de Borde Costero con obras de Infraestructura iniciadas al año t /N° total de Bordes Costeros contempladas dentro del Plan de Borde Costero 2019-2022)*100"/>
    <m/>
    <m/>
    <s v="%"/>
    <s v="Asc"/>
    <s v="Eficacia"/>
    <s v="Proceso"/>
    <x v="1"/>
    <s v="NM"/>
    <s v="--"/>
    <s v="--"/>
    <s v="--"/>
    <m/>
    <n v="64"/>
    <n v="7"/>
    <n v="11"/>
    <n v="0"/>
    <s v="Plan de Borde Costero contempla la intervención en 11 localidades. 1. Borde Costero Los Verdes, Iquique 2. Balneario Juan López 3. Borde Costero Sector Playa El Salitre 4.Borde Costero El Morro Lota 5. Borde Costero Socos 6.Costanera Valdivia 7.Borde Costero Ten Ten 8.Borde Costero de Quellón 9.Borde Costero Quemchi 10. Construcción Borde Costero Puerto Cisnes 11.Borde Costero Puyuhuapi Dentro del Informe que explica cumplimiento del indicador año t, se informa el inicio de obra de los años anteriores a través de la resolución de adjudicación de cada contrato. La Resolución de Adjudicación de Contrato de la obra corresponde a la fuente de información que da cuenta del inicio de la Obra de infraestructura asociada a la localidad perteneciente al Plan de Borde Costero."/>
    <s v="-"/>
  </r>
  <r>
    <s v="MINISTERIO DE OBRAS PUBLICAS"/>
    <x v="94"/>
    <s v="Asuntos Económicos"/>
    <n v="13315"/>
    <s v="Cobertura de obras del Plan de Conservaciones bianual con Infraestructura Portuaria Conservadas"/>
    <s v="(N° total de obras del Plan Bianual de Conservación con Infraestrcutura terminada al año t/N° total de Obras contempladas dentro del Plan Bianual de Conservaciones )*100"/>
    <s v="2 - Realizar la conservación de la infraestructura portuaria y costera, marítima, fluvial, lacustre y terrestre que construye la Dirección de Obras Portuarias, siendo eficientes y con una visión sostenible"/>
    <s v="Obras de conservación a la infraestructura portuaria y costera, marítima, fluvial, lacustre y terrestre"/>
    <s v="%"/>
    <s v="Asc"/>
    <s v="Eficacia"/>
    <s v="Producto"/>
    <x v="0"/>
    <n v="57"/>
    <n v="8"/>
    <n v="14"/>
    <n v="0"/>
    <m/>
    <n v="50"/>
    <n v="5"/>
    <n v="10"/>
    <n v="0"/>
    <s v="El Plan Bianual de Conservaciones (2023-2024) considera realizar la conservación de 14 obras de infraestructura portuaria y costera, marítima, fluvial, lacustre y terrestre, siendo eficientes y con una visión sostenible. Los contratos de conservación por lo general consideran grupos de obras, por lo que puede haber una o más obras de conservación por contrato. Se deben considerar las Actas de recepción única para aquellos casos donde se aplicare el Art. 151 del RCOP (Reglamento para contratos de Obras Públicas del MOP) asociado a términos anticipado de contratos, cuyas causales se especifican en dicho artículo. Con el propósito de levantar información adicional y relevante respecto a la incorporación del enfoque de derecho y otros atributos en nuestra gestión, el medio de verificación contendrá, en los casos que aplique, una lista de chequeo con al menos los siguientes atributos: a) Perspectiva de género b) Accesibilidad universal c) Participación ciudadana d) Cuidado del Medioambiente y territorio La información de esta lista de chequeo no formará parte de la evidencia del cumplimiento del indicador, sino que es de uso interno del Ministerio de Obras Públicas y no será exigible en ningún caso para verificar los resultados del indicador."/>
    <n v="0.14000000000000001"/>
  </r>
  <r>
    <s v="MINISTERIO DE OBRAS PUBLICAS"/>
    <x v="94"/>
    <s v="Asuntos Económicos"/>
    <n v="13845"/>
    <s v="Porcentaje de Caletas Pesqueras del Plan de caletas 2023-2026 con obras terminadas al año t."/>
    <s v="(N° total acumulado de Caletas del Plan de Caletas Pesqueras con obras de Infraestructura terminadas al año /N° total de caletas contempladas dentro del Plan de Caletas Pesqueras 2023-2026)*100"/>
    <s v="1 - Entregar servicios de infraestructura portuaria y costera, marítima, fluvial y lacustre de calidad, de forma participativa velando por el equilibrio entre el bienestar social, el cuidado del medioambiente y el crecimiento económico, considerando los efectos del cambio climático y la reducción del riesgo de desastres, aportando al desarrollo del territorio."/>
    <s v="Obras de infraestructura portuaria y costera, marítima, fluvial y lacustre"/>
    <s v="%"/>
    <s v="Asc"/>
    <s v="Eficacia"/>
    <s v="Producto"/>
    <x v="2"/>
    <n v="14"/>
    <n v="2"/>
    <n v="14"/>
    <n v="0"/>
    <m/>
    <s v="NM"/>
    <s v="--"/>
    <s v="--"/>
    <s v="--"/>
    <s v="Plan de Caletas Pesqueras contempla la intervención en 14 caletas pesqueras artesanales, con obras de infraestructura marítima, terrestre y/o equipamientos para la pesca artesanal."/>
    <n v="1"/>
  </r>
  <r>
    <s v="MINISTERIO DE OBRAS PUBLICAS"/>
    <x v="94"/>
    <s v="Asuntos Económicos"/>
    <n v="13846"/>
    <s v="Porcentaje de Obras de Mejoramiento del Borde Costero del Plan de Borde Costero 2023-2026, con obras de Infraestructura iniciadas al año t."/>
    <s v="(N° total acumulado de Bordes Costeros del Plan de Borde Costero con obras de Infraestructura iniciadas al año t /N° total de Bordes Costeros contempladas dentro del Plan de Borde Costero 2023-2026)*100"/>
    <s v="1 - Entregar servicios de infraestructura portuaria y costera, marítima, fluvial y lacustre de calidad, de forma participativa velando por el equilibrio entre el bienestar social, el cuidado del medioambiente y el crecimiento económico, considerando los efectos del cambio climático y la reducción del riesgo de desastres, aportando al desarrollo del territorio."/>
    <s v="Obras de infraestructura en el borde costero, marítimo, fluvial y lacustre"/>
    <s v="%"/>
    <s v="Asc"/>
    <s v="Eficacia"/>
    <s v="Producto"/>
    <x v="2"/>
    <n v="23"/>
    <n v="3"/>
    <n v="13"/>
    <n v="0"/>
    <m/>
    <s v="NM"/>
    <s v="--"/>
    <s v="--"/>
    <s v="--"/>
    <s v="Plan de Borde Costero contempla la intervención en 13 localidades, donde se construirán obras de espacios públicos en el borde costero, marítimo, fluvial y lacustre para la recreación y/o el turismo o playas artificiales."/>
    <n v="1"/>
  </r>
  <r>
    <s v="MINISTERIO DE OBRAS PUBLICAS"/>
    <x v="94"/>
    <s v="Asuntos Económicos"/>
    <n v="13870"/>
    <s v="Porcentaje de obras del Plan de infraestuctura portuaria pesquera artesanal para uso de mujeres de la pesca, iniciadas al año t"/>
    <s v="(N° de obras del Plan de Infraestructura portuaria pesquera artesanal para uso de mujeres de la pesca , iniciadas en el año t/N° total de obras del Plan de Infraestructura portuaria pesquera artesanal para uso de mujeres de la pesca)*100"/>
    <s v="1 - Entregar servicios de infraestructura portuaria y costera, marítima, fluvial y lacustre de calidad, de forma participativa velando por el equilibrio entre el bienestar social, el cuidado del medioambiente y el crecimiento económico, considerando los efectos del cambio climático y la reducción del riesgo de desastres, aportando al desarrollo del territorio."/>
    <s v="Obras de infraestructura portuaria y costera, marítima, fluvial y lacustre"/>
    <s v="%"/>
    <s v="Asc"/>
    <s v="Eficacia"/>
    <s v="Producto"/>
    <x v="2"/>
    <n v="8"/>
    <n v="1"/>
    <n v="12"/>
    <n v="0"/>
    <m/>
    <s v="NM"/>
    <s v="--"/>
    <s v="--"/>
    <s v="--"/>
    <s v="El Plan consiste en Inversión pública sectorial y/o FNDR en el marco de infraestructura portuaria pesquera artesanal que ejecuta la Dirección de Obras Portuarias en 12 caletas de Chile, con el objetivo de mejorar la calidad de vida de las personas que ejercen la actividad pesquera artesanal primaria y conexa. Especialmente de las mujeres, entregando así obras que faciliten su actividad y les proteja de las condiciones climáticas cuando ejerzan sus labores al interior de las caletas, logrando su visibilización, empoderamiento y autonomía económica, generando una cultura social y productiva en torno a la pesca. Entregando condiciones espaciales, higiénicas y sanitarias adecuadas para potenciar el desarrollo de variedad de actividades."/>
    <n v="1"/>
  </r>
  <r>
    <s v="MINISTERIO DE OBRAS PUBLICAS"/>
    <x v="95"/>
    <s v="Asuntos Económicos"/>
    <n v="6110"/>
    <s v="Tiempo promedio de análisis, elaboración y envío de las solicitudes de decretos de asignación y modificación presupuestaria de iniciativas de Inversión."/>
    <s v="Suma(días hábiles de análisis, elaboración y envío de las solicitudes de decretos de asignación y modificación presupuestaria de iniciativas de Inversión)/N° Total de solicitudes de decretos de asignación y modificación presupuestaria de iniciativas de Inversión"/>
    <s v="2 - Apoyar y alinear la planificación, el proceso de ejecución presupuestaria y la priorización de las inversiones del Ministerio, permitiendo a los servicios sostener, incorporar y articular las condicionantes del territorio (público - privadas)."/>
    <s v="Priorización de las inversiones del Ministerio."/>
    <s v="días"/>
    <s v="Des"/>
    <s v="Calidad"/>
    <s v="Producto"/>
    <x v="0"/>
    <n v="4.5"/>
    <n v="387"/>
    <n v="86"/>
    <n v="0"/>
    <m/>
    <n v="4.5"/>
    <n v="704"/>
    <n v="157"/>
    <n v="0"/>
    <s v="Se mide el tiempo desde que se ingresa una propuesta de asignación o modificación presupuestaria de cualquier servicio MOP o el último complemento enviado por correo electrónico/ oficio/ memo al Departamento de Gestión Presupuestaria de la Dirección de Planeamiento, hasta la fecha del oficio conductor que acompaña la propuesta de decreto que se envía a Dipres. Se excluyen del cálculo el ajuste Saldo Inicial de Caja, las solicitudes relacionadas con emergencias, los decretos iniciales, los decretos que incluyan subtítulos distintos al 31, los que incluyen más de un Servicio."/>
    <n v="0"/>
  </r>
  <r>
    <s v="MINISTERIO DE OBRAS PUBLICAS"/>
    <x v="95"/>
    <s v="Asuntos Económicos"/>
    <n v="12676"/>
    <s v="Porcentaje de Estudios de Infraestructura ingresados a sitio Web Institucional (Dirección de Planeamiento)."/>
    <s v="(N° Estudios de infraestructura ingresados a WEB institucional/Número de Estudios Infraestructura terminados)*100"/>
    <s v="1 - Coordinar y proponer políticas, planes y estudios para el desarrollo y recuperación de los servicios de infraestructura y gestión de los recursos hídricos, con una visión integradora que contribuya al desarrollo económico, social, cultural equitativo y sostenible del país."/>
    <s v="Estudios para el desarrollo y recuperación de los servicios de infraestructura y gestión de los recursos hídricos."/>
    <s v="%"/>
    <s v="Asc"/>
    <s v="Eficacia"/>
    <s v="Proceso"/>
    <x v="0"/>
    <n v="100"/>
    <n v="52"/>
    <n v="52"/>
    <n v="0"/>
    <m/>
    <n v="92.3"/>
    <n v="48"/>
    <n v="52"/>
    <n v="0"/>
    <s v="Este indicador es acumulativo y su periodicidad es anual. El númerador refleja el número de Estudios publicados en el sitio Web de la Dirección de Planeamiento que han sido terminados y el denominador refleja el número total de estudios Infraestructura disponibles (52 Estudios)."/>
    <n v="8.3423618634886273E-2"/>
  </r>
  <r>
    <s v="MINISTERIO DE OBRAS PUBLICAS"/>
    <x v="95"/>
    <s v="Asuntos Económicos"/>
    <n v="13325"/>
    <s v="Porcentaje del Proyecto de Presupuesto de Inversiones MOP que proviene del Inventario de Planes MOP."/>
    <s v="(Inversión anual en Proyecto de Presupuesto de Inversiones Anual MOP proveniente de planes incluidos en el Inventario de Planes MOP/Monto del Proyecto de Presupuesto de Inversiones Anual MOP )*100"/>
    <s v="2 - Apoyar y alinear la planificación, el proceso de ejecución presupuestaria y la priorización de las inversiones del Ministerio, permitiendo a los servicios sostener, incorporar y articular las condicionantes del territorio (público - privadas)."/>
    <s v="Planificación Presupuestaria y Priorización de Inversiones del Ministerio."/>
    <s v="%"/>
    <s v="Asc"/>
    <s v="Eficacia"/>
    <s v="Producto"/>
    <x v="0"/>
    <n v="18"/>
    <n v="419987848"/>
    <n v="2397238067"/>
    <n v="0"/>
    <m/>
    <n v="29"/>
    <n v="387938830"/>
    <n v="1356099955"/>
    <n v="0"/>
    <s v="Los planes de inversión a considerar serán los identificados en el Inventario de Planes MOP vigente. a. Comprende el Plan Director de Infraestructura y los Planes Especiales MOP que se proyectan vigentes a 2023 (Plan Impulso Araucanía, Plan Ñuble, Plan Interlagos, Planes Especiales de Obras Portuarias, Plan Antártico, Plan de Juan Fernández, Planes de Zonas Extremas, Plan Maestro de Infraestructura para el Turismo y Planes de Zonas Rezagadas). b. El universo de proyectos a considerar serán aquellos contenidos en dichos planes de inversión, considerando las actualizaciones que se hayan realizado de ellos. c. El indicador sólo considera a los servicios ejecutores de Arquitectura, Aeropuertos, Obras Hidráulicas, Obras Portuarias y Vialidad y las Direcciones Generales de Aguas y Concesiones de Obras Públicas. d. En su numerador considera las iniciativas de inversión presentadas en el Proyecto de Presupuesto MOP, específicamente en el Formulario B1, provenientes de planes según se señala en puntos precedentes; y su denominador comprende el total de la inversión presentadas en el Proyecto de Presupuesto MOP, específicamente en el Formulario B1 para los servicios señalados en punto c. e. El Año t corresponde al año vigente para el indicador de desempeño (2023)."/>
    <n v="-0.37931034482758619"/>
  </r>
  <r>
    <s v="MINISTERIO DE OBRAS PUBLICAS"/>
    <x v="95"/>
    <s v="Asuntos Económicos"/>
    <n v="13541"/>
    <s v="Porcentaje de Cartografías publicadas con el seguimiento del avance financiero de los proyectos regionales al año t."/>
    <s v="(Cartografías publicadas con el seguimiento del avance financiero de los proyectos regionales al año t/16 cartografías regionales)*100"/>
    <s v="3 - Realizar análisis territorial confiable y pertinente para la toma de decisiones en el ámbito de la programación, ejecución y seguimiento de inversiones del MOP."/>
    <s v="Análisis territorial confiable y pertinente."/>
    <s v="%"/>
    <s v="Asc"/>
    <s v="Eficacia"/>
    <s v="Producto"/>
    <x v="2"/>
    <n v="18.8"/>
    <n v="3"/>
    <n v="16"/>
    <n v="0"/>
    <m/>
    <n v="6.3"/>
    <n v="1"/>
    <n v="16"/>
    <n v="0"/>
    <s v="El objetivo del indicador es mantener actualizada la información del avance financiero de las iniciativas de inversión del MOP, mediante cartografías (mapeos) regionales y su publicación en la web del Observatorio MOP (http://sit.mop.gov.cl/observatorio/). En dichas cartografías se visualizarán todos los proyectos del PROPIR que estén en ejecución a nivel regional. Se sumará al numerador del indicador, aquella cartografía regional que cuente al 30 de noviembre con todos los registros de actualización y publicación de los proyectos PROPIR."/>
    <n v="1.9841269841269842"/>
  </r>
  <r>
    <s v="MINISTERIO DE OBRAS PUBLICAS"/>
    <x v="96"/>
    <s v="Asuntos Económicos"/>
    <n v="12846"/>
    <s v="Porcentaje de Avance de pavimentación en la Red Vial de Pasos Fronterizos. Periodo : años 2019 al 2022"/>
    <s v="(Km de Red Vial de Pasos Fronterizos Pavimentados Año t /Km programados de Pavimentación en Pasos Fronterizos periodo 2015-2022)*100"/>
    <s v="2 - Proveer obras y servicios de infraestructura vial, para mejorar la conectividad en el territorio nacional y con los países limítrofes, consolidando una red vial sostenible para asegurar la movilidad y seguridad de las personas y contribuir a la productividad del país."/>
    <s v="Obras y servicios de infraestructura vial para mejorar la conectividad."/>
    <s v="%"/>
    <s v="Asc"/>
    <s v="Eficacia"/>
    <s v="Producto"/>
    <x v="1"/>
    <s v="NM"/>
    <s v="--"/>
    <s v="--"/>
    <s v="--"/>
    <m/>
    <n v="0"/>
    <n v="402"/>
    <n v="440"/>
    <n v="0"/>
    <s v="El indicador considera actividades de: -Pavimentaciones nuevas, pavimentos básicos, cambio de estándar de ripio a pavimento (hormigón o asfalto) y también los denominados mejoramientos. -Rehabilitación de caminos pavimentados (pavimento sobre pavimentos en mal estado y recapados). -Ampliaciones y terceras pistas. Los kilómetros totales a considerar para el periodo 2015-2022 corresponden a 418 km. Al 2019 el plan tiene un avance de 300 km. Sobre los restantes 140 kilómetros programados se espera avanzar 15,1 km el 2020, 74,9 km el 2021 y 28 km el 2022."/>
    <s v="-"/>
  </r>
  <r>
    <s v="MINISTERIO DE OBRAS PUBLICAS"/>
    <x v="96"/>
    <s v="Asuntos Económicos"/>
    <n v="12968"/>
    <s v="Obras Viales Urbanas terminadas. Porcentaje de Obras viales urbanas terminadas en el año t, respecto del total de obras viales urbanas programadas en el período 2015-2022"/>
    <s v="(Nº de Obras viales urbanas terminadas en el año t/Nº Total de obras viales urbanas programadas en el período 2015-2022)*100"/>
    <s v="2 - Proveer obras y servicios de infraestructura vial, para mejorar la conectividad en el territorio nacional y con los países limítrofes, consolidando una red vial sostenible para asegurar la movilidad y seguridad de las personas y contribuir a la productividad del país."/>
    <s v="Obras y servicios de infraestructura vial para mejorar la conectividad."/>
    <s v="%"/>
    <s v="Asc"/>
    <s v="Eficacia"/>
    <s v="Producto"/>
    <x v="1"/>
    <s v="NM"/>
    <s v="--"/>
    <s v="--"/>
    <s v="--"/>
    <m/>
    <n v="94.12"/>
    <n v="16"/>
    <n v="17"/>
    <n v="0"/>
    <s v="Las obras viales urbanas corresponden a proyectos viales en áreas urbanas (vías en las ciudades) acordes con el crecimiento y desarrollo del país. El universo de obras urbanas corresponde a los contratos administrados por la División de Infraestructura Vial Urbana de la DV. El Nº Total de obras viales urbanas programadas en el período 2015-2022 es 17."/>
    <s v="-"/>
  </r>
  <r>
    <s v="MINISTERIO DE OBRAS PUBLICAS"/>
    <x v="96"/>
    <s v="Asuntos Económicos"/>
    <n v="13113"/>
    <s v="Plan de Caminos Básicos 2018-2022. Porcentaje de Km de Caminos Básicos acumulados al año t, respecto del total de km de Caminos Básicos comprometidos en el período 2018-2022"/>
    <s v="(kilómetros de Caminos Básicos acumulados al año t/total de kilómetros de Caminos Básicos comprometidos en el período 2018-2022)*100"/>
    <s v="3 - Mejorar y conservar obras y servicios de infraestructura vial, para asegurar la movilidad y seguridad de las personas y contribuir a la productividad del país."/>
    <s v="obras y servicios de infraestructura vial para la movilidad."/>
    <s v="%"/>
    <s v="Asc"/>
    <s v="Eficacia"/>
    <s v="Proceso"/>
    <x v="1"/>
    <s v="NM"/>
    <s v="--"/>
    <s v="--"/>
    <s v="--"/>
    <m/>
    <n v="74.75"/>
    <n v="6690.2"/>
    <n v="8950"/>
    <n v="0"/>
    <s v="El indicador considera los kilómetros ejecutados de Caminos Básicos por Conservación y Caminos Básicos Intermedios, con inversión sectorial. Este tipo de obra se ejecuta sobre la red vial no pavimentada, a través de las tipologías Camino Básico por Conservación (CBC), Camino Básico Intermedio (CBI) y Caminos Básicos ejecutados en caminos comunales. Cuando un camino básico cumpla su vida útil y deba rehabilitarse, esa intervención será contabilizada, para ofrecer un servicio permanente en el tiempo. Dado el alto número de Contratos, para el caso de aquellos en ejecución, la medición del avance en km, será una proporción del avance financiero, lo que se puede verificar objetivamente. El total de kilómetros que conforman el denominador del periodo 2018-2022, corresponde a 8.950. Lo anterior en el marco del compromiso presidencial de ampliar en 10.000 km los caminos básicos de todo el país, con el aporte de 1.050 km extra sectoriales y 8.950 por parte de la Dirección de Vialidad."/>
    <s v="-"/>
  </r>
  <r>
    <s v="MINISTERIO DE OBRAS PUBLICAS"/>
    <x v="96"/>
    <s v="Asuntos Económicos"/>
    <n v="13114"/>
    <s v="Plan de Caminos Indígenas 2018-2022. Porcentaje de Km de Caminos Indígenas acumulados al año t, respecto del total de km de Caminos Indígenas comprometidos en el período 2018-2022"/>
    <s v="(kilómetros de Caminos Indígenas acumulados al año t/total de kilómetros de Caminos Indígenas comprometidos en el período 2018-2022.)*100"/>
    <s v="3 - Mejorar y conservar obras y servicios de infraestructura vial, para asegurar la movilidad y seguridad de las personas y contribuir a la productividad del país."/>
    <s v="La variable es obras y servicios de infraestructura vial para la movilidad."/>
    <s v="%"/>
    <s v="Asc"/>
    <s v="Eficacia"/>
    <s v="Proceso"/>
    <x v="1"/>
    <s v="NM"/>
    <s v="--"/>
    <s v="--"/>
    <s v="--"/>
    <m/>
    <n v="76.540000000000006"/>
    <n v="2556.5"/>
    <n v="3340"/>
    <n v="0"/>
    <s v="El indicador considera los kilómetros ejecutados de Caminos Indígenas con inversión sectorial. Este tipo de obra se ejecuta sobre caminos no pavimentados pertenecientes a las comunidades indígenas de las regiones del Biobío, Araucanía, Los Ríos y Los Lagos, a través de la tipología Caminos en Comunidades Indígenas (CCI). Cuando un camino en comunidad indígena cumpla su vida útil y deba rehabilitarse, esa intervención será contabilizada, para ofrecer un servicio permanente en el tiempo. Dado el alto número de Contratos que incluyen tramos pequeños de caminos, para el caso de aquellos en ejecución, la medición del avance en km, será una proporción del avance financiero, lo que se puede verificar objetivamente. El total de kilómetros que conforman el denominador del periodo 2018-2022, corresponde a 3.340. Lo anterior en el marco del compromiso presidencial de ampliar en 4.000 km los caminos indígenas del sur el país, con el aporte de 660 km extra sectoriales y 3.340 por parte de la Dirección de Vialidad."/>
    <s v="-"/>
  </r>
  <r>
    <s v="MINISTERIO DE OBRAS PUBLICAS"/>
    <x v="96"/>
    <s v="Asuntos Económicos"/>
    <n v="13301"/>
    <s v="Plan de Conectividad Austral Porcentaje de Kms de Plan de Conectividad Austral pavimentados al año t, respecto del total de Kms contemplados en el Plan de Conectividad Austral"/>
    <s v="(N° de Kms de Plan de Conectividad Austral pavimentados al año t/N° total de Kms contemplados en el Plan de Conectividad Austral)*100"/>
    <s v="2 - Proveer obras y servicios de infraestructura vial, para mejorar la conectividad en el territorio nacional y con los países limítrofes, consolidando una red vial sostenible para asegurar la movilidad y seguridad de las personas y contribuir a la productividad del país."/>
    <s v="Obras y servicios de infraestructura vial para mejorar la conectividad."/>
    <s v="%"/>
    <s v="Asc"/>
    <s v="Eficacia"/>
    <s v="Producto"/>
    <x v="0"/>
    <n v="65.61"/>
    <n v="621.28"/>
    <n v="947"/>
    <n v="0"/>
    <m/>
    <n v="59.48"/>
    <n v="563.30999999999995"/>
    <n v="947"/>
    <n v="0"/>
    <s v="Este indicador tiene como objetivo medir el avance de los Km pavimentados que conforman el Plan de Conectividad Austral, es decir continuar avanzando durante los años 2023 al 2026 con el propósito de lograr hasta el año 2030 un total de 947 km entre Puerto Montt, Coyhaique y Cochrane."/>
    <n v="0.10305985205110967"/>
  </r>
  <r>
    <s v="MINISTERIO DE OBRAS PUBLICAS"/>
    <x v="96"/>
    <s v="Asuntos Económicos"/>
    <n v="13313"/>
    <s v="Cobertura de pavimentación y soluciones básicas de la Red Vial Nacional al año t"/>
    <s v="(Kilómetros de la Red Vial Nacional que se encuentran pavimentados o con soluciones básicas al año t/Total de kilómetros que componen la Red Vial Nacional a diciembre del año t-1)*100"/>
    <s v="2 - Proveer obras y servicios de infraestructura vial, para mejorar la conectividad en el territorio nacional y con los países limítrofes, consolidando una red vial sostenible para asegurar la movilidad y seguridad de las personas y contribuir a la productividad del país."/>
    <s v="Obras y servicios de infraestructura vial para mejorar la conectividad."/>
    <s v="%"/>
    <s v="Asc"/>
    <s v="Eficacia"/>
    <s v="Producto"/>
    <x v="0"/>
    <n v="49.19"/>
    <n v="42300"/>
    <n v="86000"/>
    <n v="0"/>
    <m/>
    <n v="46.63"/>
    <n v="40094.400000000001"/>
    <n v="85983.88"/>
    <n v="0"/>
    <s v="La Red Vial Nacional se compone del total de kilómetros de Caminos Nacionales, Caminos Regionales Principales, Caminos Regionales Provinciales, Caminos Regionales Comunales y Caminos Regionales de acceso. Su configuración en términos normativos se encuentra fijada en el Numeral 2.1 y 2.2 del Decreto MOP 301/2011 y en los puntos 2 y 3 del Decreto MOP 436/2014. 2. La longitud en kilómetros de la Red Vial Nacional es definida anualmente por el Departamento de Gestión Vial y publicada en el apartado de Informes y Estudios del sitio web de Vialidad. El documento entrega información detallada sobre la magnitud de los caminos de la Red Vial Nacional de tuición del MOP, considerando el total de kilómetros catastrados al mes de diciembre del año t-1. 3. La cobertura se establecerá calculando el total de kilómetros acumulados de la Red Vial Nacional que cuentan con obras en pavimento (asfalto, hormigón, combinado asfalto hormigón y caminos básicos intermedios) y soluciones básicas (capa de proyección o granular estabilizado) al 31 de diciembre del año t."/>
    <n v="5.4900278790478124E-2"/>
  </r>
  <r>
    <s v="MINISTERIO DE OBRAS PUBLICAS"/>
    <x v="96"/>
    <s v="Asuntos Económicos"/>
    <n v="13828"/>
    <s v="Porcentaje de avance de km pavimentados en la Red Vial de Pasos Fronterizos al año t, respecto del total comprometido 2023-2026"/>
    <s v="(Km de Red Vial de Pasos Fronterizos Pavimentado al año t /Km programados de Pavimentación en Pasos Fronterizos 2023-2026)*100"/>
    <s v="2 - Proveer obras y servicios de infraestructura vial, para mejorar la conectividad en el territorio nacional y con los países limítrofes, consolidando una red vial sostenible para asegurar la movilidad y seguridad de las personas y contribuir a la productividad del país."/>
    <s v="Obras y servicios de infraestructura vial para mejorar la conectividad."/>
    <s v="%"/>
    <s v="Asc"/>
    <s v="Eficacia"/>
    <s v="Producto"/>
    <x v="2"/>
    <n v="16"/>
    <n v="40"/>
    <n v="250"/>
    <n v="0"/>
    <m/>
    <s v="NM"/>
    <s v="--"/>
    <s v="--"/>
    <s v="--"/>
    <s v="El indicador considera actividades de: -Pavimentaciones nuevas, pavimentos básicos, cambio de estándar de ripio a pavimento (hormigón o asfalto) y también los denominados mejoramientos. -Rehabilitación de caminos pavimentados (pavimento sobre pavimentos en mal estado y recapados). -Ampliaciones y terceras pistas. Los kilómetros totales a considerar para el periodo 2023-2026 corresponden a 250 km."/>
    <n v="1"/>
  </r>
  <r>
    <s v="MINISTERIO DE OBRAS PUBLICAS"/>
    <x v="96"/>
    <s v="Asuntos Económicos"/>
    <n v="13830"/>
    <s v="Porcentaje de Obras viales urbanas terminadas al año t, respecto del total de obras viales urbanas programadas para el periodo 2023-2026"/>
    <s v="(Nº de Obras viales urbanas terminadas en el año t/Nº Total de obras viales urbanas programadas para el periodo 2023-2026 )*100"/>
    <s v="2 - Proveer obras y servicios de infraestructura vial, para mejorar la conectividad en el territorio nacional y con los países limítrofes, consolidando una red vial sostenible para asegurar la movilidad y seguridad de las personas y contribuir a la productividad del país."/>
    <s v="Obras y servicios de infraestructura vial para mejorar la conectividad."/>
    <s v="%"/>
    <s v="Asc"/>
    <s v="Eficacia"/>
    <s v="Producto"/>
    <x v="2"/>
    <n v="36.36"/>
    <n v="4"/>
    <n v="11"/>
    <n v="0"/>
    <m/>
    <s v="NM"/>
    <s v="--"/>
    <s v="--"/>
    <s v="--"/>
    <s v="El Nº Total de obras viales urbanas estimativas en el período 2023-2026 es 11."/>
    <n v="1"/>
  </r>
  <r>
    <s v="MINISTERIO DE OBRAS PUBLICAS"/>
    <x v="96"/>
    <s v="Asuntos Económicos"/>
    <n v="13831"/>
    <s v="Porcentaje de Km de Caminos Básicos acumulados al año t, respecto del total de km de Caminos Básicos comprometidos para el periodo 2023-2026"/>
    <s v="(kilómetros de Caminos Básicos acumulados al año t/total de kilómetros de Caminos Básicos comprometidos para el periodo 2023-2026 )*100"/>
    <s v="3 - Mejorar y conservar obras y servicios de infraestructura vial, para asegurar la movilidad y seguridad de las personas y contribuir a la productividad del país."/>
    <s v="La variable es obras y servicios de infraestructura vial para la movilidad."/>
    <s v="%"/>
    <s v="Asc"/>
    <s v="Eficacia"/>
    <s v="Proceso"/>
    <x v="2"/>
    <n v="24.54"/>
    <n v="1600"/>
    <n v="6520"/>
    <n v="0"/>
    <m/>
    <s v="NM"/>
    <s v="--"/>
    <s v="--"/>
    <s v="--"/>
    <s v="El indicador considera la ejecución de 6520 kilómetros de Caminos Básicos por Conservación y Caminos Básicos Intermedios, con inversión sectorial para el periodo 2023-2026. Este tipo de obra se ejecuta sobre la red vial no pavimentada, a través de las tipologías Camino Básico por Conservación (CBC) y Camino Básico Intermedio (CBI), según acuerdos con la DIPRES. Cuando para un Camino Básico, ejecutado a través del Programa de Caminos Básicos, sea necesario reponer su carpeta de rodadura producto de las solicitaciones de tránsito y clima, esta nueva solución básica será contabilizada. Para los Contratos en ejecución, la medición del avance en km, será una proporción del avance financiero, lo que se puede verificar objetivamente."/>
    <n v="1"/>
  </r>
  <r>
    <s v="MINISTERIO DE OBRAS PUBLICAS"/>
    <x v="96"/>
    <s v="Asuntos Económicos"/>
    <n v="13983"/>
    <s v="Porcentaje de Km de Caminos Indígenas acumulados al año t, respecto del total de km de Caminos Indígenas comprometidos para el periodo 2023-2026"/>
    <s v="(kilómetros de Caminos Indígenas acumulados al año t/total de kilómetros de Caminos Indígenas comprometidos para el periodo 2023-2026 )*100"/>
    <s v="3 - Mejorar y conservar obras y servicios de infraestructura vial, para asegurar la movilidad y seguridad de las personas y contribuir a la productividad del país."/>
    <s v="obras y servicios de infraestructura vial para la movilidad."/>
    <s v="%"/>
    <s v="Asc"/>
    <s v="Eficacia"/>
    <s v="Proceso"/>
    <x v="2"/>
    <n v="24.06"/>
    <n v="450"/>
    <n v="1870"/>
    <n v="0"/>
    <m/>
    <s v="NM"/>
    <s v="--"/>
    <s v="--"/>
    <s v="--"/>
    <s v="El indicador considera la ejecución de 1870 kilómetros de Caminos en Comunidades Indígenas con inversión sectorial para el periodo 2023-2026. Este tipo de obra, se ejecuta actualmente sobre caminos no pavimentados pertenecientes a las comunidades indígenas de las regiones del Biobío, Araucanía, Los Ríos y Los Lagos. Cuando un camino de carpeta granular, en comunidad indígena, sea necesario rehabilitar su carpeta de rodadura, producto de las solicitaciones de tránsito y clima, esta nueva intervención será contabilizada. Para los Contratos en ejecución, que incluyen tramos pequeños de caminos, la medición del avance en km, será una proporción del avance financiero, lo que se puede verificar objetivamente."/>
    <n v="1"/>
  </r>
  <r>
    <s v="MINISTERIO DE OBRAS PUBLICAS"/>
    <x v="97"/>
    <s v="Asuntos Económicos"/>
    <n v="7446"/>
    <s v="Porcentaje de Recursos de Reconsideración relativos al pago de patentes por el no uso de los Derechos de Aprovechamiento de Agua resueltos en el plazo en el año t, respecto del total de Recursos de Reconsideración interpuestos en el plazo en el año t."/>
    <s v="(N° de Recursos de Reconsideración resueltos en el plazo en el año t/N° total de Recursos de Reconsideración interpuestos en el plazo en el año t)*100"/>
    <s v="4 - Mejorar y modernizar las labores de administración, seguimiento, control, policía y vigilancia para protección de las fuentes de aguas."/>
    <s v="Acciones de policía y vigilancia para protección de las fuentes de agua"/>
    <s v="%"/>
    <s v="Asc"/>
    <s v="Calidad"/>
    <s v="Producto"/>
    <x v="0"/>
    <n v="85.6"/>
    <n v="214"/>
    <n v="250"/>
    <n v="0"/>
    <m/>
    <n v="80.099999999999994"/>
    <n v="233"/>
    <n v="291"/>
    <n v="0"/>
    <s v="1.- La Dirección General de Aguas publicará la resolución que contenga el listado de los derechos de aprovechamiento de aguas sujetos al pago de patente, en las proporciones que correspondan. Esta publicación se efectuará el 15 de enero de cada año o el primer día hábil inmediato si aquél fuere feriado. 2.- Los titulares de derechos incluidos en el listado pueden presentar Recursos de Reconsideración en un plazo de 30 días contados desde la fecha de la publicación de la Resolución que fija el listado de derechos afectos a pago de patente. 3.- El art. 129 bis 12 del Código de Aguas establece que antes del 01 de junio de cada año, el Tesorero General de la República enviará a los juzgados competentes la nómina de los derechos de aprovechamiento de aguas, cuyas patentes no hayan sido pagadas. La Dirección General de Aguas colabora con la Tesorería remitiéndole la nómina de cobranza a mediados de mayo. De acuerdo a lo anterior, el plazo para resolver los Recursos de Reconsideración presentados en plazo, es hasta el último día hábil de abril. 4.- Debido a la capacidad instalada que posee el Servicio, el número máximo de Recursos de Reconsideración que se considerarán ingresados dentro del plazo estipulado por la ley es de 250 Recursos."/>
    <n v="6.8664169787765295E-2"/>
  </r>
  <r>
    <s v="MINISTERIO DE OBRAS PUBLICAS"/>
    <x v="97"/>
    <s v="Asuntos Económicos"/>
    <n v="7963"/>
    <s v="Porcentaje de estaciones de la red Hidrometeorológica, que se mantienen operativas durante el año t, respecto del total de Estaciones que componen la red Hidrometeorológica."/>
    <s v="(N° de estaciones de la red Hidrometeorológica que se mantienen operativas durante el año t/N° total de estaciones que componen la red Hidrometeorológica)*100"/>
    <s v="3 - Implementar procesos para la gestión y difusión de la información del agua, de manera transparente y oportuna, promoviendo su intercambio con la ciudadanía."/>
    <s v="Gestión y difusión de información del agua"/>
    <s v="%"/>
    <s v="Asc"/>
    <s v="Calidad"/>
    <s v="Resultado Intermedio"/>
    <x v="0"/>
    <n v="86"/>
    <n v="1103"/>
    <n v="1283"/>
    <n v="0"/>
    <m/>
    <n v="98.4"/>
    <n v="984"/>
    <n v="1000"/>
    <n v="0"/>
    <s v="1.- La red hidrometeorológica está compuesta por estaciones fluviométricas y pluviométricas (meteorológicas). Las estaciones fluviométricas son aquellas que registran alturas de escurrimiento, lo cual se ingresa a una curva de altura v/s caudal que determina el volumen de escurrimiento. Las estaciones pluviométricas son las que registran precipitación y temperatura y existen de diversos tipos: a) Tradicionales: requieren de un observador que visite las estaciones periódicamente para realizar el retiro de formularios con los datos hasta el último día del mes anterior. Luego, la información es revisada por la Dirección Regional e ingresada al Banco Nacional de Aguas (BNA). b) Con datalogger (dispositivo electrónico con memoria interna que permite el almacenamiento de datos): funcionarios de la DGA visitan la estación periódicamente para extraer la información acumulada hasta la fecha de la visita, la que posteriormente es ingresada directamente al BNA. c) Transmisión GPRS o satelital: permite disponer de la información en tiempo real. 2.- Estación en funcionamiento se considera como tal cuando tiene 75% o más días con datos/registros del período a informar. 3.- El BNA es la plataforma donde se registra la información obtenida de las estaciones, por lo que se debe considerar, al menos, tres meses de desfase entre la generación del dato en la estación hasta que pueda ser medido en nuestra base de datos. 4.- El número de estaciones a controlar es de 1.283, desglosadas en Fluviométricas y Pluviométricas (meteorológicas)."/>
    <n v="-0.12601626016260167"/>
  </r>
  <r>
    <s v="MINISTERIO DE OBRAS PUBLICAS"/>
    <x v="97"/>
    <s v="Asuntos Económicos"/>
    <n v="10480"/>
    <s v="Porcentaje de fiscalizaciones Ambientales realizadas, respecto del total de fiscalizaciones ambientales solicitadas por la Superintendencia de Medio Ambiente"/>
    <s v="(N° de fiscalizaciones ambientales realizadas por el Servicio en año t /N° total de fiscalizaciones ambientales solicitadas por la Superintendencia del Medioambiente en el año t)*100"/>
    <m/>
    <m/>
    <s v="%"/>
    <s v="Asc"/>
    <s v="Eficacia"/>
    <s v="Producto"/>
    <x v="1"/>
    <s v="NM"/>
    <s v="--"/>
    <s v="--"/>
    <s v="--"/>
    <m/>
    <n v="93.3"/>
    <n v="526"/>
    <n v="564"/>
    <n v="0"/>
    <s v="1.-La Superintendencia de Medio Ambiente(SMA) solicita mediante oficios a la Dirección General de Aguas(DGA) la realización de actividades de fiscalización ambiental asociadas a resoluciones de calificación ambiental (RCA). Las actividades de fiscalización ambiental incluyen solicitudes de visita a terreno(inspección ambiental), exámenes de información (trabajo de gabinete), mediciones ambientales a normas secundarias de calidad ambiental, participación en reuniones relevantes, entre otros. Estas actividades de fiscalización son ejecutadas desde el punto de vista de las competencias ambientales de la DGA, las que dicen relación con los aspectos de conservación y protección de recursos hídricos, especialmente en los componentes de calidad y cantidad de aguas. 2.-Los oficios de la SMA pueden contener uno o más requerimientos de actividades de fiscalización ambiental. 3.-La respuesta a las solicitudes de actividades de fiscalización ambiental puede ser realizada a través de: -Oficio dirigido a la SMA . -Acta de inspección ambiental enviada a la SMA. -Visación de acta de reunión de la SMA en las que se solicita presencia de la DGA. 4.-Se define el año t el período comprendido entre el 01 de diciembre del año t-1 y el 30 de noviembre del año t."/>
    <s v="-"/>
  </r>
  <r>
    <s v="MINISTERIO DE OBRAS PUBLICAS"/>
    <x v="97"/>
    <s v="Asuntos Económicos"/>
    <n v="11862"/>
    <s v="Porcentaje de solicitudes de Derechos de Aprovechamiento de Aguas totalmente tramitadas en el año t, en relación a las solicitudes que componen el stock inicial más las solicitudes ingresadas en el año t"/>
    <s v="(Suma N° de solicitudes de Derechos de Aprovechamiento de Aguas totalmente tramitadas en el año t/Suma N° de solicitudes de Derechos de Aprovechamiento de Aguas que componen el stock inicial más las solicitudes ingresadas en el año t)*100"/>
    <s v="1 - Mejorar el acceso al agua, priorizando y resguardando el uso para el consumo humano, el uso doméstico de subsistencia y saneamiento, velando por el equilibrio entre el bienestar social, la preservación ecosistémica y la función productiva."/>
    <s v="Mejorar el acceso al agua, priorizando y resguardando el uso para el consumo humano, el uso doméstico de subsistencia y saneamiento"/>
    <s v="%"/>
    <s v="Asc"/>
    <s v="Eficacia"/>
    <s v="Producto"/>
    <x v="0"/>
    <n v="38"/>
    <n v="7005"/>
    <n v="18345"/>
    <n v="0"/>
    <m/>
    <n v="39"/>
    <n v="7844"/>
    <n v="19933"/>
    <n v="0"/>
    <s v="1.- Se considera en esta meta la resolución de expedientes normales o tradicionales de Derechos de Aprovechamiento (solicitudes presentadas bajo artículos permanentes del Código de Aguas), a nivel nacional, excluyéndose los relacionados con la regularización de los artículos 4º y 6º transitorios del Código de Aguas, que se refieren a solicitudes de regularización para pozos noria con caudales de hasta 4 l/s en el caso del artículo 4° y pozos para el abastecimiento de servicios de agua potable rural en el caso del artículo 6° Transitorio. 2.- Las solicitudes completamente tramitadas corresponden a los siguientes tipos: Denegación (D); Desistimiento del solicitante (DES); aprobación de lo solicitado (A) y Rechazo de un recurso de reconsideración (RECHAZA RECURSO). Las solicitudes totalmente tramitadas corresponderán a aquellas que se encuentren en las condiciones antes señaladas y pueden corresponder a expedientes no contabilizados en la tramitación de años anteriores porque estaban a la espera del cumplimiento de los plazos del artículo 136 del Código de Aguas (Recursos de Reconsideración, cuyo plazo es de 30 días hábiles, computados de acuerdo al artículo 25 de la Ley N° 19.880). Es decir, en el número de solicitudes completamente tramitadas se pueden informar todos los expedientes de años anteriores con recurso de reconsideración pendiente, que terminan su trámite durante el año t y adquieren algunos de los tipos arriba señalados. 3.- El Nº de solicitudes de Derechos de Aprovechamiento de Aguas que componen el stock inicial de solicitudes a enero del año t se define como: Nº de solicitudes pendientes de tramitación al año t-1."/>
    <n v="-2.564102564102564E-2"/>
  </r>
  <r>
    <s v="MINISTERIO DE OBRAS PUBLICAS"/>
    <x v="97"/>
    <s v="Asuntos Económicos"/>
    <n v="13167"/>
    <s v="Porcentaje de Proyectos de Obras Mayores resueltos"/>
    <s v="(N° total de proyectos resueltos de obras mayores en el año t/Nºtotal de proyectos en stock + nuevos comprometidos en el año)*100"/>
    <s v="1 - Mejorar el acceso al agua, priorizando y resguardando el uso para el consumo humano, el uso doméstico de subsistencia y saneamiento, velando por el equilibrio entre el bienestar social, la preservación ecosistémica y la función productiva."/>
    <s v=" Mejorar el acceso al agua, priorizando y resguardando el uso para el consumo humano, el uso doméstico de subsistencia y saneamiento."/>
    <s v="%"/>
    <s v="Asc"/>
    <s v="Calidad"/>
    <s v="Resultado Intermedio"/>
    <x v="0"/>
    <n v="65"/>
    <n v="130"/>
    <n v="200"/>
    <n v="0"/>
    <m/>
    <n v="77.5"/>
    <n v="155"/>
    <n v="200"/>
    <n v="0"/>
    <s v="1.- Los proyectos de obras mayores contemplan las siguientes etapas: construcción, recepción de obras y autorización de operación y recursos de reconsideración. 2.- La resolución de un proyecto de obra mayor puede ser aprobada o rechazado en virtud de los antecedentes presentados por el peticionario. 3.- Lo proyectos en stock corresponden a los proyectos pendientes al 01 de enero de cada año, más el ingreso de nuevos expedientes en el año. 4.- Por proyecto de obras mayores se entiende por cada expediente revisado por la Unidad de Obras Mayores. 5.- Se considera un stock máximo de 200 expedientes de obras mayores por resolver para el año t."/>
    <n v="-0.16129032258064516"/>
  </r>
  <r>
    <s v="MINISTERIO DE OBRAS PUBLICAS"/>
    <x v="97"/>
    <s v="Asuntos Económicos"/>
    <n v="13303"/>
    <s v="Porcentaje de glaciares relevantes monitoreados en el año t"/>
    <s v="(Número de glaciares relevantes monitoreados en el año t /Número de glaciares en Catastro de Glaciares relevantes)*100"/>
    <s v="3 - Implementar procesos para la gestión y difusión de la información del agua, de manera transparente y oportuna, promoviendo su intercambio con la ciudadanía."/>
    <s v="Gestión y difusión de información del agua"/>
    <s v="%"/>
    <s v="Asc"/>
    <s v="Eficacia"/>
    <s v="Producto"/>
    <x v="0"/>
    <n v="80"/>
    <n v="20"/>
    <n v="25"/>
    <n v="0"/>
    <m/>
    <n v="80"/>
    <n v="20"/>
    <n v="25"/>
    <n v="0"/>
    <s v="1.- Se entenderá por monitoreado un glaciar cuando el Servicio evalúe en el año t. Se entiende por monitoreo areal de glaciares, el cambio en la superficie (Km2 de aumento o disminución) del área del glaciar, incluyendo su frente y sus márgenes, correspondiente al año t con respecto al año anterior (t-1) 2.- Para evaluar los cambios reales de los glaciares se utilizarán imágenes satelitales ópticas libres de nieve, de nubes y de sombras, de una resolución espacial adecuada relativa a las variaciones que se desea medir, disponibles en plataformas de dominio público, o en su defecto adquiribles a agencias espaciales o proveedores del rubro. 3.- El Catastro de Glaciares relevantes, corresponde al listado de los 25 glaciares más representativos dentro de las macrozonas del país, definidos por el Director General de Aguas. Éstos corresponden a los de mayor tamaño, mayor importancia y de mayor interés para su seguimiento. 4.- Los glaciares del catastro serán monitoreados año a año, y los Informes correspondientes será incluidos en las glosas a informar al Congreso Nacional, de manera que sirvan de apoyo en la toma de decisiones de las autoridades."/>
    <n v="0"/>
  </r>
  <r>
    <s v="MINISTERIO DE OBRAS PUBLICAS"/>
    <x v="97"/>
    <s v="Asuntos Económicos"/>
    <n v="13986"/>
    <s v="Porcentaje de hitos ejecutados del Programa de Diseño para la implementación de los Planes Estratégicos de Recursos Hídricos por Cuenca en el año t"/>
    <s v="(N° de hitos ejecutados del Programa de Diseño para la implementación de los Planes Estratégicos de Recursos Hídricos por Cuenca en el año t/Total hitos planificados del Programa de Diseño para la implementación de los Planes Estratégicos de Recursos Hídricos por Cuenca para el año t)*100"/>
    <s v="2 - Elaborar e implementar planes y estudios para la gestión integral y participativa del agua a nivel de cuencas, propiciando su preservación y disponibilidad."/>
    <s v="Implementación planes estratégicos de Recursos Hídricos por Cuenca."/>
    <s v="%"/>
    <s v="Asc"/>
    <s v="Eficacia"/>
    <s v="Proceso"/>
    <x v="2"/>
    <n v="100"/>
    <n v="18"/>
    <n v="18"/>
    <n v="0"/>
    <m/>
    <n v="0"/>
    <n v="0"/>
    <n v="0"/>
    <n v="0"/>
    <s v="1.-El Programa del Diseño para la implementación de los Planes Estratégicos de Recursos Hídricos por Cuenca, consiste en la transición de los Planes Estratégicos de Gestión Hídrica (PEGH) a los Planes Estratégicos de Recursos Hídricos y debe contener hitos asociados a elaboración de reglamento, manual, procedimientos, informes de medidas PEGH, presentación de iniciativa a MIDESO, obtención de recomendación favorable, licitaciones, ejecución, entre otros.- 2.- Se define el año t como el período comprendido entre el 01 de enero al 31 de diciembre de cada año."/>
    <n v="1"/>
  </r>
  <r>
    <s v="MINISTERIO DE OBRAS PUBLICAS"/>
    <x v="98"/>
    <s v="Asuntos Económicos"/>
    <n v="12839"/>
    <s v="Porcentaje de solicitudes ciudadanas (Ley 19.880: consultas, reclamos, sugerencias y felicitaciones) respondidas dentro del plazo de 10 días hábiles."/>
    <s v="(N° de respuestas a solicitudes generales respondidas dentro del plazo de 10 días hábiles, en el año t/N° total de solicitudes generales recibidas en el año t)*100"/>
    <m/>
    <m/>
    <s v="%"/>
    <s v="Asc"/>
    <s v="Eficacia"/>
    <s v="Producto"/>
    <x v="1"/>
    <s v="NM"/>
    <s v="--"/>
    <s v="--"/>
    <s v="--"/>
    <m/>
    <n v="82.85"/>
    <n v="2503"/>
    <n v="3021"/>
    <n v="0"/>
    <s v="Las solicitudes se reciben a través del SIAC de la Dirección General de Concesiones (DGC) a nivel nacional, mediante la web, de modo presencial y telefónicamente, para luego ser registradas en el sistema informático SIAC. Para este indicador, las solicitudes se derivan a los expertos del tema de cada una de las Divisiones de la DGC, por tanto es transversal de la Institución. Es importante tener en consideración lo siguiente: De las solicitudes que se han registrado el 50 % corresponde a solicitudes referidas a reclamos por Sistema de Cobro Electrónico en las Autopistas Urbanas, o reclamos de patentes duplicadas, que requieren en su mayoría informes de las Sociedades Concesionarias o de un tercero. Año t: comprende desde 01 de enero al 20 de diciembre."/>
    <s v="-"/>
  </r>
  <r>
    <s v="MINISTERIO DE OBRAS PUBLICAS"/>
    <x v="98"/>
    <s v="Asuntos Económicos"/>
    <n v="12844"/>
    <s v="Porcentaje de días de asesoría de inspección fiscal en contratos de concesión en el año t."/>
    <s v="(N° de días de contratos de concesión que cuentan con una asesoría a la inspección fiscal contratada en el año t/N° total de días de contratos de concesión vigentes en el año t)*100"/>
    <s v="1 - Desarrollar y operar infraestructura pública concesionada con altos estándares de calidad, para la conexión de los distintos territorios, el desarrollo del país, la movilidad de las personas y la productividad."/>
    <s v="Construcción y operación de infraestructura pública concesionada"/>
    <s v="%"/>
    <s v="Asc"/>
    <s v="Eficacia"/>
    <s v="Producto"/>
    <x v="0"/>
    <n v="89.53"/>
    <n v="24173"/>
    <n v="27000"/>
    <n v="0"/>
    <m/>
    <n v="96.78"/>
    <n v="26008"/>
    <n v="26873"/>
    <n v="0"/>
    <s v="Las Asesorías a la Inspección Fiscal (AIF) corresponden a la contratación de empresas consultoras que proveen un conjunto de recursos humanos, físicos y tecnológicos, que apoyan la labor de control y supervisión del Inspector Fiscal, respecto del cumplimiento de las obligaciones contractuales de la Sociedad Concesionaria (administrativas, técnicas, ambientales, de servicio, entre otras). El indicador mide la cobertura general, en número de días, que tuvieron todos los contratos de concesión vigentes, en etapa de construcción y/u operación, con Asesoría a la Inspección Fiscal (AIF) contratada en el año t. Como fecha de inicio de la etapa de construcción de un contrato de concesión se considera la fecha de publicación del Decreto Supremo de Adjudicación en el Diario Oficial, o la fecha indicada en este acto administrativo, si fuera diferente a la fecha de publicación. Como fecha de inicio de la etapa de operación de un contrato de concesión se considera la fecha del día siguiente a la tramitación de la resolución que autoriza la puesta en servicio provisoria (PSP) de las obras de un contrato de concesión. Como fecha de inicio y término de la Asesoría a la Inspección Fiscal se considerarán los plazos establecidos en la resolución tramitada que adjudica la Asesoría a la Inspección Fiscal. Asimismo, en caso que correspondiera, se considerarán los nuevos plazos establecidos en la resolución que apruebe la modificación de contrato de Asesoría y los convenios que sustenten dicha modificación."/>
    <n v="-7.4912171936350483E-2"/>
  </r>
  <r>
    <s v="MINISTERIO DE OBRAS PUBLICAS"/>
    <x v="98"/>
    <s v="Asuntos Económicos"/>
    <n v="13038"/>
    <s v="Porcentaje de inversión materializada en contratos de concesión en fase de construcción en el año t."/>
    <s v="(Inversión efectivamente materializada en contratos de concesión en fase de construcción en el año t/Proyección de inversión a materializar en contratos de concesión en fase de construcción para el año t)*100"/>
    <s v="1 - Desarrollar y operar infraestructura pública concesionada con altos estándares de calidad, para la conexión de los distintos territorios, el desarrollo del país, la movilidad de las personas y la productividad."/>
    <s v="Obras de infraestructura pública concesionada"/>
    <s v="%"/>
    <s v="Asc"/>
    <s v="Eficacia"/>
    <s v="Producto"/>
    <x v="0"/>
    <n v="69.7"/>
    <n v="17078950"/>
    <n v="24500000"/>
    <n v="0"/>
    <m/>
    <n v="85.4"/>
    <n v="21084455"/>
    <n v="24675705"/>
    <n v="0"/>
    <s v="Se entiende como inversión materializada a aquellas obras efectivamente ejecutadas por las sociedades concesionarias. Para la verificación de la inversión materializada, se utilizarán los reportes del avance físico valorizado que los Inspectores Fiscales entregan a la jefatura de la División de Construcción. La proyección de inversión a materializar en contratos de concesión en fase de construcción para el año t considerará solo aquellos contratos que cuenten con los permisos ambientales aprobados al 31 de diciembre del año t-1 y que cuenten con las condiciones adecuadas para el normal desarrollo de las obras. La inversión, efectiva y proyectada, se mide en U.F. (Unidades de Fomento). El año t abarca desde el 1 de diciembre del año t-1 hasta el 30 de noviembre del año t."/>
    <n v="-0.18384074941451992"/>
  </r>
  <r>
    <s v="MINISTERIO DE OBRAS PUBLICAS"/>
    <x v="98"/>
    <s v="Asuntos Económicos"/>
    <n v="13805"/>
    <s v="Porcentaje acumulado de proyectos de concesión comprometidos para 2023-2026 con llamado a licitación al año t"/>
    <s v="(Número acumulado de proyectos de concesión con llamado a licitación al año t/Número de proyectos de concesión comprometidos para 2023-2026)*100"/>
    <s v="1 - Desarrollar y operar infraestructura pública concesionada con altos estándares de calidad, para la conexión de los distintos territorios, el desarrollo del país, la movilidad de las personas y la productividad."/>
    <s v="Proyectos de infraestructura pública concesionada"/>
    <s v="%"/>
    <s v="Asc"/>
    <s v="Eficacia"/>
    <s v="Producto"/>
    <x v="2"/>
    <n v="20"/>
    <n v="4"/>
    <n v="20"/>
    <n v="0"/>
    <m/>
    <n v="0"/>
    <n v="0"/>
    <n v="0"/>
    <n v="0"/>
    <s v="Se considerará que un proyecto ha sido llamado a licitación cuando dicho llamado haya sido publicado en el Diario Oficial. El número de proyectos de concesión comprometidos para 2023-2026 se encuentra determinado por el listado de proyectos de concesión que es aprobado por el Jefe Superior del Servicio, hasta el último día hábil de enero de cada año t, y podrá ser actualizado por razones debidamente justificadas. Cada año t comprende desde el 01 de enero al 31 de diciembre."/>
    <n v="1"/>
  </r>
  <r>
    <s v="MINISTERIO DE OBRAS PUBLICAS"/>
    <x v="98"/>
    <s v="Asuntos Económicos"/>
    <n v="13807"/>
    <s v="Porcentaje de cobertura de los atributos para la sostenibilidad en los proyectos de concesión licitados en el año t"/>
    <s v="(Suma de los índices de cobertura de los atributos para la sostenibilidad en los proyectos de concesión licitados en el año t/N° total de proyectos de concesión licitados en el año t)*100"/>
    <s v="2 - Mejorar progresivamente la sostenibilidad de la infraestructura pública concesionada en el país, incorporando criterios de resiliencia en las obras, estándares medioambientales, la respuesta oportuna ante emergencias, la incidencia de la participación ciudadana y la incorporación de las perspectivas de género y de inclusión."/>
    <s v="Infraestructura pública vial concesionada"/>
    <s v="%"/>
    <s v="Asc"/>
    <s v="Eficacia"/>
    <s v="Producto"/>
    <x v="2"/>
    <n v="50"/>
    <n v="3"/>
    <n v="6"/>
    <n v="0"/>
    <m/>
    <n v="0"/>
    <n v="0"/>
    <n v="0"/>
    <n v="0"/>
    <s v="Para el cálculo del indicador, los proyectos de concesión licitados corresponden a los proyectos de concesión de obras viales con llamado a licitación en el año t (publicados en el Diario Oficial). El año t abarca desde el 01 de enero al 31 de diciembre. En las Bases de Licitación de cada proyecto de concesión se identifican los atributos para la sostenibilidad. Las referidas Bases de Licitación podrán ser visualizadas en la página web del Servicio, a través del enlace o ruta que se indique en el medio de verificación. El índice de cobertura de los atributos para la sostenibilidad del proyecto de concesión i es: (A*a_i)+(B*b_i)+(C*c_i)+(X*x_i)+(Y*y_i)+(Z*z_i) Donde: A: Ponderación del atributo de resiliencia, cuyo valor es 0,2. B: Ponderación del atributo de estándares medioambientales, cuyo valor es 0,2. C: Ponderación del atributo de respuesta oportuna ante emergencias, cuyo valor es 0,2. X: Ponderación del atributo de participación ciudadana, cuyo valor es 0,2. Y: Ponderación del atributo de perspectiva de género, cuyo valor es 0,1. Z: Ponderación del atributo de perspectiva de inclusión, cuyo valor es 0,1. a_i : Cumplimiento del atributo de resiliencia, cuyo valor puede ser 0 o 1. b_i : Cumplimiento del atributo de estándares medioambientales, cuyo valor puede ser 0 o 1. c_i : Cumplimiento del atributo de respuesta oportuna ante emergencias, cuyo valor puede ser 0 o 1. x_i : Cumplimiento del atributo de participación ciudadana, cuyo valor puede ser 0 o 1. y_i : Cumplimiento del atributo de perspectiva de género, cuyo valor puede ser 0 o 1. z_i : Cumplimiento del atributo de perspectiva de inclusión, cuyo valor puede ser 0 o 1. El valor 1 se otorgará si en las Bases de Licitación del proyecto de concesión i se incorporan elementos del atributo. El valor 0 se otorgará si en las Bases de Licitación del proyecto de concesión i no se incorporan elementos del atributo."/>
    <n v="1"/>
  </r>
  <r>
    <s v="MINISTERIO DE OBRAS PUBLICAS"/>
    <x v="99"/>
    <s v="Asuntos Económicos"/>
    <n v="10023"/>
    <s v="Tasa de Accidentabilidad por accidentes con tiempo perdido de trabajadores de los contratos en ejecución del MOP."/>
    <s v="(Nº de accidentes del trabajo con tiempo perdido, ocurridos en contratos con obras en ejecución durante el año t/N° Promedio de trabajadores en obras en ejecución durante el año t)*100"/>
    <s v="2 - Entregar lineamientos técnicos y administrativos a los Servicios dependientes y verificar la implementación de éstos, a través de la optimización de la gestión interna y generación de información, en materias de contratación de obras y consultorías, prevención de riesgos, medioambiente, gestión territorial e innovación, con perspectiva de género e inclusión."/>
    <s v="lineamientos técnicos y administrativos en materias de Prevención de Riesgos"/>
    <s v="%"/>
    <s v="Des"/>
    <s v="Eficacia"/>
    <s v="Resultado Intermedio"/>
    <x v="0"/>
    <n v="2.5"/>
    <n v="550"/>
    <n v="22000"/>
    <n v="0"/>
    <m/>
    <n v="2.85"/>
    <n v="639"/>
    <n v="22396"/>
    <n v="0"/>
    <s v="El número de accidentes del trabajo con tiempo perdido y el promedio de trabajadores que participan en los contratos, se obtiene de la información aportada por los inspectores fiscales a través de una planilla Excel y el libro de Obras Digital (LOD), la que mensualmente es enviada al Depto. de Prevención de Riesgos, teniendo como plazo hasta el quinto día hábil de mes siguiente para la carga de datos."/>
    <n v="0.12280701754385967"/>
  </r>
  <r>
    <s v="MINISTERIO DE OBRAS PUBLICAS"/>
    <x v="99"/>
    <s v="Asuntos Económicos"/>
    <n v="12836"/>
    <s v="Porcentaje de Solicitudes de Inscripción en el Registro de Contratistas de Obras Mayores y Consultores tramitadas dentro del plazo de 20 días hábiles"/>
    <s v="(N° de Solicitudes de Inscripción en el Registro de Contratistas de Obras Mayores y Consultores tramitadas en un tiempo máximo de 20 días hábiles en el año t/N° Total de Solicitudes de Inscripción en el Registro de Contratistas de Obras Mayores y Consultores iniciadas y tramitadas en el año t)*100"/>
    <m/>
    <s v="lineamientos técnicos entregados por la DGOP en materias de contratación de obras y consultorías, específicamente en el proceso de inscripción de Contratistas y Consultores."/>
    <s v="%"/>
    <s v="Asc"/>
    <s v="Eficacia"/>
    <s v="Producto"/>
    <x v="1"/>
    <s v="NM"/>
    <s v="--"/>
    <s v="--"/>
    <s v="--"/>
    <m/>
    <n v="94"/>
    <n v="520"/>
    <n v="553"/>
    <n v="0"/>
    <s v="Los Contratistas y Consultores deben generar su proceso de Inscripción según lo estipula el marco normativo (D.S MOP N°75/2004 y D.S MOP N°48/94), entregando la información y documentación pertinente a través de solicitudes generadas en forma digital en la plataforma www.mercadopublico.cl, vínculo &quot;Gestionar Registro MOP&quot;. Una vez recibidas conformes las solicitudes, se da inicio al proceso de tramitación de la solicitud, procediéndose a realizar los análisis técnicos, legales y contables en las áreas de la Dirección General de Obras Públicas, Fiscalía y Dirección de Contabilidad y Finanzas respectivamente. Lo que constituye un estándar de exigencia mínima del MOP, para inscribirse en el Registro de Contratistas y Consultores MOP. Así, dicho estándar se define de la siguiente manera según la categoría que corresponda: - Consultores 3era categoría persona natural: ámbito técnico - Consultores categoría superiores (personas jurídicas): ámbito técnico y legal (condicionado a la respuesta satisfactoria de por parte de fiscalía) - Contratista persona natural: ámbito técnico y contable (condicionado a la respuesta satisfactoria de por parte DCyF respectivamente). - Contratistas todas las categoría (personas jurídicas): : ámbito técnico, legal y contable (condicionado a la respuesta satisfactoria de por parte de fiscalía y DCyF respectivamente)."/>
    <s v="-"/>
  </r>
  <r>
    <s v="MINISTERIO DE OBRAS PUBLICAS"/>
    <x v="99"/>
    <s v="Asuntos Económicos"/>
    <n v="13010"/>
    <s v="Porcentaje de contratos de obra del año t publicados en el visor de contratos en GEOMOP."/>
    <s v="(Número de contratos de obra al año t, publicados en el visor de contratos de Geomop/Número Total de contratos de obra publicables en el visor de contratos Geomop en el año t)*100"/>
    <m/>
    <s v="entrega de información territorial de la infraestructura pública."/>
    <s v="%"/>
    <s v="Asc"/>
    <s v="Eficacia"/>
    <s v="Producto"/>
    <x v="1"/>
    <s v="NM"/>
    <s v="--"/>
    <s v="--"/>
    <s v="--"/>
    <m/>
    <n v="81"/>
    <n v="2763"/>
    <n v="3430"/>
    <n v="0"/>
    <s v="La georreferenciación de contratos de obra se refiere a; expresar y/o almacenar la ubicación espacial de un contrato en la base de datos geográfica de la Infraestructura de Datos Espaciales del MOP (IDE MOP) y su publicación en la sección visor de contratos de obra del Geomop (http://www.geomop.cl/VisorObras/), pertenecientes a las cinco direcciones ejecutoras del MOP (Dirección de Arquitectura, Dirección de Aeropuertos, Dirección de Obras Portuarias, Dirección de Obras Hidráulicas y la Dirección de Vialidad) Se entenderá por contrato de obra publicable, el listado entregado por el Sistema de Administración Financiera MOP(SAFI) con los contratos del Ítem presupuestario 31-02-004 correspondiente al reporte de Hacienda, y éstos deben tener georreferencia a efectos de su disponibilidad en el visor. Por otro lado y para la medición del indicador, el número de contrato de obra definido en la fórmula de calculo es equivalente al numero del total de obras definidos en el visor. Se accede al numerador y denominador a través de botón de ayuda del Visor de Contratos de Obras en GEOMOP (Medio de Verificación)."/>
    <s v="-"/>
  </r>
  <r>
    <s v="MINISTERIO DE OBRAS PUBLICAS"/>
    <x v="99"/>
    <s v="Asuntos Económicos"/>
    <n v="13211"/>
    <s v="Porcentaje de fiscalizaciones realizadas en el año t para verificar implementación de medidas correctivas derivadas de las investigaciones de accidentes en contratos con accidentabilidad &gt;=2.5%"/>
    <s v="(número de contratos con accidentabilidad &gt;=2.5% fiscalizados en el año t/número total de contratos con accidentabilidad &gt;= 2.5% informados por Inspectores fiscales en el año t)*100"/>
    <s v="1 - Fiscalizar de manera oportuna las condiciones que permitan obtener resultados de calidad y resiliencia en las obras de infraestructura, mejorando los procesos de manera continua, procurando la sostenibilidad, a través del cuidado del medioambiente, las personas y crecimiento económico."/>
    <s v="fiscalización oportuna que permitan obtener resultados de calidad y resiliencia en las obras de infraestructura, mediante la mejora continua de los procesos."/>
    <s v="%"/>
    <s v="Asc"/>
    <s v="Eficacia"/>
    <s v="Producto"/>
    <x v="0"/>
    <n v="60"/>
    <n v="21"/>
    <n v="35"/>
    <n v="0"/>
    <m/>
    <n v="72"/>
    <n v="28"/>
    <n v="39"/>
    <n v="0"/>
    <s v="Las variables del indicador están sujetas a las siguientes condiciones: ? Tasa de accidentalidad &gt;= 2.5% ? Contratos con plazo contractual &gt;= 120 días ? N° trabajadores en el contrato &gt;= 25 ? El contrato debe mantener obras en ejecución por un plazo &gt;= 90 días, a contar de la fecha de proceso de la información en el Depto. de Prevención de Riesgos MOP. Las fiscalizaciones se harán en forma efectiva hasta el 31 de noviembre 2023, con la información recibida de los Inspectores Fiscales hasta el 30 de octubre del 2023. Las fiscalizaciones de diciembre no se consideran, toda vez que la información que llega en noviembre (un mes vencido) debe ser analizada y depurada. En consecuencia, el resultado de la información de hallazgos y su posterior corrección en las obras, se pude extender hacia fines de enero 2024. Por lo anterior, las fiscalizaciones del mes de diciembre de 2023, quedarán de arrastre y se considerarán como parte del alcance del indicador del año 2024."/>
    <n v="-0.16666666666666666"/>
  </r>
  <r>
    <s v="MINISTERIO DE OBRAS PUBLICAS"/>
    <x v="99"/>
    <s v="Asuntos Económicos"/>
    <n v="13338"/>
    <s v="Porcentaje de proyectos de MOP, en construcción u operación con y sin Resolución de Calificación Ambiental (RCA) Fiscalizados"/>
    <s v="(N° de proyectos MOP, en construcción u operación con RCA y Sin RCA fiscalizados en el año t /N° total de proyectos MOP con RCA y Sin RCA en el año t)*100"/>
    <m/>
    <s v="fiscalización oportuna en materias medioambientales procurando la sostenibilidad en las obras de infraestructura pública."/>
    <s v="%"/>
    <s v="Asc"/>
    <s v="Eficacia"/>
    <s v="Producto"/>
    <x v="1"/>
    <s v="NM"/>
    <s v="--"/>
    <s v="--"/>
    <s v="--"/>
    <m/>
    <n v="0"/>
    <n v="0"/>
    <n v="0"/>
    <n v="0"/>
    <s v="El denominador corresponde al universo total de proyectos que tengan Resolución de Calificación Ambiental del MOP, que se encuentren en fase de construcción u operación, y Proyectos del MOP Sin Resolución de Calificación Ambiental. Existen proyectos prioritarios que requieren más de una fiscalización al año, dichas fiscalizaciones serán consideradas como independientes para la contabilización. Se podrá incluir proyectos que ya hayan sido fiscalizados ambientalmente, pero que no tengan cerrados sus procesos anteriores (con Observaciones y/o No Conformidades no resueltas). Además, se incluirán proyectos con Riesgo Socio Ambiental y Riesgo Arqueológico, los cuales, debido a la ejecución de las obras físicas, podrían generar una potencial afectación de un componente ambiental sensible. Para este caso, se utilizará el acta de Fiscalización Ambiental y se especificará la(s) componente(s) ambiental (es) que se fiscaliza. Por último, se podrán incluir proyectos fiscalizados por la Superintendencia del Medio Ambiente o algún organismo con competencia ambiental."/>
    <s v="-"/>
  </r>
  <r>
    <s v="MINISTERIO DE OBRAS PUBLICAS"/>
    <x v="99"/>
    <s v="Asuntos Económicos"/>
    <n v="13612"/>
    <s v="Porcentaje Contratos de obras y consultoría en etapa de ejecución fiscalizados, en el año t"/>
    <s v="(Número de contratos de obra y consultoría en etapa de ejecución fiscalizadas en el año t/Número total de contratos de obra y consultoría en etapa de ejecución, a fiscalizar en el año t, según Programa Anual)*100"/>
    <s v="1 - Fiscalizar de manera oportuna las condiciones que permitan obtener resultados de calidad y resiliencia en las obras de infraestructura, mejorando los procesos de manera continua, procurando la sostenibilidad, a través del cuidado del medioambiente, las personas y crecimiento económico."/>
    <s v="fiscalización oportuna a las obras de infraestructura, mejorando los procesos de manera continua en pos de las personas y el crecimiento económico."/>
    <s v="%"/>
    <s v="Asc"/>
    <s v="Eficacia"/>
    <s v="Proceso"/>
    <x v="2"/>
    <n v="81.099999999999994"/>
    <n v="30"/>
    <n v="37"/>
    <n v="0"/>
    <m/>
    <n v="0"/>
    <n v="0"/>
    <n v="0"/>
    <n v="0"/>
    <s v="El Programa anual de fiscalización se genera a partir del universo anual de contratos de la plataforma SAFI y contratos financiados por Fondo Nacional de Desarrollo Regional (FNDR) y/o Mandatados, seleccionándose contratos a fiscalizar, los cuales son definidos a través de criterios de distribución proporcional por Servicio, Región y tipo de contrato (Obras, Estudios, Asesorías), y los solicitados por la autoridad, de manera de constituir una muestra representativa del universo. De la revisión de la documentación efectuada a cada contrato fiscalizado, se verifica el grado de cumplimiento de las exigencias contractuales y se formulan observaciones a través de los informes de fiscalización. Los aspectos fiscalizados se refieren en términos generales a los siguientes aspectos: Antecedentes de Licitación, Adjudicación y Modificaciones del Contrato. Garantías del Contrato. Exigencias Contractuales, Personal exigido y Cumplimiento Laboral. Estados de Pagos y Multas del Contrato. Prevención de Riesgos, Calidad, Topografía, Medioambiente y Participación Ciudadana"/>
    <n v="1"/>
  </r>
  <r>
    <s v="MINISTERIO DE OBRAS PUBLICAS"/>
    <x v="99"/>
    <s v="Asuntos Económicos"/>
    <n v="13992"/>
    <s v="Porcentaje de proyectos MOP en construccion u operación Fiscalizados en materia medioambiental en el año t"/>
    <s v="(N° de proyectos MOP en construcción u operación fiscalizados en materia medioambietal en el año t/N° total de proyectos MOP en construcción u operación en el año t)*100"/>
    <s v="1 - Fiscalizar de manera oportuna las condiciones que permitan obtener resultados de calidad y resiliencia en las obras de infraestructura, mejorando los procesos de manera continua, procurando la sostenibilidad, a través del cuidado del medioambiente, las personas y crecimiento económico."/>
    <s v="fiscalización de obras y proyectos"/>
    <s v="%"/>
    <s v="Asc"/>
    <s v="Eficacia"/>
    <s v="Producto"/>
    <x v="2"/>
    <n v="20"/>
    <n v="63"/>
    <n v="314"/>
    <n v="0"/>
    <m/>
    <n v="0"/>
    <n v="0"/>
    <n v="0"/>
    <n v="0"/>
    <s v="El denominador corresponde al universo total de proyectos que tengan Resolución de Calificación Ambiental del MOP, que se encuentren en fase de construcción u operación, y Proyectos del MOP Sin Resolución de Calificación Ambiental. Existen proyectos prioritarios que requieren más de una fiscalización al año. Se podrá incluir proyectos que ya hayan sido fiscalizados ambientalmente, pero que no tengan cerrados sus procesos anteriores (con Observaciones y/o No Conformidades no resueltas). Además, se incluirán proyectos con Riesgo Socio Ambiental y Riesgo Arqueológico, los cuales, debido a la ejecución de las obras físicas, podrían generar una potencial afectación de un componente ambiental sensible. Para este caso, se utilizará el acta de Fiscalización Ambiental y se especificará la(s) componente(s) ambiental (es) que se fiscaliza. Por último, se podrán incluir proyectos fiscalizados por la Superintendencia del Medio Ambiente o algún organismo con competencia ambiental."/>
    <n v="1"/>
  </r>
  <r>
    <s v="MINISTERIO DE OBRAS PUBLICAS"/>
    <x v="99"/>
    <s v="Asuntos Económicos"/>
    <n v="13993"/>
    <s v="Porcentaje de Solicitudes de Inscripción en el Registro de Contratistas de Obras Mayores y Consultores tramitadas dentro del plazo de 20 días hábiles"/>
    <s v="(N° de Solicitudes de Inscripción en el Registro de Contratistas de Obras Mayores y Consultores tramitadas en un tiempo máximo de 20 días hábiles en el año t/N° Total de Solicitudes de Inscripción en el Registro de Contratistas de Obras Mayores y Consultores tramitadas en el año t)*100"/>
    <s v="3 - Administrar y gestionar el Registro de Contratistas y Consultores del MOP, mediante la certificación de empresas y personas naturales, Contratistas y Consultores habilitados para operar con el MOP y otras Instituciones Públicas, contribuyendo al correcto funcionamiento del sistema de contratación de obras y consultorías."/>
    <s v="Gestión Registro de Contratistas y Consultores"/>
    <s v="%"/>
    <s v="Asc"/>
    <s v="Calidad"/>
    <s v="Producto"/>
    <x v="2"/>
    <n v="78.2"/>
    <n v="430"/>
    <n v="550"/>
    <n v="0"/>
    <m/>
    <n v="94"/>
    <n v="520"/>
    <n v="553"/>
    <n v="0"/>
    <s v="Los Contratistas y Consultores deben generar su proceso de Inscripción según lo estipula el marco normativo (D.S MOP N°75/2004 y D.S MOP N°48/94), entregando la información y documentación pertinente a través de solicitudes generadas en forma digital en la plataforma www.mercadopublico.cl, vínculo &quot;Gestionar Registro MOP&quot;. Una vez recibidas conformes las solicitudes, se da inicio al proceso de tramitación de la solicitud, procediéndose a realizar los análisis técnicos, legales y contables en las áreas de la Dirección General de Obras Públicas, Fiscalía y Dirección de Contabilidad y Finanzas respectivamente. Lo que constituye un estándar de exigencia mínima del MOP, para inscribirse en el Registro de Contratistas y Consultores MOP. Así, dicho estándar se define de la siguiente manera según la categoría que corresponda: - Consultores 3era categoría persona natural: ámbito técnico - Consultores categoría superiores (personas jurídicas): ámbito técnico y legal (condicionado a la respuesta satisfactoria de por parte de fiscalía) - Contratista persona natural: ámbito técnico y contable (condicionado a la respuesta satisfactoria de por parte DCyF respectivamente). - Contratistas todas las categoría (personas jurídicas): : ámbito técnico, legal y contable (condicionado a la respuesta satisfactoria de por parte de fiscalía y DCyF respectivamente)."/>
    <n v="-0.16808510638297869"/>
  </r>
  <r>
    <s v="MINISTERIO DE OBRAS PUBLICAS"/>
    <x v="99"/>
    <s v="Asuntos Económicos"/>
    <n v="14008"/>
    <s v="Porcentaje de contratos de obra en el año t publicados en el visor de contratos en GEOMOP."/>
    <s v="(Número de contratos de obra en el año t, publicados en el visor de contratos de Geomop/Número Total de contratos de obra publicables en el visor de contratos Geomop en el año t)*100"/>
    <s v="2 - Entregar lineamientos técnicos y administrativos a los Servicios dependientes y verificar la implementación de éstos, a través de la optimización de la gestión interna y generación de información, en materias de contratación de obras y consultorías, prevención de riesgos, medioambiente, gestión territorial e innovación, con perspectiva de género e inclusión."/>
    <s v="entrega de información territorial de la infraestructura pública."/>
    <s v="%"/>
    <s v="Asc"/>
    <s v="Eficacia"/>
    <s v="Producto"/>
    <x v="2"/>
    <n v="82"/>
    <n v="2214"/>
    <n v="2700"/>
    <n v="0"/>
    <m/>
    <n v="81"/>
    <n v="2763"/>
    <n v="3430"/>
    <n v="0"/>
    <s v="La georreferenciación de contratos de obra se refiere a; expresar y/o almacenar la ubicación espacial de un contrato en la base de datos geográfica de la Infraestructura de Datos Espaciales del MOP (IDE MOP) y su publicación en la sección visor de contratos de obra del Geomop (http://www.geomop.cl/VisorObras/), pertenecientes a las cinco direcciones ejecutoras del MOP (Dirección de Arquitectura, Dirección de Aeropuertos, Dirección de Obras Portuarias, Dirección de Obras Hidráulicas y la Dirección de Vialidad) Se entenderá por contrato de obra publicable, el listado entregado por el Sistema de Administración Financiera MOP(SAFI) con los contratos del Ítem presupuestario 31-02-004 correspondiente al reporte de Hacienda, y éstos deben tener georreferencia a efectos de su disponibilidad en el visor. Por otro lado y para la medición del indicador, el número de contrato de obra definido en la fórmula de calculo es equivalente al numero del total de obras definidos en el visor. Se accede al numerador y denominador a través de botón de ayuda del Visor de Contratos de Obras en GEOMOP (Medio de Verificación)."/>
    <n v="1.2345679012345678E-2"/>
  </r>
  <r>
    <s v="MINISTERIO DE OBRAS PUBLICAS"/>
    <x v="100"/>
    <s v="Asuntos Económicos"/>
    <n v="12253"/>
    <s v="Porcentaje de informes de pago de expropiaciones vía convenio emitidos dentro del plazo de 7 días hábiles, en el año t."/>
    <s v="(Número total informes de pago de expropiaciones vía convenio emitidos dentro del plazo de 7 días hábiles, en el año t/Número total informes de pago de expropiaciones vía convenio emitidos, en el año t)*100"/>
    <s v="2 - Tramitar la adquisición o regularización de terrenos necesarios para la provisión y desarrollo de obras y servicios de infraestructura pública, a través de un proceso de expropiación oportuno y eficaz."/>
    <s v="Tramitación de actos administrativos para la expropiación."/>
    <s v="%"/>
    <s v="Asc"/>
    <s v="Calidad"/>
    <s v="Producto"/>
    <x v="0"/>
    <n v="97.85"/>
    <n v="318"/>
    <n v="325"/>
    <n v="0"/>
    <m/>
    <n v="99"/>
    <n v="371"/>
    <n v="375"/>
    <n v="0"/>
    <s v="La Fiscalía de Obras Públicas ha establecido un plazo óptimo de 7 días hábiles (de lunes a viernes, excepto días feriados nacionales), desde el día hábil siguiente en que el requerimiento ingresa a la Oficina de Partes de la Fiscalía de Obras Públicas, hasta el día hábil en que el oficio conductor del informe de pago es despachado desde la Oficina de Partes de la Fiscalía de Obras Públicas, a través del Sistema de Seguimiento de Documentos del Ministerio de Obras Públicas. La consideración de contabilizar el plazo desde el día hábil siguiente al ingreso del documento se fundamenta en lo establecido en el inciso segundo del artículo 25 de la Ley 19.880 que Establece Bases de los Procedimientos Administrativos que rigen los actos de los Órganos de la Administración del Estado; &quot;los plazos se computarán desde el día siguiente a aquél en que se notifique o publique el acto de que se trate o se produzca su estimación o su desestimación en virtud del silencio administrativo&quot;, es decir, la contabilización de días hábiles no pueden ser contados en fracción, por lo que no pueden ser consideradas como un día hábil completo las horas restantes del día de ingreso de la documentación, considerándose como día hábil 0, y el día hábil siguiente como el día hábil 1. Este proceso considera la recepción de los antecedentes de la solicitud de elaboración de informe de pago desde la unidad técnica (Vialidad, Concesiones, Obras Portuarias, Obras Hidráulicas o Aeropuerto) a la Oficina de Partes de la Fiscalía de Obras Públicas, que luego deriva al equipo de expropiaciones vía convenio, quienes revisan los antecedentes de la escritura pública de la expropiación, entre ellos: la comparecencia, los títulos de dominio, singularización del terreno afecto a la expropiaciones, el monto del pago, datos de la inscripción en el Conservador de Bienes Raíces, certificado de hipoteca, gravámenes, prohibiciones e interdicciones y litigios, mediante los cuales se confecciona el correspondiente informe de pagos. Luego de ser elaborado, es emitido mediante un oficio a la unidad técnica que realizó la solicitud y que debe gestionar el pago respectivo fundando en el informe. Es importante destacar que el denominador de este indicador dependerá exclusivamente del solicitante, en este caso las unidades técnicas del Ministerio de Obras Públicas, por lo que la cantidad comprometida en el denominador para el año 2023 es un estimado calculado a partir de las solicitudes efectivas en los últimos 3 años de gestión, y cuya cantidad efectiva al cerrar el año 2023 puede diferir a la cantidad comprometida, por causales externas a la gestión institucional de la Fiscalía de Obras Públicas."/>
    <n v="-1.1616161616161674E-2"/>
  </r>
  <r>
    <s v="MINISTERIO DE OBRAS PUBLICAS"/>
    <x v="100"/>
    <s v="Asuntos Económicos"/>
    <n v="12296"/>
    <s v="Porcentaje de decretos que ordenan el cumplimiento de sentencias por reclamos de monto de indemnización provisional de expropiaciones emitidos en un plazo máximo de 6 días hábiles, en el año t."/>
    <s v="(Número total de decretos que ordenan el cumplimiento de sentencias por reclamos de monto de indemnización provisional de expropiaciones emitidos en un plazo máximo de 6 días hábiles, en el año t /Número total de decretos que ordenan el cumplimiento de sentencias por reclamos de monto de indemnización provisional de expropiaciones solicitados)*100"/>
    <s v="2 - Tramitar la adquisición o regularización de terrenos necesarios para la provisión y desarrollo de obras y servicios de infraestructura pública, a través de un proceso de expropiación oportuno y eficaz."/>
    <s v="Tramitación de actos administrativos para la expropiación."/>
    <s v="%"/>
    <s v="Asc"/>
    <s v="Calidad"/>
    <s v="Producto"/>
    <x v="0"/>
    <n v="94.59"/>
    <n v="70"/>
    <n v="74"/>
    <n v="0"/>
    <m/>
    <n v="100"/>
    <n v="51"/>
    <n v="51"/>
    <n v="0"/>
    <s v="La Fiscalía de Obras Públicas ha establecido un plazo óptimo de 6 días hábiles (de lunes a viernes, excepto días feriados nacionales), desde el día hábil siguiente en que el requerimiento ingresa a la Oficina de Partes de la Fiscalía de Obras Públicas, hasta el día hábil en que el oficio conductor del Decreto de Cumplimiento de Sentencias es despachado desde la Oficina de Partes de la Fiscalía de Obras Públicas, a través del Sistema de Seguimiento de Documentos del Ministerio de Obras Públicas. La consideración de contabilizar el plazo desde el día hábil siguiente al ingreso del documento se fundamenta en lo establecido en el inciso segundo del artículo 25 de la Ley 19.880 que Establece Bases de los Procedimientos Administrativos que rigen los actos de los Órganos de la Administración del Estado; &quot;los plazos se computarán desde el día siguiente a aquél en que se notifique o publique el acto de que se trate o se produzca su estimación o su desestimación en virtud del silencio administrativo&quot;, es decir, la contabilización de días hábiles no pueden ser contados en fracción, por lo que no pueden ser consideradas como un día hábil completo las horas restantes del día de ingreso de la documentación, considerándose como día hábil 0, y el día hábil siguiente como el día hábil 1. Este proceso considera la recepción del Oficio con la información de TD5 con imputación presupuestaria por parte de la Unidad Técnica Expropiante (Vialidad, Concesiones, Obras Portuarias, Obras Hidráulicas o Aeropuerto) a la Oficina de Partes de la Fiscalía de Obras Públicas, que luego deriva al equipo de expropiaciones vía judicial quién revisa antecedentes de sentencia respectiva (sentencia en primera instancia, sentencia de segunda instancia, sentencia que resuelve recursos de casación en la forma o fondo, sentencia de reemplazo si procede, certificado de encontrarse la sentencia firme y ejecutoriada, liquidación del crédito y certificado ejecutoria de la liquidación del crédito, constando hechos. Luego de ser elaborado del proyecto de Decreto de Cumplimiento de Sentencia, que es enviado a través de Oficio al Ministro de Obras Públicas para su firma y total tramitación. Es importante destacar que el denominador de este indicador dependerá exclusivamente del solicitante, en este caso las unidades técnicas del Ministerio de Obras Públicas, por lo que la cantidad comprometida en el denominador para el año 2023 es un estimado calculado a partir de las solicitudes efectivas en los últimos 3 años de gestión, y cuya cantidad efectiva al cerrar el año 2023 puede diferir a la cantidad comprometida, por causales externas a la gestión institucional de la Fiscalía de Obras Públicas."/>
    <n v="-5.4099999999999968E-2"/>
  </r>
  <r>
    <s v="MINISTERIO DE OBRAS PUBLICAS"/>
    <x v="100"/>
    <s v="Asuntos Económicos"/>
    <n v="13348"/>
    <s v="Promedio de días hábiles utilizados para dar respuesta a solicitudes de pronunciamiento en derecho, en relación pólizas de responsabilidad civil en obras públicas tradicionales, en el año t."/>
    <s v="Número total de días hábiles utilizados para dar respuesta a solicitudes de pronunciamiento en derecho, en relación a las Pólizas de Responsabilidad Civil, en el año t/Número total de respuestas a solicitudes de pronunciamiento en derecho, en relación a las Pólizas de Responsabilidad Civil, en el año t"/>
    <s v="1 - Entregar asesoría jurídica efectiva y oportuna a las autoridades del Ministerio que permitan resolver situaciones relacionadas con el quehacer institucional."/>
    <s v="Asesoría Jurídica."/>
    <s v="días"/>
    <s v="Des"/>
    <s v="Eficacia"/>
    <s v="Producto"/>
    <x v="0"/>
    <n v="17.8"/>
    <n v="1442"/>
    <n v="81"/>
    <n v="0"/>
    <m/>
    <n v="12.42"/>
    <n v="1652"/>
    <n v="133"/>
    <n v="0"/>
    <s v="La Fiscalía de Obras Públicas ha establecido la medición de este indicador en un plazo promedio de 18 días hábiles utilizados para generar el pronunciamiento en derecho (de lunes a viernes, excepto días feriados nacionales), desde el día hábil siguiente en que el requerimiento ingresa a la Oficina de Partes de la Fiscalía de Obras Públicas, hasta el día hábil en que el oficio conductor del informe en relación pólizas de responsabilidad civil en obras públicas tradicionales es despachado desde la Oficina de Partes de la Fiscalía de Obras Públicas, a través del Sistema de Seguimiento de Documentos del Ministerio de Obras Públicas u otro sistema de información ministerial que pueda sustentar su trazabilidad. La consideración de contabilizar el plazo desde el día hábil siguiente al ingreso del documento se fundamenta en lo establecido en el inciso segundo del artículo 25 de la Ley 19.880 que Establece Bases de los Procedimientos Administrativos que rigen los actos de los Órganos de la Administración del Estado; &quot;los plazos se computarán desde el día siguiente a aquél en que se notifique o publique el acto de que se trate o se produzca su estimación o su desestimación en virtud del silencio administrativo&quot;, es decir, la contabilización de días hábiles no pueden ser contados en fracción, por lo que no pueden ser consideradas como un día hábil completo las horas restantes del día de ingreso de la documentación, considerándose como día hábil 0, y el día hábil siguiente como el día hábil 1. Este proceso considera sólo los requerimientos recibidos en nivel central de las direcciones operativas (Vialidad, Obras Portuarias, Obras Hidráulicas o Aeropuerto), quienes solicitan el pronunciamiento en derecho de la Fiscalía de Obras Públicas en relación pólizas de responsabilidad civil en obras públicas tradicionales, que se refiere a toda obra pública que no sea concesionada. Es importante destacar que el denominador de este indicador dependerá exclusivamente del solicitante, en este caso las unidades técnicas del Ministerio de Obras Públicas, por lo que la cantidad comprometida en el denominador para el año 2023 es un estimado calculado a partir de las solicitudes efectivas en los últimos 3 años de gestión, y cuya cantidad efectiva al cerrar el año 2023 puede diferir a la cantidad comprometida, por causales externas a la gestión institucional de la Fiscalía de Obras Públicas."/>
    <n v="-0.43317230273752022"/>
  </r>
  <r>
    <s v="MINISTERIO DE OBRAS PUBLICAS"/>
    <x v="101"/>
    <s v="Asuntos Económicos"/>
    <n v="12013"/>
    <s v="Porcentaje de Clientes del INH que se declaran satisfechos con los servicios realizados en el año t"/>
    <s v="(N° de clientes del INH que se declaran satisfechos con los servicios realizados en el año t/N° total de clientes encuestados en el año t)*100"/>
    <s v="1 - Realizar estudios o proyectos, de hidráulica e investigación aplicada, levantamiento de información de terreno, mediciones de campo, y calibraciones de instrumentación hidrométrica, utilizando un enfoque integral y una mirada sostenible, para contribuir al desarrollo del país"/>
    <s v="Calibración de instrumentos, mediciones de campo, estudios y proyectos"/>
    <s v="%"/>
    <s v="Asc"/>
    <s v="Calidad"/>
    <s v="Producto"/>
    <x v="0"/>
    <n v="95"/>
    <n v="20"/>
    <n v="21"/>
    <n v="0"/>
    <m/>
    <n v="100"/>
    <n v="5"/>
    <n v="5"/>
    <n v="0"/>
    <s v="Indicador se refiere a clientes de servicios de calibración de instrumentos, mediciones de campo, estudios y proyectos. Se entenderá por cliente satisfecho aquellos que en una escala de percepción de 1 a 5 (escala de Likert), donde 1 es muy insatisfecho y 5 muy satisfecho, manifiesten un resultado mayor o igual a 4 (satisfecho). El universo del indicador será el número total de encuestas respondidas, en donde se incluyen a clientes (entidades Públicas y Privadas) a los cuales se les realizó o realizan servicios entre el 1 de enero y el 31 de octubre del año t (ciclo de medición). La aplicación de la encuesta puede ser realizada por profesionales INH o por una empresa externa, en función de la disponibilidad presupuestaria del Servicio."/>
    <n v="-0.05"/>
  </r>
  <r>
    <s v="MINISTERIO DE OBRAS PUBLICAS"/>
    <x v="101"/>
    <s v="Asuntos Económicos"/>
    <n v="12015"/>
    <s v="Porcentaje de contratos que incluyen modelos físicos o matemáticos terminados por el INH en el año t, con relación al promedio de modelos físicos y matemáticos terminados en años t-1, t-2 y t-3"/>
    <s v="(Número de Modelos físicos o matemáticos terminados por el INH en el año t/Promedio de modelos físicos y matemáticos terminados los años t-1; t-2 y t-3)*100"/>
    <s v="1 - Realizar estudios o proyectos, de hidráulica e investigación aplicada, levantamiento de información de terreno, mediciones de campo, y calibraciones de instrumentación hidrométrica, utilizando un enfoque integral y una mirada sostenible, para contribuir al desarrollo del país"/>
    <s v="Estudios realizados"/>
    <s v="%"/>
    <s v="Asc"/>
    <s v="Eficacia"/>
    <s v="Producto"/>
    <x v="0"/>
    <n v="75"/>
    <n v="3"/>
    <n v="4"/>
    <n v="0"/>
    <m/>
    <n v="100"/>
    <n v="4"/>
    <n v="4"/>
    <n v="0"/>
    <s v="Con la Resolución de Aprueba Contrato o Convenio u Orden de compra se inicia formalmente la realización del estudio del modelo físico o matemático, visado por ambas partes (mandante y desarrollador). Con la entrega del informe del estudio o proyecto o modelo físico /matemático al mandante, se da por terminado el estudio o proyecto o modelo fisico o matemático. Para esta medición se incluyen aquellos trabajos realizados por las Unidades de la División Técnica: Unidad de Ingeniería y Desarrollo, Unidad e Modelación Física y/o Unidad I+D+i. Se entiende por Contrato o Convenio también al acto administrativo (Resolución Exenta INH) que aprueba relación de cooperación o relación contractual entre el INH y un mandante (sea éste público o privado), para el desarrollo de un trabajo, estudio, investigación o proyecto. Un modelo físico es una representación a escala de una condición de flujo hidráulica. Generalmente se utilizan para optimizar una estructura de ingeniería en la etapa de diseño y para garantizar una segura operación de ésta. Modelo numérico o matemático, es un programa de computador que permite resolver las ecuaciones de la mecánica de fluidos para estudiar una condición hidráulica. Los modelos numéricos deben ser calibrados y validados a partir de datos experimentales o de campo."/>
    <n v="-0.25"/>
  </r>
  <r>
    <s v="MINISTERIO DE OBRAS PUBLICAS"/>
    <x v="101"/>
    <s v="Asuntos Económicos"/>
    <n v="12477"/>
    <s v="Porcentaje de calibraciones realizadas en un plazo de 9 días hábiles, respecto del total de calibraciones realizadas durante el año t."/>
    <s v="(N° de calibraciones realizadas en un plazo de 9 días hábiles durante el año t/N° total de calibraciones realizadas durante el año t)*100"/>
    <s v="1 - Realizar estudios o proyectos, de hidráulica e investigación aplicada, levantamiento de información de terreno, mediciones de campo, y calibraciones de instrumentación hidrométrica, utilizando un enfoque integral y una mirada sostenible, para contribuir al desarrollo del país"/>
    <s v="Calibraciones realizadas"/>
    <s v="%"/>
    <s v="Asc"/>
    <s v="Calidad"/>
    <s v="Producto"/>
    <x v="0"/>
    <n v="88"/>
    <n v="14"/>
    <n v="16"/>
    <n v="0"/>
    <m/>
    <n v="100"/>
    <n v="20"/>
    <n v="20"/>
    <n v="0"/>
    <s v="El objetivo de este indicador es medir el porcentaje de calibraciones, internas y externas, realizadas en un plazo máximo de 9 días hábiles. El alcance es realizar calibraciones de equipos medidores de flujo de líquidos. El plazo rige desde el día hábil siguiente al cumplimiento de las condiciones copulativas que serán señaladas a continuación y se comenzará la contabilización de los días a partir del cumplimiento de la condición más reciente, es decir la última que se cumpla: Para los clientes externos: A. Respetar la programación establecida en la cotización/orden de trabajo B. Recepción física de los equipos C. Pago del servicio de calibraciones Para usuarios internos: A. La recepción de correo electrónico solicitando el servicio o fecha programada para realizar la calibración interna B. Recepción física de los equipos Con el cumplimiento de estas condiciones se da por iniciado el trabajo, y a contar del día hábil siguiente el laboratorio tiene 9 días hábiles para procesar la documentación y realizar la calibración del instrumento, el plazo de estos 9 días hábiles finaliza tanto para clientes internos como externos, cuando el certificado de calibración es enviado vía correo electrónico o físicamente al cliente externo o al solicitante interno."/>
    <n v="-0.12"/>
  </r>
  <r>
    <s v="MINISTERIO DE OBRAS PUBLICAS"/>
    <x v="101"/>
    <s v="Asuntos Económicos"/>
    <n v="13218"/>
    <s v="Porcentaje de exposiciones en instancias de intercambio científico en el ámbito nacional o internacional, en materias relacionadas con los productos y objetivos estratégicos del INH en el año t."/>
    <s v="(N° de exposiciones de intercambio científico en instancias nacionales e internacionales, realizadas por el INH en el año t/Total de exposiciones de intercambio científico programadas para el año t)*100"/>
    <s v="3 - Aumentar los intercambios científicos y tecnológicos con organismos nacionales e internacionales en el ámbito de la innovación y formación especializada en materias hidráulicas mediante la participación en exposiciones técnicas."/>
    <s v="Exposiciones tecnicas"/>
    <s v="%"/>
    <s v="Asc"/>
    <s v="Eficacia"/>
    <s v="Producto"/>
    <x v="0"/>
    <n v="50"/>
    <n v="2"/>
    <n v="4"/>
    <n v="0"/>
    <m/>
    <n v="100"/>
    <n v="3"/>
    <n v="3"/>
    <n v="0"/>
    <s v="Las materias a tratar en estas exposiciones podrán corresponder a hidráulica marítima costera y de puertos, hidráulica de ríos, infraestructura hidráulica, hidrología, eco hidráulica o materias afines al quehacer del INH. Se entenderá por instancias de intercambio científico a: congresos, seminarios, cursos, talleres y/o charlas que tengan por objetivo poner a disposición conocimiento y experiencias en las materias ya especificadas. La modalidad de las exposiciones podrá ser presencial o por videoconferencia. Las exposiciones serán realizadas por 1 o más personas que trabajan en el Instituto Nacional de Hidráulica o terceros, por cuenta del INH, con conocimiento en las materias mencionadas."/>
    <n v="-0.5"/>
  </r>
  <r>
    <s v="MINISTERIO DE OBRAS PUBLICAS"/>
    <x v="102"/>
    <s v="Asuntos Económicos"/>
    <n v="10064"/>
    <s v="Porcentaje de ejecución de compras mandatadas y centralizadas a nivel MOP."/>
    <s v="(Nº de compras mandatadas y centralizadas a nivel MOP ejecutadas en período t/Nº de compras mandatadas y centralizadas a nivel MOP ingresadas en período t)*100"/>
    <m/>
    <m/>
    <s v="%"/>
    <s v="Asc"/>
    <s v="Eficacia"/>
    <s v="Producto"/>
    <x v="1"/>
    <s v="NM"/>
    <s v="--"/>
    <s v="--"/>
    <s v="--"/>
    <m/>
    <n v="0"/>
    <n v="0"/>
    <n v="0"/>
    <n v="0"/>
    <s v="El indicador mide la gestión de &quot;compras mandatadas y centralizadas&quot; efectuadas por la Subdivisión de Abastecimiento de la Subsecretaría de Obras Públicas, en conformidad al Decreto Supremo N°263/2016, que modifica y fija el texto refundido del D. S. N°1.141/2006 otorgando a la Subsecretaría, atribuciones exclusivas para resolver: procesos de compra y contratación que superen las 14.000 UTM y todas las compras centralizadas, que obedezcan a un plan común de adquisiciones para dos o más servicios del Ministerio, de acuerdo a lo establecido en el Articulo N°3 del mencionado Decreto. El periodo de medición del indicador comprende entre el 01 de enero y el 31 de diciembre de cada año. Por un lado, formarán parte de la medición, las compras mandatadas cuyo requerimiento haya sido aceptado conforme por la Subdivisión de Abastecimiento entre el 01 de enero y el 28 de febrero de cada año. Para que un requerimiento sea aceptado conforme, deberá: cumplir con el plazo antedicho; ser acompañado de los antecedentes pertinentes totalmente tramitados (Decreto u otro instrumento válido con la aprobación presupuestaria, planes de manejo forestal, convenios mandato, Ficha IDI, etc.); contar con especificaciones técnicas adecuadas; financiamiento acorde a los valores de mercado, incluyendo, si corresponde, los respectivos estudios de mercado; criterios de evaluación correspondientes, y de acuerdo a los formatos definidos. En relación a las compras centralizadas, serán parte del indicador todas aquellas compras que hayan sido ingresadas a la Subdivisión de Abastecimiento SOP, entre el 01 de enero y el 28 de febrero de cada año. Para considerar un proceso como ejecutado, éste deberá resolverse a más tardar el 31 de diciembre de cada año, para lo cual se considerará la fecha de la resolución que adjudique, deserte, declare inadmisibles las ofertas, revoque o suspenda el proceso. Los actores que intervienen en el proceso corresponden a: clientes internos (todos los Servicios MOP a excepción del Instituto Nacional de Hidráulicas y la Superintendencia de Servicios Sanitarios (Servicios relacionados); Subdivisión de Abastecimiento, Unidad de Asesoría Jurídica, División de Administración y Secretaría General, y Gabinete, todos de la Subsecretaría de Obras Públicas y la Contraloría General de la República. No se considerará en la medición, aquel requerimiento que sea impugnado por los Tribunales de Justicia o por el Tribunal de Compras Públicas, representado por la Contraloría General de la República, dejado sin efecto a causa de recurso de reposición o jerárquico, o devuelto por la División de Administración y Secretaría General de la Subsecretaría."/>
    <s v="-"/>
  </r>
  <r>
    <s v="MINISTERIO DE OBRAS PUBLICAS"/>
    <x v="102"/>
    <s v="Asuntos Económicos"/>
    <n v="10271"/>
    <s v="Porcentaje de reclamos ciudadanos interpuestos al MOP en el año t, respondidos hasta en 10 días hábiles."/>
    <s v="(Nº total de reclamos respondidos hasta en 10 días hábiles/Nº total de reclamos recibidos por el MOP en el año t)*100"/>
    <m/>
    <m/>
    <s v="%"/>
    <s v="Asc"/>
    <s v="Calidad"/>
    <s v="Producto"/>
    <x v="1"/>
    <s v="NM"/>
    <s v="--"/>
    <s v="--"/>
    <s v="--"/>
    <m/>
    <n v="97.9"/>
    <n v="333"/>
    <n v="340"/>
    <n v="0"/>
    <s v="El indicador mide la gestión de reclamos que forman parte de las solicitudes generales del sistema integral de información y atención ciudadana (SIAC) respaldadas por la Ley 19.880, en términos de tiempo y cobertura de reclamos cerrados. Se entiende por reclamo a la solicitud para informar deficiencia en la calidad de la atención o incumplimientos en el servicio brindado por el MOP, respecto a la calidad de servicio comprometida o esperada. Dentro de los tres tipos de espacios de atención (Presencial, telefónica y Virtual) el ingreso se efectúa sólo a partir de la Plataforma. La gestión del indicador se inicia con el ingreso de un reclamo en la plataforma SIAC, y su posterior gestión vía sistema. Comprende la gestión del coordinador SIAC de la SOP hacia los responsables SIAC de cada Servicio MOP y el monitoreo constante para dar respuesta al ciudadano y cierre en la plataforma. Un reclamo, se encuentra cerrado cuando se entrega una respuesta al usuario. Incluye reclamos recibidos en período t, para todos los Servicios y Direcciones dependientes del Ministerio de Obras Públicas, con excepción de la Superintendencia de Servicios Sanitarios y la Dirección General de Concesiones de Obras Públicas. La entrega de respuestas se efectúa mediante carta, correo electrónico u otro formato especificado por el solicitante. Considera alcance a nivel central, no incluye reclamos regionales. Se excluyen de la medición, los reclamos que al cierre del período de medición aún se encuentran en proceso de respuesta (es decir, aquellos reclamos que aún no han sido respondidos hasta el décimo día hábil). Se considerará el plazo de medición del indicador en el período comprendido entre el 01 de enero y el 31 de diciembre de cada año."/>
    <s v="-"/>
  </r>
  <r>
    <s v="MINISTERIO DE OBRAS PUBLICAS"/>
    <x v="102"/>
    <s v="Asuntos Económicos"/>
    <n v="12654"/>
    <s v="Porcentaje de funcionarios nuevos ingresados a la SOP con proceso de inducción completo aplicado en el período t, respecto del total de funcionarios nuevos ingresados a la SOP en el período t."/>
    <s v="(Nº de funcionarios nuevos ingresados a la SOP con proceso de inducción completo aplicado en el período t/Nº total de funcionarios nuevos ingresados a la SOP en el período t)*100"/>
    <m/>
    <m/>
    <s v="%"/>
    <s v="Asc"/>
    <s v="Eficacia"/>
    <s v="Producto"/>
    <x v="1"/>
    <s v="NM"/>
    <s v="--"/>
    <s v="--"/>
    <s v="--"/>
    <m/>
    <n v="100"/>
    <n v="42"/>
    <n v="42"/>
    <n v="0"/>
    <s v="Aplica al personal nuevo, planta, contrata y honorarios, que ingresa por primera vez a la Subsecretaría de Obras Públicas (SOP). Se entiende realizado el proceso de inducción, sólo cuando éste se aplica en las 3 etapas que comprende A.- Inducción Institucional; B.- Inducción al Cargo; C.- Inducción Social. La Medición aplica a la SOP a nivel nacional para el período comprendido entre el 01 de enero y el 31 de Diciembre de cada año, para lo cual se considerará el personal ingresado hasta el último día hábil del mes de noviembre de cada año, a objeto de posibilitar la medición. No se consideran en la medición, los ingresos nuevos a cargos pertenecientes a Autoridades, esto es Ministro/a, Subsecretario/a, SEREMIS, personal del 2° Nivel Jerárquico del Servicio, asesores directos de la autoridad, ingresos por suplencias, reemplazos, prácticas profesionales, comisiones de servicio; y aquellos ingresos cuya permanencia sea inferior a dos meses."/>
    <s v="-"/>
  </r>
  <r>
    <s v="MINISTERIO DE OBRAS PUBLICAS"/>
    <x v="102"/>
    <s v="Asuntos Económicos"/>
    <n v="13239"/>
    <s v="Porcentaje de Incidentes Resueltos en un plazo menor a 480 minutos corridos."/>
    <s v="(N° incidentes resueltos en un plazo menor a 480 minutos corridos/Total incidentes resueltos en el periodo)*100"/>
    <s v="3 - Mejorar la eficiencia de los recursos financieros, físicos, materiales y tecnológicos que permitan entregar servicios de calidad y mantener la continuidad operacional de los Servicios dependientes del Ministerio."/>
    <s v="Incidentes tecnológicos."/>
    <s v="%"/>
    <s v="Asc"/>
    <s v="Calidad"/>
    <s v="Producto"/>
    <x v="0"/>
    <n v="75"/>
    <n v="750"/>
    <n v="1000"/>
    <n v="0"/>
    <m/>
    <n v="78.599999999999994"/>
    <n v="1418"/>
    <n v="1803"/>
    <n v="0"/>
    <s v="1. El Objetivo del indicador es contribuir en la satisfacción de los funcionarios mediante la entrega oportuna y eficaz de soporte informático que permita resolver incidentes en los puestos de trabajo en relación hechos inesperados, garantizando así, la continuidad operacional de nuestra Subsecretaría. 2. Se entenderá por incidente: Una interrupción no planificada de un Servicio de TI. 3. El universo de medición son todos los &quot;Incidente&quot; registrados en plataforma ServiceTonic y que su solución es responsabilidad de la Subdivisión de Tecnologías de la Información y Telecomunicaciones (SDIT). 4. Los Departamentos de la SDIT encargados de dar solución a los incidentes son: Desarrollo y proyecto, Gestion, Operaciones, Servicios Informaticos y Telecomunicaciones. 5. Se entenderá por incidente resuelto todos los &quot;Incidente&quot; que se encuentran en Estado &quot;Cerrado&quot;. 6. El plazo de respuesta (menor a 480 minutos corridos) comienza a contabilizarse desde que el usuario o el analista de informática registra el ticket de la solicitud (fecha de creación), hasta que el incidente es declarado como solucionado (fecha de resolución)."/>
    <n v="-4.5801526717557182E-2"/>
  </r>
  <r>
    <s v="MINISTERIO DE OBRAS PUBLICAS"/>
    <x v="102"/>
    <s v="Asuntos Económicos"/>
    <n v="13864"/>
    <s v="Porcentaje de funcionarios nuevos ingresados al MOP con la etapa de inducción Institucional aplicada hasta 30 días hábiles posteriores a su ingreso en el período t, respecto del total de funcionarios nuevos ingresados al MOP en el período t."/>
    <s v="(Nº de funcionarios nuevos ingresados al MOP con la etapa de Inducción Institucional aplicada hasta 30 días hábiles posteriores a su ingreso/Nº total de funcionarios nuevos ingresados al MOP en el período t)*100"/>
    <s v="2 - Coordinar e implementar políticas, planes y programas de desarrollo y gestión de personas, que apunten a mejorar el compromiso, identificación institucional, calidad de vida, bienestar, cuidado y seguridad de las personas del Ministerio, promoviendo en nuestro quehacer institucional la inclusión y equidad de género."/>
    <s v="Funcionarios con inducción Institucional"/>
    <s v="%"/>
    <s v="Asc"/>
    <s v="Calidad"/>
    <s v="Producto"/>
    <x v="2"/>
    <n v="80"/>
    <n v="400"/>
    <n v="500"/>
    <n v="0"/>
    <m/>
    <s v="NM"/>
    <s v="--"/>
    <s v="--"/>
    <s v="--"/>
    <s v="1. Aplica al personal nuevo, planta y contrata, que ingresa al Ministerio de Obras Públicas. 2. La Etapa Institucional a aplicar será la contenida en el Procedimiento de Inducción vigente para el MOP 3. La medición aplica a los Servicios MOP a nivel nacional, excluyendo a los Servicios relacionados (INH y SISS). 4. El período de medición del indicador será entre el 01 de enero y el 31 de Diciembre de cada año, para lo cual se considerará sólo el personal ingresado entre el 1 de enero y hasta el último día del mes de octubre de cada año, a objeto de posibilitar la medición. 5. No se consideran en la medición, los ingresos nuevos a cargos pertenecientes a Autoridades, esto es Ministro/a, Subsecretario/a, SEREMIS, Jefes de Servicio Nacionales y Regionales, personal del 2° Nivel Jerárquico del Servicio a nivel nacional, asesores directos de las autoridades, ingresos por suplencias, reemplazos, prácticas profesionales, comisiones de servicio; y aquellos ingresos cuya permanencia sea inferior a dos meses. 6. Los plazos para la realización de la Inducción Institucional al nuevo funcionario/a, comenzarán a regir desde su fecha de ingreso al Servicio."/>
    <n v="1"/>
  </r>
  <r>
    <s v="MINISTERIO DE OBRAS PUBLICAS"/>
    <x v="102"/>
    <s v="Asuntos Económicos"/>
    <n v="13873"/>
    <s v="Porcentaje de reportes de seguimiento a la ejecución presupuestaria del MOP entregados oportunamente a las Autoridades Ministeriales en el año t."/>
    <s v="(Nº de reportes de ejecución presupuestaria del MOP entregados oportunamente a las Autoridades Ministeriales durante el año t/Nº total de reportes de seguimiento a la ejecución presupuestaria del MOP a ser entregados a las Autoridades Ministeriales en el año t)*100"/>
    <s v="1 - Entregar información confiable, oportuna y precisa que permita facilitar la toma de decisiones de las Autoridades Ministeriales y generar políticas, lineamientos y directrices estratégicas para integrar transversalmente la gestión de los Servicios."/>
    <s v="Información oportuna a la Autoridad"/>
    <s v="%"/>
    <s v="Asc"/>
    <s v="Eficacia"/>
    <s v="Producto"/>
    <x v="2"/>
    <n v="96"/>
    <n v="23"/>
    <n v="24"/>
    <n v="0"/>
    <m/>
    <s v="NM"/>
    <s v="--"/>
    <s v="--"/>
    <s v="--"/>
    <s v="1. En concordancia con el rol transversal que tiene la Subsecretaría de Obras Públicas en la entrega de información confiable, oportuna y precisa a las Autoridades Ministeriales, el indicador medirá los reportes de seguimiento a la ejecución presupuestaria del MOP entregados oportunamente a las autoridades ministeriales en el año t. 2. Se entenderán como autoridades ministeriales el Sr Ministro de Obras Públicas, Sr Subsecretario de Obras Públicas y Jefes de Servicio MOP. 3. El periodo de medición del indicador será desde el mes de enero al mes de diciembre del año t. 4.- Se entenderá por oportuno, la entrega de 2 reportes mensuales a las autoridades ministeriales durante el año t. 5. El universo de medición será de 24 reportes a enviar a las autoridades ministeriales durante el año t."/>
    <n v="1"/>
  </r>
  <r>
    <s v="MINISTERIO DE OBRAS PUBLICAS"/>
    <x v="102"/>
    <s v="Asuntos Económicos"/>
    <n v="13880"/>
    <s v="Porcentaje de solicitudes ciudadanas respondidas en un plazo máximo de 30 días hábiles en el año t."/>
    <s v="(N° total de solicitudes ciudadanas respondidas en un plazo máximo de 30 días hábiles en el año t/N° total de solicitudes ciudadanas respondidas en el año t)*100"/>
    <s v="4 - Consolidar la comunicación del Ministerio con la ciudadanía, así como coordinar y difundir de manera inclusiva y con perspectiva de género, el quehacer de nuestra institución, a través de los diferentes canales de comunicación internos y externos."/>
    <s v="Respuestas a solicitudes ciudadana ingresadas al MOP."/>
    <s v="%"/>
    <s v="Asc"/>
    <s v="Calidad"/>
    <s v="Producto"/>
    <x v="2"/>
    <n v="40"/>
    <n v="40"/>
    <n v="100"/>
    <n v="0"/>
    <m/>
    <s v="NM"/>
    <s v="--"/>
    <s v="--"/>
    <s v="--"/>
    <s v="1. En concordancia con el rol transversal que tiene la Subsecretaría de Obras Públicas, el indicador medirá los tiempos de respuesta de las solicitudes ciudadanas que fueron recogidas por Presidencia y derivadas por la Dirección de Gestión Ciudadana de la Presidencia al Ministerio de Obras Públicas a través del Sistema de Información de Gobierno (SIGOB), con excepción de aquellas respondidas por la SISS. 2. El universo de medición está compuesto por aquellas solicitudes ciudadanas que hayan sido respondidas entre el 01 de enero y el 31 de diciembre del año t, independiente de su fecha de ingreso. 3. Los plazos de respuestas de la solicitudes ciudadanas se comenzarán a contabilizar desde la fecha de ingreso de la solicitud registrada en la plataforma interna de actores relevantes SOP hasta la fecha de envío de la respuesta al ciudadano registrada en la plataforma interna de actores relevantes SOP. 4. Para efectos de contabilizar los plazos se aplicará el artículo 25 de la Ley N°19.880, que Establece Bases de los Procedimientos Administrativos que Rigen los Actos de los Órganos de la Administración del Estado."/>
    <n v="1"/>
  </r>
  <r>
    <s v="MINISTERIO DE OBRAS PUBLICAS"/>
    <x v="102"/>
    <s v="Asuntos Económicos"/>
    <n v="13882"/>
    <s v="Porcentaje de procesos de compras ejecutados en plazo en el año t."/>
    <s v="(N° de procesos de compras ejecutados en plazo en el año t/N° total de procesos de compras ejecutados en el año t)*100"/>
    <s v="3 - Mejorar la eficiencia de los recursos financieros, físicos, materiales y tecnológicos que permitan entregar servicios de calidad y mantener la continuidad operacional de los Servicios dependientes del Ministerio."/>
    <s v="Eficiencia de los recursos financieros, físicos, materiales y tecnológicos"/>
    <s v="%"/>
    <s v="Asc"/>
    <s v="Calidad"/>
    <s v="Producto"/>
    <x v="2"/>
    <n v="80"/>
    <n v="120"/>
    <n v="150"/>
    <n v="0"/>
    <m/>
    <s v="NM"/>
    <s v="--"/>
    <s v="--"/>
    <s v="--"/>
    <s v="1. El indicador medirá los procesos de compras que hayan sido ejecutados en plazos por parte de la Subsecretaría de Obras Públicas en las siguientes modalidades de compra: Licitación pública, trato directo y grandes compras. 2. El periodo de medición del indicador será entre el 01 de enero y el 31 de diciembre del año t. 3. El Universo de medición estará compuesto por todas las licitaciones públicas (L1,LE,LP,LQ y LR.), las grandes compras y tratos directos mayor a 1.000 UTM, ejecutados en el año t. 4. Para efectos de la medición, los plazos establecidos de cada uno de los procesos de compra iniciará cuando ingrese el requerimiento formal a la Subdivisión de Abastecimiento SOP. 5. Para considerar un proceso como ejecutado, éste deberá resolverse a más tardar el 31 de diciembre del año t, para lo cual la fecha de ejecución será conforme a la modalidad de compra, tal como se señala a continuación: a) Licitación pública: fecha de la resolución que adjudique, deserte, declare inadmisibles las ofertas, revoque o suspenda el proceso b) Trato directo: Fecha de resolución aprobatoria del contrato. c) Gran compra: Fecha de selección de la oferta. 6.- Se considerarán ejecutados en plazo cuando los procesos de compras no superen los plazos diferenciados y señalados a continuación: a) Licitación pública según clasificación: - L1: 34 días hábiles - LE: 57 días hábiles - LP: 87 días hábiles - LQ: 173 días hábiles - LR: 197 días hábiles b) Trato Directo: 66 días hábiles c) Gran Compra: 83 días hábiles 7.-Con la finalidad de medir exclusivamente los tiempos de gestión de la Subsecretaría de Obras Públicas dentro del proceso, para efectos del indicador se deberá descontar los tiempos de tramitación de los procesos de compra que ocupa Contraloría General de la República para la toma de razón, en los casos que corresponda."/>
    <n v="1"/>
  </r>
  <r>
    <s v="MINISTERIO DE OBRAS PUBLICAS"/>
    <x v="103"/>
    <s v="Vivienda y Servicios Comunitarios"/>
    <n v="2274"/>
    <s v="Porcentaje de controles de calidad del agua potable y de efluentes de plantas de tratamiento de aguas servidas realizados en el año t, respecto del total de controles programados realizar en el año t."/>
    <s v="(N° de controles de calidad del agua potable y de efluentes de plantas de tratamiento de aguas servidas realizados en el año t/N° total de controles de calidad del agua potable y de efluentes de plantas de tratamiento de aguas servidas programados realizar en el año t)*100"/>
    <s v="2 - Aumentar el nivel de compromiso y cumplimiento de la calidad de servicio, de las empresas sanitarias, a través del proceso de fiscalización, promoviendo las condiciones para que las prestadoras rindan cuentas a la ciudadanía."/>
    <s v="Nivel de compromiso y cumplimiento de la calidad de servicio de las empresas sanitaria"/>
    <s v="%"/>
    <s v="Asc"/>
    <s v="Eficacia"/>
    <s v="Proceso"/>
    <x v="0"/>
    <n v="100"/>
    <n v="200"/>
    <n v="200"/>
    <n v="0"/>
    <m/>
    <n v="100"/>
    <n v="130"/>
    <n v="130"/>
    <n v="0"/>
    <s v="La Ley faculta a la Superintendencia para realizar controles de la calidad del agua potable y de los efluentes de las plantas de tratamiento de aguas servidas que operan en el país. De acuerdo al presupuesto disponible, la SISS realiza estos controles a través de laboratorios especializados. De acuerdo al análisis de riesgos realizados por la SISS y al presupuesto disponible se elabora en enero de cada año, el programa de los controles a realizar a través la contratación de laboratorios acreditados. A través de estos controles, se busca validar la información remitida en los procesos de autocontrol de calidad del agua potable y de los efluentes de las plantas de tratamiento de aguas servidas remitidas por las empresas sanitarias, verificando que cumplan con la normativa vigente. Así como también, permite velar por la protección del medioambiente, previniendo la contaminación de los cuerpos receptores de las descargas de las PTAS"/>
    <n v="0"/>
  </r>
  <r>
    <s v="MINISTERIO DE OBRAS PUBLICAS"/>
    <x v="103"/>
    <s v="Vivienda y Servicios Comunitarios"/>
    <n v="8456"/>
    <s v="Porcentaje de estudios tarifarios de concesionarias sanitarias elaborados por la SISS e intercambiados con la concesionaria en el plazo establecido en DFL N°70/88."/>
    <s v="(N° de Estudios tarifarios elaborados por la SISS e intercambiados con las concesionarias en el plazo establecido en DFL N°70/88 en el año t /N° Estudios tarifarios que debe elaborar la SISS e intercambiar con la concesionaria, conforme al DFL N°70/88 en el año t)*100"/>
    <s v="1 - Velar por el aseguramiento del consumo humano y usos productivos urbanos del agua potable, en un contexto de cambio climático y crisis hídrica, a precio justo."/>
    <s v="Aseguramiento del consumo humano y usos productivos urbanos del agua potable"/>
    <s v="%"/>
    <s v="Asc"/>
    <s v="Eficacia"/>
    <s v="Producto"/>
    <x v="0"/>
    <n v="100"/>
    <n v="9"/>
    <n v="9"/>
    <n v="0"/>
    <m/>
    <n v="100"/>
    <n v="7"/>
    <n v="7"/>
    <n v="0"/>
    <s v="Se entiende por intercambio en plazo, a lo señalado en la legislación vigente respecto del artículo 6 del D.S. MINECON 453/89, que señala que a más tardar, cinco meses antes del término de vigencia de las tarifas, la Superintendencia debe intercambiar los estudios con la concesionaria, ante notario. Dentro de los procesos tarifarios existe la posibilidad que la SISS acuerde con la empresa sanitaria una postergación y suspensión (por fuerza mayor, o para retardar un estudio tarifario con el objeto de hacerlo coincidir en tiempo con otro estudio tarifario) o prórroga (mantener la tarifa existente por otros 5 años, de acuerdo al artículo 12 del DFL 70). En este último caso, el estudio tarifario no se realiza (y en consecuencia, no se intercambia) porque el proceso de cálculo tarifario tomó una vía alternativa. Debido a lo anterior, como evidencia del cumplimiento podrán presentarse los siguientes tipos de documentos para evidenciar el comportamiento y cumplimiento del indicador dependiendo del escenario de cada estudio a intercambiar: Actas de intercambio, actas de prórroga, oficios de postergación, oficios de suspensión y/o resoluciones de suspensión de los estudios. El artículo 12A D.F.L. MOP. Nº 70 de 1988 establece que: &quot;En el caso que sea necesario determinar tarifas para nuevas prestaciones, o para componentes adicionales de una prestación, las tarifas que se determinen de acuerdo al procedimiento señalado en esta ley podrán adicionarse a las fórmulas tarifarias a través de un decreto tarifario complementario y tendrán vigencia hasta el término del período en curso&quot;. Considerando lo anterior, se deberá agregar tanto al numerador como el denominador del indicador para el año t, los estudios que se acuerden iniciar de conformidad con dicho artículo y cuyo intercambio se realice en el año t. Cabe destacar por otra parte, que los plazos que la ley establece son perentorios, ya que retrasos en la elaboración de los estudios podrían determinar retraso en la entrada en vigencia de los nuevos decretos tarifarios, con un grave efecto para la ciudadanía. El Estudio Tarifario contempla la participación de la ciudadanía, mediante la incorporación de las observaciones que puedan presentar quienes tengan interés comprometido, según el artículo 4 del Decreto Minecon 453/90."/>
    <n v="0"/>
  </r>
  <r>
    <s v="MINISTERIO DE OBRAS PUBLICAS"/>
    <x v="103"/>
    <s v="Vivienda y Servicios Comunitarios"/>
    <n v="9878"/>
    <s v="Porcentaje de Planes de desarrollo de concesionarias sanitarias revisados por la Superintendencia en el periodo, respecto del total de planes de desarrollo que deben ser revisados en el periodo."/>
    <s v="(N° de Planes de desarrollo de las concesionarias sanitarias revisados por la Superintendencia en el año t/N° Total de planes de desarrollo que deben ser revisados en el año t)*100"/>
    <s v="1 - Velar por el aseguramiento del consumo humano y usos productivos urbanos del agua potable, en un contexto de cambio climático y crisis hídrica, a precio justo."/>
    <s v="Aseguramiento del consumo humano y usos productivos urbanos del agua potable."/>
    <s v="%"/>
    <s v="Asc"/>
    <s v="Eficacia"/>
    <s v="Producto"/>
    <x v="0"/>
    <n v="100"/>
    <n v="18"/>
    <n v="18"/>
    <n v="0"/>
    <m/>
    <n v="100"/>
    <n v="142"/>
    <n v="142"/>
    <n v="0"/>
    <s v="De acuerdo a la normativa vigente, las empresas de servicios sanitarios deben elaborar para cada una de las localidades del país, un plan de desarrollo de largo plazo, con el objetivo de asegurar el servicio de agua potable, de alcantarillado y de tratamiento de aguas servidas a toda la población. Dichos planes de desarrollo deben ser aprobados por la Superintendencia y deben actualizarse al menos cada cinco años, de modo de asegurar su vigencia y adecuación a la demanda actualizada de la población. Este indicador mide la proporción de planes de desarrollo revisados por la SISS, respecto del total de planes de desarrollo que deben ser revisados en el año t. Planes de Desarrollo revisados significa, en términos generales, analizar la definición, capacidad y programación de obras de infraestructura sanitaria e inversiones asociadas, propuestas por cada empresa y que le permitirán asegurar la calidad y continuidad de los servicios sanitarios que presta en cada una de las localidades que componen su territorio operacional, con un horizonte de 15 años. En lo particular, se analiza: - Proyección de demanda - Capacidad y calidad de fuentes de agua potable, con especial atención a aquellas afectadas por sequía - Balances oferta-demanda de toda la infraestructura (producción, distribución, recolección y disposición) - Ampliación de infraestructura en razón del déficit existente - Reposición de infraestructura - Criterios de medioambiente (cuando corresponda)"/>
    <n v="0"/>
  </r>
  <r>
    <s v="MINISTERIO DE OBRAS PUBLICAS"/>
    <x v="103"/>
    <s v="Vivienda y Servicios Comunitarios"/>
    <n v="12482"/>
    <s v="Porcentaje de fiscalizaciones realizadas a Establecimientos Industriales que deben cumplir la norma de descarga DS MOP N°609/98 al alcantarillado público, realizadas en el año t."/>
    <s v="(N° de fiscalizaciones realizadas en el año t a Establecimientos Industriales que deben cumplir el DS MOP N°609/98/Catastro de Establecimientos Industriales que deben cumplir el DS MOP N°609/98 vigentes en diciembre del año (t-2) )*100"/>
    <s v="2 - Aumentar el nivel de compromiso y cumplimiento de la calidad de servicio, de las empresas sanitarias, a través del proceso de fiscalización, promoviendo las condiciones para que las prestadoras rindan cuentas a la ciudadanía."/>
    <s v="Nivel de compromiso y cumplimiento de la calidad de servicio de las empresas sanitarias"/>
    <s v="%"/>
    <s v="Asc"/>
    <s v="Eficacia"/>
    <s v="Producto"/>
    <x v="0"/>
    <n v="4"/>
    <n v="116"/>
    <n v="2900"/>
    <n v="0"/>
    <m/>
    <n v="4"/>
    <n v="115"/>
    <n v="2863"/>
    <n v="0"/>
    <s v="El artículo 2 de la Ley N° 18.902 otorga a la Superintendencia de Servicios Sanitarios la responsabilidad del control de los residuos industriales líquidos, vinculados a la prestación de los servicios sanitarios, en particular de los establecimientos afectos al DS MOP N° 609/98, norma que regula las descargas de Riles a los sistemas de alcantarillado público. Dicha norma establece que corresponderá a los prestadores de servicios sanitarios la fiscalización del cumplimiento de esta norma, sin perjuicio de las facultades de fiscalización y supervigilancia de la SISS. En este contexto, la Superintendencia realiza fiscalizaciones a los establecimientos industriales, con el objetivo verificar el cumplimiento de esta normativa en el ámbito medioambiental. El proceso de medición se realiza cuantificando el porcentaje de fiscalizaciones realizadas -en el año t- a los establecimientos industriales que deben dar cumplimiento al DS MOP N° 609/98 identificados en el Catastro de Establecimientos Industriales a diciembre del año t-2. El catastro de establecimientos industriales se actualiza de acuerdo a la información que reportan las empresas sanitarias a esta Superintendencia, respecto de las actividades económicas que descargan sus riles a las redes de alcantarillado público, proceso que es dinámico."/>
    <n v="0"/>
  </r>
  <r>
    <s v="MINISTERIO DE OBRAS PUBLICAS"/>
    <x v="103"/>
    <s v="Vivienda y Servicios Comunitarios"/>
    <n v="13240"/>
    <s v="Porcentaje de obras físicas realizadas por las empresas sanitarias que, conforme a sus Planes de Desarrollo tendrían que haber sido terminadas dentro del año t-1, fiscalizadas por la SISS a nivel nacional en el año t."/>
    <s v="(N° de obras físicas realizadas por las empresas sanitarias, terminadas dentro del año t-1 o que presentan un nivel de avance físico igual o superior al 70% en el año t-1 fiscalizadas por la SISS en el año t /N° de obras físicas realizadas por las empresas sanitarias, terminadas dentro del año t-1 o que presentan un nivel de avance físico igual o superior al 70% en el año t-1)*100"/>
    <s v="2 - Aumentar el nivel de compromiso y cumplimiento de la calidad de servicio, de las empresas sanitarias, a través del proceso de fiscalización, promoviendo las condiciones para que las prestadoras rindan cuentas a la ciudadanía."/>
    <s v="Nivel de compromiso y cumplimiento de la calidad de servicio de las empresas sanitarias"/>
    <s v="%"/>
    <s v="Asc"/>
    <s v="Eficiencia"/>
    <s v="Producto"/>
    <x v="0"/>
    <n v="70"/>
    <n v="571"/>
    <n v="816"/>
    <n v="0"/>
    <m/>
    <n v="70"/>
    <n v="427"/>
    <n v="609"/>
    <n v="0"/>
    <s v="1. Las obras factibles de fiscalizar corresponden a todas aquellas comprometidas en el los planes de desarrollo en el año t-1 y que presentan un avance físico igual o superior al 70% al 31 de diciembre del año t-1. 2. La información del avance físico es remitido en el proceso de autocontrol de las empresas sanitarias en el primer trimestre del año t."/>
    <n v="0"/>
  </r>
  <r>
    <s v="MINISTERIO DE RELACIONES EXTERIORES"/>
    <x v="104"/>
    <s v="Servicios Públicos Generales"/>
    <n v="13170"/>
    <s v="Porcentaje de países de América Latina y el Caribe que cuentan con ejecución de proyectos y/o acciones directas de cooperación sur-sur y/o triangular en el año t, respecto del total de países de América Latina y el Caribe"/>
    <s v="(Número de países de América Latina y el Caribe que cuentan con ejecución de proyectos y/o acciones directas de cooperación sur-sur y/o triangular en el año t/Número total de países de América Latina y el Caribe)*100"/>
    <s v="1 - Reforzar la política de cooperación para el desarrollo, desplegando iniciativas de transferencia técnica de cooperación sur-sur y triangular y de formación de capital humano, con la región de América Latina y el Caribe, a objeto de contribuir al desarrollo y al proceso de integración regional."/>
    <s v="Países con ejecución de proyectos"/>
    <s v="%"/>
    <s v="Asc"/>
    <s v="Eficacia"/>
    <s v="Producto"/>
    <x v="0"/>
    <n v="75"/>
    <n v="15"/>
    <n v="20"/>
    <n v="0"/>
    <m/>
    <n v="95"/>
    <n v="19"/>
    <n v="20"/>
    <n v="0"/>
    <s v="Los países de América Latina y el Caribe son 19: México, Perú, Bolivia, Argentina, Ecuador, Brasil, Colombia, Venezuela, Uruguay, Paraguay, Panamá, El Salvador, Nicaragua, Costa Rica, Honduras, Guatemala, Cuba, República Dominicana y Haití. A ellos se debe sumar CARICOM, con quien se trabaja como bloque (se excluye Chile). El indicador comprende todas las acciones directas y/o proyectos de transferencia técnica sur-sur y/o triangular que se hayan ejecutado o se encuentren en ejecución durante el año, ya sean éstos nuevos o de continuidad. Una acción directa representa una expresión concreta y acotada de la cooperación internacional, que se ejecuta puntualmente, por una sola vez, pudiendo ser asesoría, pasantía, investigación conjunta, seminario, curso, entre otros (instrumentos de la cooperación técnica)."/>
    <n v="-0.21052631578947367"/>
  </r>
  <r>
    <s v="MINISTERIO DE RELACIONES EXTERIORES"/>
    <x v="104"/>
    <s v="Servicios Públicos Generales"/>
    <n v="13171"/>
    <s v="Porcentaje de becarios de magíster titulados en el año t"/>
    <s v="(Número de becarios de Magíster titulados en el año t/Total de becarios de Magíster a los que les corresponde titularse en el año t)*100"/>
    <s v="1 - Reforzar la política de cooperación para el desarrollo, desplegando iniciativas de transferencia técnica de cooperación sur-sur y triangular y de formación de capital humano, con la región de América Latina y el Caribe, a objeto de contribuir al desarrollo y al proceso de integración regional."/>
    <s v="Becarios titulados"/>
    <s v="%"/>
    <s v="Asc"/>
    <s v="Eficacia"/>
    <s v="Resultado Intermedio"/>
    <x v="0"/>
    <n v="63.2"/>
    <n v="12"/>
    <n v="19"/>
    <n v="0"/>
    <m/>
    <n v="70.900000000000006"/>
    <n v="56"/>
    <n v="79"/>
    <n v="0"/>
    <s v="El denominador comprende el total de becarios de magister, con convenio vigente, a los que les corresponde titularse en el año t de acuerdo al convenio original, incluidos aquellos a los que se le ha aprobado ampliación de plazo a través de addéndum al convenio para el año siguiente (año t+1) y excluidos aquellos becarios que debieron haber finalizado el año anterior (año t-1) y que se les aprobó ampliación para el año en curso (año t). Por su parte, el numerador lo conformarán todos los becarios con certificados de finalización de estudios emitidos por las respectivas universidades y certificado de cierre emitido por la AGCID."/>
    <n v="-0.10860366713681244"/>
  </r>
  <r>
    <s v="MINISTERIO DE RELACIONES EXTERIORES"/>
    <x v="104"/>
    <s v="Servicios Públicos Generales"/>
    <n v="13382"/>
    <s v="Porcentaje de proyectos y/o acciones directas de cooperación triangular aprobadas en el año t con aporte de los socios (donante y beneficiario), de al menos un 50% del monto total"/>
    <s v="(Número de proyectos y/o acciones directas de cooperación triangular aprobadas en el año t con aporte de los socios (donante y beneficiario), de al menos un 50% del monto total/Número total de proyectos y/o acciones directas de cooperación triangular aprobadas en el año t )*100"/>
    <m/>
    <m/>
    <s v="%"/>
    <s v="Asc"/>
    <s v="Eficacia"/>
    <s v="Producto"/>
    <x v="1"/>
    <s v="NM"/>
    <s v="--"/>
    <s v="--"/>
    <s v="--"/>
    <m/>
    <n v="100"/>
    <n v="3"/>
    <n v="3"/>
    <n v="0"/>
    <s v="Proyectos y/o acciones directas de cooperación triangular son aquellas que cuentan con financiamiento compartido entre la AGCI y un socio de cooperación (país, organismo internacional u otra entidad no estatal) que financia o cofinancia las actividades de cooperación en beneficio de un tercer país de similar o menor desarrollo relativo que Chile. Un proyecto implica dos o más acciones relacionadas que buscan un objetivo, en tanto, una acción directa representa una expresión concreta y acotada de la cooperación internacional, que se ejecuta puntualmente, por una sola vez. Estas últimas incluyen los Cursos internacionales (independiente de si forman o no parte de un ciclo de varios años, ya que cada versión siempre implica una nueva negociación. El denominador estará dado por el total de proyectos y/o acciones directas de cooperación triangular aprobadas en el año, que cuenten con un documento formal de aprobación por parte de una fuente de financiamiento. Para el cálculo del numerador se considerarán los aportes de los socios donantes y de los socios beneficiarios."/>
    <s v="-"/>
  </r>
  <r>
    <s v="MINISTERIO DE RELACIONES EXTERIORES"/>
    <x v="105"/>
    <s v="Servicios Públicos Generales"/>
    <n v="6023"/>
    <s v="Tiempo promedio de respuesta a solicitudes de autorizaciones para enajenar inmuebles en zonas declaradas fronterizas en el año t"/>
    <s v="Sumatoria de días hábiles desde el ingreso de la solicitud a DIFROL hasta la respuesta a solicitudes de autorizaciones para enajenar inmuebles en zonas declaradas fronterizas en el año t/Total de solicitudes de autorización para enajenar inmuebles en zonas declaradas fronterizas ingresadas en el año t"/>
    <s v="2 - Participar en todos los mecanismos, instancias o foros vecinales y regionales relacionados con la integración física, la facilitación, la cooperación y la seguridad fronterizas con los países vecinos o a través de éstos con otros países de la región, en el marco de materias de su competencia, promoviendo la participación en estas instancias en favor del desarrollo vecinal"/>
    <m/>
    <s v="días"/>
    <s v="Des"/>
    <s v="Calidad"/>
    <s v="Producto"/>
    <x v="1"/>
    <s v="NM"/>
    <s v="--"/>
    <s v="--"/>
    <s v="--"/>
    <m/>
    <n v="4.83"/>
    <n v="12900"/>
    <n v="2670"/>
    <n v="0"/>
    <s v="El rol que cumple el Servicio para este tipo de solicitudes está otorgado por Ley, de esta forma cualquier Acto, Contrato, u otro en zona declarada fronteriza debe contar con el pronunciamiento por parte de DIFROL. El análisis que implica este pronunciamiento está en orden a cumplir con criterios principalmente legales y de seguridad nacional. Esta actividad implica un acabado estudio jurídico a fin de emitir el pronunciamiento sobre requerimientos de autorización que deben por mandato legal presentar los órganos de la Administración del Estado (incluidas las Municipalidades), para la venta, donación, concesión, permiso de uso o goce, o cualquier acto o contrato de enajenación o constitución de derechos reales respecto de bienes nacionales de uso público o fiscales, que se encuentren situados total o parcialmente en zona declaradas fronterizas. El tiempo que considera el procedimiento varía considerablemente en función de la complejidad del requerimiento. Algunos casos son de simple tramitación lo que permite dar respuesta en plazos acotados de tiempo, mientras que otros casos requieren de un estudio mucho más complejo, por tratarse de casos individuales o cuya tramitación involucra otras legislaciones, como la participación de la Armada, CONADI, CONAF, etc, y los días de respuesta aumentan de manera importante. Las solicitudes de autorizaciones para enajenar inmuebles en zonas declaradas fronterizas comienzan desde un SEREMI de Bienes Nacionales, quien al realizar su evaluación se encuentra con que la solicitud pertenece a un terreno en zona fronteriza (previamente algún ciudadano efectúa dicha solicitud directamente a dicha SEREMI). Esta solicitud se envía a DIFROL, la cual la recepciona en Oficina de Partes y un profesional es el responsable de la revisión pertinente. Finalizado el procedimiento interno, se hace envío de la autorización mediante un Oficio a la SEREMI de Bienes Nacionales que realizó la solicitud. Este indicador es anual y se consideran las solicitudes respondidas hasta el 31 de diciembre del año t. La contabilización de los días para este indicador se hará en días hábiles."/>
    <e v="#VALUE!"/>
  </r>
  <r>
    <s v="MINISTERIO DE RELACIONES EXTERIORES"/>
    <x v="105"/>
    <s v="Servicios Públicos Generales"/>
    <n v="7358"/>
    <s v="Tiempo promedio de respuesta a solicitudes de autorizaciones para realizar expediciones científicas, técnicas y de andinismo en zonas declaradas fronterizas en el año t."/>
    <s v="Sumatoria de días hábiles desde el ingreso de la solicitud a DIFROL hasta la respuesta a solicitudes de autorizaciones para realizar expediciones científicas, técnicas y de andinismo en zonas declaradas fronterizas en el año t /Total de solicitudes de autorización para realizar expediciones científicas, técnicas, y de andinismo en zonas declaradas fronterizas en el año t"/>
    <s v="2 - Participar en todos los mecanismos, instancias o foros vecinales y regionales relacionados con la integración física, la facilitación, la cooperación y la seguridad fronterizas con los países vecinos o a través de éstos con otros países de la región, en el marco de materias de su competencia, promoviendo la participación en estas instancias en favor del desarrollo vecinal"/>
    <m/>
    <s v="días"/>
    <s v="Des"/>
    <s v="Calidad"/>
    <s v="Producto"/>
    <x v="1"/>
    <s v="NM"/>
    <s v="--"/>
    <s v="--"/>
    <s v="--"/>
    <m/>
    <n v="11"/>
    <n v="11"/>
    <n v="1"/>
    <n v="0"/>
    <s v="DIFROL es el ente que realiza las coordinaciones pertinentes entre la persona que solicita la autorización para realizar expediciones científicas, técnicas y de andinismo consideradas como complejas (tanto para nacionales y extranjeros residentes en el exterior), y los organismos pertinentes que deben conocer y pronunciarse respecto de la factibilidad de efectuar la respectiva expedición, como por ejemplo la Autoridad Administrativa respectiva como Intendencias y Gobernaciones, SAG, Carabineros de Chile, la Jefatura Nacional de Extranjería y Policía Internacional (JENAEX), entre otros. A partir de estas coordinaciones, DIFROL está en posición de autorizar o rechazar dicha solicitud. El proceso comienza cuando la solicitud ingresa mediante correo electrónico, carta directa a DIFROL, o el portal de Chile Sin Papeleos. El profesional a cargo realiza una revisión de los archivos adjuntos. Finalizada esta revisión el profesional a cargo realiza una revisión de las coordenadas de trabajo. Si la expedición cuenta con trabajo cercano al límite internacional o que cruzarán la frontera, se deben enviar oficios a los organismos mencionados con anterioridad. Al haber obtenido todas las respuestas de los organismos mencionados, recién DIFROL puede dar respuesta al solicitante enviando su autorización pertinente. Esta parte del proceso puede durar incluso hasta 2 meses. Finalmente, la autorización se le envía al solicitante mediante correo electrónico con copia a todos los organismos que se involucran en el proceso investigativo. Este indicador es anual y se consideran las solicitudes respondidas hasta el 31 de diciembre del año t. La contabilización de los días para este indicador se hará en días hábiles."/>
    <e v="#VALUE!"/>
  </r>
  <r>
    <s v="MINISTERIO DE RELACIONES EXTERIORES"/>
    <x v="105"/>
    <s v="Servicios Públicos Generales"/>
    <n v="12409"/>
    <s v="Tiempo promedio de respuestas a solicitudes de autorizaciones para Constitución de derechos de aprovechamientos de aguas en el período t"/>
    <s v="Sumatoria de días hábiles de respuesta a solicitudes de autorizaciones para Constitución de derechos de aprovechamientos de aguas/Total de autorizaciones para concesiones de derechos de aprovechamiento de aguas"/>
    <s v="4 - Formular, supervisar y aplicar el régimen especial de zonas fronterizas, en orden a dar cumplimiento a la normativa legal vigente mediante pronunciamientos a organismos públicos y privados, que permita fortalecer la integración territorial con los países vecinos, promoviendo el desarrollo y progreso sostenible de la zona fronteriza, el territorio antártico y sus recursos transfronterizos."/>
    <m/>
    <s v="días"/>
    <s v="Des"/>
    <s v="Calidad"/>
    <s v="Producto"/>
    <x v="1"/>
    <s v="NM"/>
    <s v="--"/>
    <s v="--"/>
    <s v="--"/>
    <m/>
    <n v="5.87"/>
    <n v="12386"/>
    <n v="2110"/>
    <n v="0"/>
    <s v="Esta actividad consiste en la tramitación y resolución sobre solicitudes de autorización para realizar actos referidos a Constitución de derechos de aprovechamiento de aguas en zona fronteriza. Este indicador es anual y se consideran las solicitudes respondidas hasta el 31 de diciembre del año en curso. Las solicitudes de autorizaciones para constitución de derechos de aprovechamiento de aguas provienen del Estado Mayor Conjunto, quienes reciben de la Dirección General de Aguas las solicitudes que pertenecen a un terreno en zona fronteriza. Ellos hacen su envío a DIFROL, quien recepciona dicha solicitud por su Oficina de Partes y un profesional responsable es el encargado de revisar los antecedentes respectivos. Finalizado el procedimiento interno, se envía un Oficio con la autorización respectiva a la Dirección General de Aguas. Este indicador es anual y se consideran las solicitudes respondidas hasta el 31 de diciembre del año t. La contabilización de los días para este indicador se hará en días hábiles. Estarán excluidos para la determinación del cumplimiento de este indicador, los pronunciamientos referidos a otorgamiento de derechos de aprovechamiento de agua que se encuentren comprendidos en las áreas estratégicas de interés ambiental definidas mediante Resolución ExentaN°94 de fecha 14 de septiembre de 2021, de la Dirección Nacional de Fronteras y Límites del Estado."/>
    <e v="#VALUE!"/>
  </r>
  <r>
    <s v="MINISTERIO DE RELACIONES EXTERIORES"/>
    <x v="105"/>
    <s v="Servicios Públicos Generales"/>
    <n v="12506"/>
    <s v="Porcentaje de Hitos y Puntos Base medidos con el Sistema de Posicionamiento Global (GPS) en el período t, respecto al total de hitos de Chile."/>
    <s v="(Número de Hitos y Puntos Base medidos con el Sistema de Posicionamiento Global (GPS) en el período t, respecto del programa definido por la Comisión Chilena de Límites /Total de Hitos y puntos base en Chile)*100"/>
    <s v="1 - Contribuir a preservar la soberanía e integridad territorial de la República de Chile conforme al Derecho Internacional, los tratados y acuerdos suscritos por el país, impulsando el desarrollo sostenible y sustentable, a través de estudios de gabinete y trabajos en terreno."/>
    <s v="Hitos y Puntos Base medidos en Chile"/>
    <s v="%"/>
    <s v="Asc"/>
    <s v="Eficacia"/>
    <s v="Proceso"/>
    <x v="0"/>
    <n v="63"/>
    <n v="560"/>
    <n v="889"/>
    <n v="0"/>
    <m/>
    <n v="62"/>
    <n v="551"/>
    <n v="889"/>
    <n v="0"/>
    <s v="Para este indicador, es importante definir que el numerador corresponde al total acumulado de hitos, puntos base y puntos trigonométricos medidos con el Sistema de Posicionamiento Global (GPS) al año t. Este valor, a su vez, responde a la planificación anual definida por la Comisión Chilena de Límites la cual determinará cuales serán los puntos a medir para el próximo período. En cuanto al denominador, es equivalente al total de Hitos, Puntos Base y Puntos Trigonométricos de Chile. La realización de las Comisiones de medición con GPS pueden variar dependiendo de las condiciones climatológicas de la zona, las condiciones geográficas, de política exterior o alguna disposición de las autoridades superiores de gobierno."/>
    <n v="1.6129032258064516E-2"/>
  </r>
  <r>
    <s v="MINISTERIO DE RELACIONES EXTERIORES"/>
    <x v="105"/>
    <s v="Servicios Públicos Generales"/>
    <n v="13871"/>
    <s v="Tiempo promedio de respuestas a solicitudes de autorización para el Sistema de Evaluación de Impacto Ambiental en el período t"/>
    <s v="Sumatoria de días hábiles de respuesta a solicitudes de autorización para el SEIA en el año t./Total de solicitudes del SEIA recibidas en el año t."/>
    <s v="3 - Asesorar al Supremo Gobierno en todo lo relacionado con la suscripción a tratados internacionales, participación en foros multilaterales, ambos relacionados con materias limítrofes y territoriales; todo ello a través de estudios, informes técnicos y jurídicos, con énfasis en los recursos hídricos transfronterizos."/>
    <s v="solicitudes autorizadas para el SEIA en el año t."/>
    <s v="días"/>
    <s v="Asc"/>
    <s v="Calidad"/>
    <s v="Producto"/>
    <x v="2"/>
    <n v="10"/>
    <n v="660"/>
    <n v="66"/>
    <n v="0"/>
    <m/>
    <n v="17"/>
    <n v="1054"/>
    <n v="62"/>
    <n v="0"/>
    <m/>
    <n v="-0.41176470588235292"/>
  </r>
  <r>
    <s v="MINISTERIO DE RELACIONES EXTERIORES"/>
    <x v="105"/>
    <s v="Servicios Públicos Generales"/>
    <n v="13908"/>
    <s v="Porcentaje de Memorias realizadas a Comités de Integración ejecutados en el año t."/>
    <s v="(Número de Memorias realizadas a Comités de Integración en el año t./Número total de Comités de Integración ejecutados en el año t.)*100"/>
    <s v="2 - Participar en todos los mecanismos, instancias o foros vecinales y regionales relacionados con la integración física, la facilitación, la cooperación y la seguridad fronterizas con los países vecinos o a través de éstos con otros países de la región, en el marco de materias de su competencia, promoviendo la participación en estas instancias en favor del desarrollo vecinal"/>
    <s v="Memorias de Comités de Integración"/>
    <s v="%"/>
    <s v="Asc"/>
    <s v="Calidad"/>
    <s v="Producto"/>
    <x v="2"/>
    <n v="80"/>
    <n v="8"/>
    <n v="10"/>
    <n v="0"/>
    <m/>
    <n v="0"/>
    <n v="0"/>
    <n v="10"/>
    <n v="0"/>
    <s v="DIFROL tiene como objetivo participar en mecanismos, instancias o foros vecinales y regionales relacionados con la integración física, la facilitación, la cooperación y la seguridad fronterizas con los países vecinos. En este marco, DIFROL se compromete a realizar Memorias que dejen constancias de todas las coordinaciones, reuniones, y compromisos adquiridos por Chile en los Comités de Integración. Las Memorias de los Comités de Integración buscan dejar registro comprobable del trabajo que se realiza antes, durantes y después de cada Comité de Integración, estas memorias permitirán hacer seguimiento continuo a compromisos, sirviendo a su vez como una herramienta de gestión para medir el avance efectivo de la integración vecinal. Cabe la posibilidad que no se realice las reuniones planificadas por instrucciones de nivel superior nacional o porque el país vecino comunique expresamente su intención de no participar en la respectiva reunión."/>
    <n v="1"/>
  </r>
  <r>
    <s v="MINISTERIO DE RELACIONES EXTERIORES"/>
    <x v="105"/>
    <s v="Servicios Públicos Generales"/>
    <n v="13988"/>
    <s v="Tiempo promedio de respuesta a solicitudes sobre ubicación de vértices de concesiones mineras próximas al límite internacional."/>
    <s v="Sumatoria de días hábiles de respuesta a solicitudes sobre ubicación de vértices de concesiones mineras próximas al límite internacional en el año t./Total de solicitudes de respuesta a solicitudes sobre ubicación de vértices de concesiones mineras próximas al límite internacional en el año t"/>
    <s v="4 - Formular, supervisar y aplicar el régimen especial de zonas fronterizas, en orden a dar cumplimiento a la normativa legal vigente mediante pronunciamientos a organismos públicos y privados, que permita fortalecer la integración territorial con los países vecinos, promoviendo el desarrollo y progreso sostenible de la zona fronteriza, el territorio antártico y sus recursos transfronterizos."/>
    <s v="Respuesta a solicitudes sobre ubicación de vértices de concesiones mineras próximas al límite internacional"/>
    <s v="días"/>
    <s v="Des"/>
    <s v="Calidad"/>
    <s v="Producto"/>
    <x v="2"/>
    <n v="5"/>
    <n v="720"/>
    <n v="144"/>
    <n v="0"/>
    <m/>
    <n v="4.62"/>
    <n v="712"/>
    <n v="154"/>
    <n v="0"/>
    <s v="Entiéndase como ?Ingreso de la solicitud a DIFROL? como el ingreso de los oficios emitidos por los Juzgados de Letras en lo Civil dirigidos a esta Dirección Nacional, la fecha otorgada por la Oficina de Partes de DIFROL, o en su defecto el Departamento de Operaciones, será considerada como la fecha de ingreso."/>
    <n v="-8.2251082251082228E-2"/>
  </r>
  <r>
    <s v="MINISTERIO DE RELACIONES EXTERIORES"/>
    <x v="106"/>
    <s v="Asuntos Económicos"/>
    <n v="13352"/>
    <s v="Porcentaje de empresas exportadoras beneficiarias de ProChile, respecto del total de empresas exportadoras a nivel nacional."/>
    <s v="(N° de empresas beneficiarias de ProChile que exportan en el periodo t/N° total de empresas exportadoras a nivel nacional en el periodo t)*100"/>
    <m/>
    <m/>
    <s v="%"/>
    <s v="Asc"/>
    <s v="Eficacia"/>
    <s v="Producto"/>
    <x v="1"/>
    <s v="NM"/>
    <s v="--"/>
    <s v="--"/>
    <s v="--"/>
    <m/>
    <n v="0"/>
    <n v="0"/>
    <n v="0"/>
    <n v="0"/>
    <s v="1. Para efectos de la medición del indicador se considera: a. Empresa exportadora beneficiaria de ProChile: toda aquella empresa que cumpla con los siguientes requisitos: i) Contribuyente con inicio de actividades vigente, verificado con información que proporciona el Servicio de Impuestos Internos (SII). ii) Con servicios recibidos por parte de la Institución, y registrados en el Sistema de Registro de Actividades de ProChile o el sistema que se encuentre habilitado para estos fines. iii) Que registre exportaciones. b. Los datos de empresas exportadoras se verificarán de acuerdo a las siguientes fuentes de información: i) Registro de empresas exportadoras informadas por el Servicio Nacional de Aduanas (SNA). ii) Declaración simple de exportaciones, por parte de las empresas, principalmente de los macrosectores de servicios y economía creativa, y que no registren exportaciones a través del SNA. iii) Factura de exportación, DUS, DUSI u otro tipo de documento que permita validar la condición de exportadora por parte de una empresa. c. Los registros de empresas exportadoras recibidos del SNA consideran una depuración por parte de la Institución, descartando aquellos RUTs de entidades tales como entidades públicas, empresas que aparecen como exportadoras de mercancía extranjera nacionalizada, o empresas no exportadoras propiamente tales, como por ejemplo salidas de maquinarias o partes de ella para su reparación en el exterior. 2.Periodo t, comprende diciembre año t-1 a noviembre año t. 3. Los valores de los operandos son estimados a la fecha y por lo que podrían sufrir variaciones."/>
    <s v="-"/>
  </r>
  <r>
    <s v="MINISTERIO DE RELACIONES EXTERIORES"/>
    <x v="106"/>
    <s v="Asuntos Económicos"/>
    <n v="13372"/>
    <s v="Porcentaje de actividades de capacitación online del programa de formación exportadora"/>
    <s v="(N° total de actividades de capacitación online del programa de formación exportadora, ejecutadas en el año t/N° total de actividades de capacitación del programa de formación exportadora, en el año t)*100"/>
    <m/>
    <m/>
    <s v="%"/>
    <s v="Asc"/>
    <s v="Eficacia"/>
    <s v="Proceso"/>
    <x v="1"/>
    <s v="NM"/>
    <s v="--"/>
    <s v="--"/>
    <s v="--"/>
    <m/>
    <n v="0"/>
    <n v="0"/>
    <n v="0"/>
    <n v="0"/>
    <s v="1. El programa de formación exportadora busca generar y reforzar capacidades de gestión exportadoras y de internacionalización, en empresas no exportadoras y exportadoras, potenciando y acelerando procesos comerciales internacionales, de manera sostenible, en particular está dirigido a cargos directivos, profesionales y técnicos, de empresas beneficiarias de ProChile, como también empresas no beneficiarias que puedan integrarse al trabajo institucional. 2. El dato final del denominador &quot;N° total de actividades de capacitación del programa de formación exportadora, en el año t&quot;, del indicador, se obtendrá una vez que el programa de formación exportadora anual sea aprobado. 3. La medición del indicador se hará respecto de las actividades de capacitación on line que se realicen durante el año t. 4. Los valores de los operandos son estimados a la fecha y por lo que podrían sufrir variaciones."/>
    <s v="-"/>
  </r>
  <r>
    <s v="MINISTERIO DE RELACIONES EXTERIORES"/>
    <x v="106"/>
    <s v="Asuntos Económicos"/>
    <n v="13376"/>
    <s v="Porcentaje de empresas exportadoras pymex beneficiarias de ProChile, respecto del total de empresas exportadoras pymex a nivel nacional."/>
    <s v="(N° de empresas pymex beneficiarias de ProChile que exportan en el periodo t/N° total de empresas pymex a nivel nacional en el periodo t)*100"/>
    <m/>
    <m/>
    <s v="%"/>
    <s v="Asc"/>
    <s v="Eficacia"/>
    <s v="Producto"/>
    <x v="1"/>
    <s v="NM"/>
    <s v="--"/>
    <s v="--"/>
    <s v="--"/>
    <m/>
    <n v="0"/>
    <n v="0"/>
    <n v="0"/>
    <n v="0"/>
    <s v="1. Para efectos de la medición del indicador se considera: a. Empresa pymex beneficiaria de ProChile: toda aquella empresa que cumpla con los siguientes requisitos: i) Contribuyente con inicio de actividades vigente, verificado con información que proporciona el Servicio de Impuestos Internos (SII). ii) Con servicios recibidos por parte de la Institución, y registrados en el Sistema de Registro de Actividades de ProChile o el sistema que se encuentre habilitado para estos fines. iii) Que registre exportaciones. iv) Que sea de tamaño pequeña o mediana (pyme), según información de ventas proporcionadas por el SII. b. Los datos de empresas exportadoras se verificarán de acuerdo a las siguientes fuentes de información: i) Registro de empresas exportadoras informadas por el Servicio Nacional de Aduanas (SNA). ii) Declaración simple de exportaciones, por parte de las empresas, principalmente de los macrosectores de servicios y economía creativa, y que no registren exportaciones a través del SNA. iii) Factura de exportación, DUS, DUSI u otro tipo de documento que permita validar la condición de exportadora por parte de una empresa. c. Los registros de empresas exportadoras recibidos del SNA consideran una depuración por parte de la Institución, descartando aquellos RUTs de entidades tales como entidades públicas, empresas que aparecen como exportadoras de mercancía extranjera nacionalizada, o empresas no exportadoras propiamente tales, como por ejemplo salidas de maquinarias o partes de ella para su reparación en el exterior. 2. Periodo t, comprende diciembre año t-1 a noviembre año t. 3. Los valores de los operandos son estimados a la fecha y por lo que podrían sufrir variaciones."/>
    <s v="-"/>
  </r>
  <r>
    <s v="MINISTERIO DE RELACIONES EXTERIORES"/>
    <x v="106"/>
    <s v="Asuntos Económicos"/>
    <n v="13377"/>
    <s v="Responder las consultas sobre información de comercio exterior en un plazo máximo de 3 días hábiles."/>
    <s v="(N° de consultas sobre información de comercio exterior respondidas en año t en un plazo menor o igual a 3 días hábiles en año t/N° de consultas sobre información de comercio exterior recibidas en año t)*100"/>
    <m/>
    <m/>
    <s v="%"/>
    <s v="Asc"/>
    <s v="Calidad"/>
    <s v="Producto"/>
    <x v="1"/>
    <s v="NM"/>
    <s v="--"/>
    <s v="--"/>
    <s v="--"/>
    <m/>
    <n v="0"/>
    <n v="0"/>
    <n v="0"/>
    <n v="0"/>
    <s v="1. Las consultas de información de comercio exterior recibidas incluyen a las que realicen tanto usuarios nacionales como extranjeros (exportadores, importadores y todo otro tipo de usuario) , ingresadas a través del Centro de Ayuda de ProChile. 2. Las consultas de información de comercio exterior respondidas corresponden a aquellas recibidas entre el 1 de enero y el 31 de diciembre del año t. 3. Las consultas de información de comercio exterior respondidas incluyen tanto a aquellas en que la respuesta fue entregada directamente por el Centro de Ayuda de PorChile al usuario como aquellas derivadas a otras instituciónes. 4. Se considerara para la medición del indicador las consultas de información de comercio exterior respondidas, cuando éstas sean respondidas mediante una comunicación emitida por el sistema informático o los medios institucionales definido para estos efectos. 5.Los valores de los operandos son estimados a la fecha y por lo que podrían sufrir variaciones."/>
    <s v="-"/>
  </r>
  <r>
    <s v="MINISTERIO DE RELACIONES EXTERIORES"/>
    <x v="106"/>
    <s v="Asuntos Económicos"/>
    <n v="13998"/>
    <s v="Porcentaje de empresas exportadoras beneficiarias de ProChile, respecto del total de empresas exportadoras a nivel nacional"/>
    <s v="(N° de empresas beneficiarias de ProChile que exportan en el periodo t/N° total de empresas exportadoras a nivel nacional en el periodo t)*100"/>
    <s v="1 - Impulsar el proceso de internacionalización de las empresas representativas de todas las regiones, en especial de las MiPymex de Servicios, Industrias 4.0, Economía Creativa y Agro &amp; Alimentos."/>
    <s v="Empresas exportadoras beneficiarias de ProChile"/>
    <s v="%"/>
    <s v="Asc"/>
    <s v="Eficacia"/>
    <s v="Producto"/>
    <x v="2"/>
    <n v="40"/>
    <n v="2500"/>
    <n v="6208"/>
    <n v="0"/>
    <m/>
    <n v="44"/>
    <n v="2478"/>
    <n v="5694"/>
    <n v="0"/>
    <s v="1. Para efectos de la medición del indicador se considera: a. Empresa exportadora beneficiaria de ProChile: toda aquella empresa que cumpla con los siguientes requisitos: i) Contribuyente con inicio de actividades vigente, verificado con información que proporciona el Servicio de Impuestos Internos (SII). ii) Con servicios recibidos por parte de la Institución, y registrados en el Sistema de Registro de Actividades de ProChile o el sistema que se encuentre habilitado para estos fines. iii) Que registre exportaciones. b. Los datos de empresas exportadoras se verificarán de acuerdo a las siguientes fuentes de información: i) Registro de empresas exportadoras informadas por el Servicio Nacional de Aduanas (SNA). ii) Declaración simple de exportaciones, por parte de las empresas, principalmente de los macrosectores de servicios y economía creativa, y que no registren exportaciones a través del SNA. iii) Factura de exportación, DUS, DUSI u otro tipo de documento que permita validar la condición de exportadora por parte de una empresa. 2. Periodo t, comprende diciembre año t-1 a noviembre año t. 3. Los valores de los operandos son estimados a la fecha y por lo que podrían sufrir variaciones."/>
    <n v="-9.0909090909090912E-2"/>
  </r>
  <r>
    <s v="MINISTERIO DE RELACIONES EXTERIORES"/>
    <x v="106"/>
    <s v="Asuntos Económicos"/>
    <n v="13999"/>
    <s v="Porcentaje de empresas exportadoras mipymex beneficiarias de ProChile, respecto del total de empresas exportadoras mipymex a nivel nacional."/>
    <s v="(N° de empresas mipymex beneficiarias de ProChile que exportan en el periodo t/N° total de empresas mipymex a nivel nacional en el periodo t)*100"/>
    <s v="1 - Impulsar el proceso de internacionalización de las empresas representativas de todas las regiones, en especial de las MiPymex de Servicios, Industrias 4.0, Economía Creativa y Agro &amp; Alimentos."/>
    <s v="Empresas exportadoras mipymex beneficiarias de ProChile"/>
    <s v="%"/>
    <s v="Asc"/>
    <s v="Eficacia"/>
    <s v="Producto"/>
    <x v="2"/>
    <n v="47"/>
    <n v="1300"/>
    <n v="2750"/>
    <n v="0"/>
    <m/>
    <n v="46"/>
    <n v="1373"/>
    <n v="3015"/>
    <n v="0"/>
    <s v="1. Para efectos de la medición del indicador se considera: a. Empresa mipymex (mipyme exportadora) beneficiaria de ProChile: toda aquella empresa que cumpla con los siguientes requisitos: i) Contribuyente con inicio de actividades vigente, verificado con información que proporciona el Servicio de Impuestos Internos (SII). ii) Con servicios recibidos por parte de la Institución, y registrados en el Sistema de Registro de Actividades de ProChile o el sistema que se encuentre habilitado para estos fines. iii) Que registre exportaciones. iv) Que sea de tamaño micro, pequeña o mediana (mipyme), según información de ventas proporcionadas por el SII. b. Los datos de empresas exportadoras se verificarán de acuerdo a las siguientes fuentes de información: i) Registro de empresas exportadoras informadas por el Servicio Nacional de Aduanas (SNA). ii) Declaración simple de exportaciones, por parte de las empresas, principalmente de los macrosectores de servicios y economía creativa, y que no registren exportaciones a través del SNA. iii) Factura de exportación, DUS, DUSI u otro tipo de documento que permita validar la condición de exportadora por parte de una empresa. 2. Periodo t, comprende diciembre año t-1 a noviembre año t. 3. Los valores de los operandos son estimados a la fecha y por lo que podrían sufrir variaciones."/>
    <n v="2.1739130434782608E-2"/>
  </r>
  <r>
    <s v="MINISTERIO DE RELACIONES EXTERIORES"/>
    <x v="106"/>
    <s v="Asuntos Económicos"/>
    <n v="14000"/>
    <s v="Porcentaje de empresas beneficiarias de ProChile que diversifican mercado, respecto del total de empresas beneficiarias exportadores de ProChile."/>
    <s v="(N° de empresas beneficiarias de ProChile que diversifican mercado en el periodo t/N° total de empresas beneficiarias exportadoras de ProChile en el periodo t-2)*100"/>
    <s v="2 - Impulsar la diversificación de la oferta exportable y los mercados de destino a través de herramientas de promoción."/>
    <s v="Empresas beneficiarias de ProChile que diversifican mercado"/>
    <s v="%"/>
    <s v="Asc"/>
    <s v="Eficacia"/>
    <s v="Resultado Intermedio"/>
    <x v="2"/>
    <n v="45"/>
    <n v="921"/>
    <n v="2048"/>
    <n v="0"/>
    <m/>
    <n v="47"/>
    <n v="911"/>
    <n v="1956"/>
    <n v="0"/>
    <s v="1. Para efectos de la medición del indicador se considera: a. Empresa exportadora beneficiaria de ProChile: toda aquella empresa que cumpla con los siguientes requisitos: i) Contribuyente con inicio de actividades vigente, verificado con información que proporciona el Servicio de Impuestos Internos (SII). ii) Con servicios recibidos por parte de la Institución, y registrados en el Sistema de Registro de Actividades de ProChile o el sistema que se encuentre habilitado para estos fines. iii) Que registre exportaciones. b. Los datos de empresas exportadoras se verificarán de acuerdo a las siguientes fuentes de información: i) Registro de empresas exportadoras informadas por el Servicio Nacional de Aduanas (SNA). ii) Declaración simple de exportaciones, por parte de las empresas, principalmente de los macrosectores de servicios y economía creativa, y que no registren exportaciones a través del SNA. iii) Factura de exportación, DUS, DUSI u otro tipo de documento que permita validar la condición de exportadora por parte de una empresa. 2. Se considera que un beneficiario exportador diversifica mercado cuando, en el periodo t exporta a un mercado diferente del exportado en el periodo t-2 3. Periodo t, comprende diciembre año t-1 a noviembre año t. Periodo t-2, comprende diciembre año t-3 a noviembre año t-2. 4. Los valores de los operandos son estimados a la fecha y por lo que podrían sufrir variaciones."/>
    <n v="-4.2553191489361701E-2"/>
  </r>
  <r>
    <s v="MINISTERIO DE RELACIONES EXTERIORES"/>
    <x v="106"/>
    <s v="Asuntos Económicos"/>
    <n v="14001"/>
    <s v="Porcentaje de empresas beneficiarias de ProChile, lideradas por mujeres o pertenezcan a pueblos originarios, respecto del total de empresas beneficiarias de ProChile."/>
    <s v="(N° de empresas beneficiarias de ProChile lideradas por mujeres o pertenezcan a pueblos originarios en el periodo t/N° total de empresas beneficiarias de ProChile en el periodo t)*100"/>
    <s v="3 - Contribuir al desarrollo sostenible e inclusivo de Chile, a través del apoyo en el proceso de internacionalización de empresas lideradas por mujeres, que pertenezcan a pueblos originarios, empresas que cuenten con gestión sostenible o sean empresas innovadoras."/>
    <s v="Empresas beneficiarias de ProChile lideradas por mujeres o pertenezcan a pueblos originarios"/>
    <s v="%"/>
    <s v="Asc"/>
    <s v="Eficacia"/>
    <s v="Producto"/>
    <x v="2"/>
    <n v="12"/>
    <n v="648"/>
    <n v="5614"/>
    <n v="0"/>
    <m/>
    <n v="3"/>
    <n v="147"/>
    <n v="5600"/>
    <n v="0"/>
    <s v="1. Para efectos de la medición del indicador se considera: a. Empresa beneficiaria de ProChile: toda aquella empresa que cumpla con los siguientes requisitos: i) Contribuyente con inicio de actividades vigente, verificado con información que proporciona el Servicio de Impuestos Internos (SII). ii) Con servicios recibidos por parte de la Institución, y registrados en el Sistema de Registro de Actividades de ProChile o el sistema que se encuentre habilitado para estos fines. b) Empresa liderada por mujer es aquella empresa que cumple con uno o más de los siguientes requisitos: i) La propiedad de la sociedad corresponde, al menos, en un 50% a mujeres. ii) La representación legal de la sociedad la ejerce una mujer. iii) El directorio de la sociedad está compuesto, al menos, por un 50% de mujeres. iv) La gerencia general de la sociedad la ejerce una mujer. Estos requisitos serán verificados por los ejecutivos regionales a cargo de estas empresas y registrados en los sistemas de información que ProChile disponga para ello. c) Empresa que pertenece a pueblos originarios es aquella empresa que cumple con el siguiente requisito: i) Pertenecer a algunos de los siguientes pueblos: Atacameños, Aymara, Quechua, Chango, Colla, Diaguita, Rapa Nui, Mapuche, Kawésqar, Yagán. Estos requisitos serán verificados por los ejecutivos regionales a cargo de estas empresas y registrados en los sistemas de información que ProChile disponga para ello. 2. Periodo t, comprende enero a diciembre año t. 3. Los valores de los operandos son estimados a la fecha y por lo que podrían sufrir variaciones."/>
    <n v="3"/>
  </r>
  <r>
    <s v="MINISTERIO DE RELACIONES EXTERIORES"/>
    <x v="106"/>
    <s v="Asuntos Económicos"/>
    <n v="14002"/>
    <s v="Porcentaje de empresas beneficiarias de ProChile, que cuenten con gestión sostenible, respecto del total de empresas beneficiarias de ProChile."/>
    <s v="(N° de empresas beneficiarias de ProChile que cuenten con gestión sostenible en el periodo t/N° total de empresas beneficiarias de ProChile en el periodo t)*100"/>
    <s v="3 - Contribuir al desarrollo sostenible e inclusivo de Chile, a través del apoyo en el proceso de internacionalización de empresas lideradas por mujeres, que pertenezcan a pueblos originarios, empresas que cuenten con gestión sostenible o sean empresas innovadoras."/>
    <s v="Empresas beneficiarias de ProChile que cuenten con gestión sostenible"/>
    <s v="%"/>
    <s v="Asc"/>
    <s v="Eficacia"/>
    <s v="Producto"/>
    <x v="2"/>
    <n v="18"/>
    <n v="1019"/>
    <n v="5614"/>
    <n v="0"/>
    <m/>
    <n v="10"/>
    <n v="555"/>
    <n v="5600"/>
    <n v="0"/>
    <s v="1. Para efectos de la medición del indicador se considera: a. Empresa beneficiaria de ProChile: toda aquella empresa que cumpla con los siguientes requisitos: i) Contribuyente con inicio de actividades vigente, verificado con información que proporciona el Servicio de Impuestos Internos (SII). ii) Con servicios recibidos por parte de la Institución, y registrados en el Sistema de Registro de Actividades de ProChile o el sistema que se encuentre habilitado para estos fines. b. Empresa con gestión sostenible es aquella empresa que a través de la utilización del Test de Gestión Sostenible, instrumento elaborado por una fuente externa para medir este atributo en las empresas beneficiarias de ProChile, obtiene un puntaje igual o superior a 1 punto en su último test. 2. Periodo t, comprende enero a diciembre año t. 3. Los valores de los operandos son estimados a la fecha y por lo que podrían sufrir variaciones."/>
    <n v="0.8"/>
  </r>
  <r>
    <s v="MINISTERIO DE RELACIONES EXTERIORES"/>
    <x v="106"/>
    <s v="Asuntos Económicos"/>
    <n v="14003"/>
    <s v="Porcentaje de empresas innovadoras internacionalizadas beneficiarias de ProChile, respecto del total de empresas innovadoras beneficiarias de ProChile."/>
    <s v="(N° de empresas innovadoras internacionalizadas beneficiarias de ProChile en el periodo t/ Total de empresas innovadoras beneficiarias de ProChile en el periodo t)*100"/>
    <s v="3 - Contribuir al desarrollo sostenible e inclusivo de Chile, a través del apoyo en el proceso de internacionalización de empresas lideradas por mujeres, que pertenezcan a pueblos originarios, empresas que cuenten con gestión sostenible o sean empresas innovadoras."/>
    <s v="Empresas innovadoras internacionalizadas beneficiarias de ProChile"/>
    <s v="%"/>
    <s v="Des"/>
    <s v="Eficacia"/>
    <s v="Resultado Intermedio"/>
    <x v="2"/>
    <n v="23"/>
    <n v="77"/>
    <n v="330"/>
    <n v="0"/>
    <m/>
    <s v="NM"/>
    <s v="--"/>
    <s v="--"/>
    <s v="--"/>
    <s v="1. Para efectos de la medición del indicador se considera: a. Empresa innovadora beneficiaria de ProChile: es toda aquella empresa que cumpla con los siguientes requisitos: i) Ser calificada como tal por el Subdepartamento de Innovación de ProChile. Esta información quedará almanecena en los sistemas de información que ProChile disponga para ello. ii) Contribuyente con inicio de actividades vigente, verificado con información que proporciona el Servicio de Impuestos Internos (SII). iii) Con servicios recibidos por parte de la Institución, y registrados en el Sistema de Registro de Actividades de ProChile o el sistema que se encuentre habilitado para estos fines. b) Los datos de empresa innovadora internacionalizada se verificarán de acuerdo a las siguientes fuentes de información: i) Registro de empresas exportadoras informadas por el Servicio Nacional de Aduanas (SNA). ii) Carta de internalización, por parte de las empresas que no registren exportaciones a través del SNA. iii) Factura de exportación, DUS, DUSI u otro tipo de documento que permita validar la condición de exportadora por parte de una empresa. 2. Periodo t, comprende enero a diciembre año t. 3. Los valores de los operandos son estimados a la fecha y por lo que podrían sufrir variaciones."/>
    <n v="-1"/>
  </r>
  <r>
    <s v="MINISTERIO DE RELACIONES EXTERIORES"/>
    <x v="107"/>
    <s v="Servicios Públicos Generales"/>
    <n v="10732"/>
    <s v="Porcentaje de variación de publicaciones ISI antárticas (International Scientific Index) nacionales generadas en el trienio actual respecto del total de publicaciones ISI antárticas nacionales del trienio anterior"/>
    <s v="((Nº de publicaciones científicas ISI antárticas nacionales del trienio actual [año t-2 al año t]/Nº Total de publicaciones científicas ISI antárticas nacionales del trienio anterior [año t-5 al año t-3])-1)*100"/>
    <s v="1 - Fortalecer la ciencia antártica nacional, a través del desarrollo de mayor y mejor investigación en ciencia, tecnología e innovación antártica, mediante el continuo mejoramiento del proceso de selección de proyectos a incorporar al Programa Nacional de Ciencia Antártica (PROCIEN), el aumento de los fondos transferidos por proyecto y mejorando el apoyo logístico brindado, a fin de posicionarse como líder regional latinoamericano en temas científicos antárticos"/>
    <s v="Publicaciones científicas con temática antártica tienen que haber recibido apoyo de INACH para obtener los datos o muestras que originaron dichas publicaciones."/>
    <s v="%"/>
    <s v="Asc"/>
    <s v="Eficacia"/>
    <s v="Producto"/>
    <x v="0"/>
    <n v="21.9"/>
    <n v="351"/>
    <n v="288"/>
    <n v="0"/>
    <m/>
    <n v="45.9"/>
    <n v="318"/>
    <n v="218"/>
    <n v="0"/>
    <s v="La medición del indicador del Año t se basa en los factores ISI de las publicaciones del período comprendido entre el 15 de diciembre del año (t-1) al 15 de diciembre del año t, debido al desfase con que el ISI web of Science (http://www.isiwebofknowledge.com/) actualiza la información en sus bases de datos. Con la finalidad de informar la totalidad de publicaciones registrada en esta plataforma, la medición y datos efectivos del factor ISI se realiza y ratifica en marzo de cada año. Los trienios a considerar en la medición del año 2023 serán aquellos comprendidos entre 2023 y 2021 y entre 2020 y 2018. El impacto de la publicación generada por un proyecto en su último año de ejecución, se mide al año siguiente, una vez que ya ha finalizado el proyecto (3 años)."/>
    <n v="-0.52287581699346408"/>
  </r>
  <r>
    <s v="MINISTERIO DE RELACIONES EXTERIORES"/>
    <x v="107"/>
    <s v="Servicios Públicos Generales"/>
    <n v="12183"/>
    <s v="Indice de variación de estudiantes de enseñanza media del País que presentan proyectos a la Feria Antártica Escolar, FAE, con respecto al año 2012."/>
    <s v="(Nº de estudiantes de enseñanza media del País que presentan proyectos elegibles a la Feria Antártica Escolar en el año t/Nº de estudiantes de enseñanza media del País que presentaron proyectos elegibles a la Feria Antártica Escolar, respecto el año 2012)*100"/>
    <s v="4 - Fomentar el conocimiento e importancia del continente antártico en la comunidad nacional, mediante el desarrollo de eventos de alto impacto social y cultural, la presencia en medios masivos y la elaboración de publicaciones, con el fin de aumentar el interés antártico, contribuyendo al fortalecimiento de una identidad antártica para Chile."/>
    <s v="Alumnos Postulantes a la Feria Antártica Escolar, FAE, a nivel nacional."/>
    <s v="personas"/>
    <s v="Asc"/>
    <s v="Eficacia"/>
    <s v="Producto"/>
    <x v="0"/>
    <n v="145"/>
    <n v="386"/>
    <n v="267"/>
    <n v="0"/>
    <m/>
    <n v="150"/>
    <n v="401"/>
    <n v="267"/>
    <n v="0"/>
    <s v="La medición del indicador se basa en los postulantes a todas las categorías y actividades de los concursos asociados a la Feria Antártica Escolar."/>
    <n v="-3.3333333333333333E-2"/>
  </r>
  <r>
    <s v="MINISTERIO DE RELACIONES EXTERIORES"/>
    <x v="107"/>
    <s v="Servicios Públicos Generales"/>
    <n v="12424"/>
    <s v="Porcentaje de evaluadores extranjeros de países del Tratado Antártico, que revisan los proyectos postulantes al concurso regular del INACH en el año t."/>
    <s v="(Nº de evaluadores extranjeros de países del Tratado Antártico que revisan los proyectos postulantes al concurso, en el año t/Nº total de evaluadores del concurso en el año t)*100"/>
    <s v="2 - Incentivar la asistencia de especialistas nacionales a los foros y reuniones adscritos al Sistema del Tratado Antártico (STA), de manera que tengan una participación activa, mediante la presentación de trabajos, para tener una opinión informada dentro del STA."/>
    <s v="Evaluadores Extranjeros (pares) de países del Tratado Antártico, le otorga transparencia, pertinencia y calidad internacional al proceso de evaluación de la ciencia que Chile hace en la Antártica."/>
    <s v="%"/>
    <s v="Asc"/>
    <s v="Eficacia"/>
    <s v="Proceso"/>
    <x v="0"/>
    <n v="80.8"/>
    <n v="101"/>
    <n v="125"/>
    <n v="0"/>
    <m/>
    <n v="80.8"/>
    <n v="101"/>
    <n v="125"/>
    <n v="0"/>
    <s v="El Programa Nacional de Ciencia Antártica del Instituto Antártico Chileno (PROCIEN), está constituido por los proyectos científicos, tecnológicos y de innovación que el INACH financia, organiza, coordina y ejecuta cada año, en apoyo a las universidades y centros de investigación científica del país o en forma directa, de acuerdo con las líneas nacionales prioritarias de investigación científica. Los beneficiarios del PROCIEN son los investigadores de los proyectos que el INACH administra, quienes (i) reciben apoyo financiero para realizar investigaciones en las universidades e institutos de investigación del país y que, en un porcentaje del total del universo, (ii) son apoyados logísticamente para realizar toma de datos y experimentos en la Antártica. Las gestiones realizadas por el INACH directamente con los potenciales evaluadores externos es de suma importancia, considerando que es una evaluación de alto nivel, que permite contar un número importante de proyectos de Alta Calidad en ejecución cada año el Territorio Antártico Chileno, las evaluaciones por pares externos es la herramienta actual que asegura la medición de la calidad científica de la propuesta postulante, sobre todo cuando la revisión la realizan investigadores extranjeros dentro de la misma temática, quienes además permiten mejorar el proyecto con los comentarios críticos que realizan. Esto ha permitido contar con un sistema de concursos abierto y una evaluación objetiva y transparente. Cabe hacer presente que los evaluadores externos son científicos expertos antárticos o especialistas en una materia en particular, que se desempeñan en instituciones de investigación fuera de Chile, reconocidos mundialmente y prestan su colaboración ad-honorem. Asimismo, los evaluadores extranjeros (incluye investigadores chilenos) serán preferentemente de países del Sistema del Tratado Antártico. No se presenta medición a junio dado que se está desarrollando el proceso del llamado a concurso."/>
    <n v="0"/>
  </r>
  <r>
    <s v="MINISTERIO DE RELACIONES EXTERIORES"/>
    <x v="107"/>
    <s v="Servicios Públicos Generales"/>
    <n v="13874"/>
    <s v="Porcentaje de Investigadores Extranjeros de países miembros del Sistema del Tratado Antártico, STA, transportados y apoyados por el INACH con respecto al año 2013."/>
    <s v="(Nº de Investigadores Extranjeros de países miembros del Sistema Tratado Antártico, STA, transportados y apoyados por el INACH en el año t/Nº Investigadores Extranjeros de países miembros del Sistema Tratado Antártico, STA transportados y apoyados por el INACH en el año 2013)*100"/>
    <s v="3 - Incentivar el desarrollo de polos económicos, culturales y sociales, que contribuyan a promover a Chile como país-puente, mediante acciones que potencien que otros Programas Antárticos Nacionales situen a Punta Arenas y Puerto Williams como puerta de entrada a la Antártica."/>
    <s v="Investigadores Extranjeros transportados y apoyados por INACH"/>
    <s v="%"/>
    <s v="Asc"/>
    <s v="Eficacia"/>
    <s v="Proceso"/>
    <x v="2"/>
    <n v="53"/>
    <n v="91"/>
    <n v="171"/>
    <n v="0"/>
    <m/>
    <n v="53"/>
    <n v="91"/>
    <n v="171"/>
    <n v="0"/>
    <s v="El indicador se medirá asociado a la ejecución de la Expedición Científica Antártica, ECA, desde julio a junio de cada año. El incentivo para que los Programas Antárticos de otros países ingresen a la Antártica por Punta Arenas también dependerá de otras agencias de la región de Magallanes y Antártica Chilena. Se espera mantener el transporte de investigadores extranjeros, respecto del año 2013. Se considerarán como transportados aquellos investigadores apoyados en diferentes plataformas, refugios, campamentos, bases y/o que han utilizado chárter del INACH (FACH-DAP u Otros, Zodiac y Lanchas KARPUJ/Isabel/Moreno/Moyano ), o aquellos gestionados por el Instituto con los otros operadores antárticos (Buque-Twin Otter-Helicóptero, etc), desde y hacia la antártica y dentro de la Antártica."/>
    <n v="0"/>
  </r>
  <r>
    <s v="MINISTERIO DE RELACIONES EXTERIORES"/>
    <x v="108"/>
    <s v="Servicios Públicos Generales"/>
    <n v="11918"/>
    <s v="Porcentaje de actividades de profundización de la relación bilateral de Chile, con aquellos países de especial interés, en el año t"/>
    <s v="(Número de actividades de profundización de la relación bilateral de Chile efectuadas en el año t/Total de actividades de profundización de la relación bilateral de Chile programadas en el año t)*100"/>
    <s v="1 - Profundizar los vínculos con los países vecinos y la región, teniendo como base la defensa de la soberanía, la integridad territorial y los instrumentos y espacios bilaterales y regionales de cooperación vigentes, generando agendas comunes y de concertación política en materias como integración, protección del medio ambiente y océanos, desarrollo sostenible, migraciones, igualdad de género, energía, entre otras."/>
    <s v="Actividades que promueven el acercamiento con países vecinos, y con países de especial interés para Chile."/>
    <s v="%"/>
    <s v="Asc"/>
    <s v="Eficacia"/>
    <s v="Proceso"/>
    <x v="0"/>
    <n v="79"/>
    <n v="11"/>
    <n v="14"/>
    <n v="0"/>
    <m/>
    <n v="79"/>
    <n v="11"/>
    <n v="14"/>
    <n v="0"/>
    <s v="A) Actividades de profundización: se refiere a todas aquellas instancias en las cuales las relaciones bilaterales entre los Estados se intensifican, declarando una voluntad explícita de materialización de objetivos comunes y de interrelación mutua en diversas temáticas, con el fin de que materializar objetivos definidos en cada una de ellas. La profundización se materializa por medio de múltiples coordinaciones efectuadas por nuestros funcionarios, ya sea mediante una vinculación directa con sus pares en las Cancillerías locales, como así también desde Santiago, como a su vez, la definición de actos en que se plasmen las voluntades de nuestras autoridades y/o representantes (entre ellos podemos mencionar: actas, MOU, acuerdos, convenios, comunicados conjuntos, etc.) B) Países de especial interés: se refiere a aquellos países con los cuales Chile posee una relación estrecha y/o especial, la cual es fruto a su cercanía geográfica, por la existencia de Tratados vigentes y completamente operativos, por ser ellos ejemplo de polos del desarrollo o por considerarse la relación entre Chile y un lugar geográfico definido una prioridad de política Exterior. C) Las actividades que conforman un escenario de profundización de las relaciones bilaterales de Chile, para 2023, son las siguientes: 1. Pendiente 2. Seguimiento a los compromisos emanados de la Declaración Conjunta Presidencial Chile-Argentina del 26 de enero de 2021 3. Pendiente 4. Profundización del diálogo y ampliación de la relación bilateral con Estados Unidos 5. Estrechamiento y profundización de las relaciones bilaterales con Canadá 6. Prosecución de la estrategia de acercamiento a los países del área CARICOM 7. Seguimiento al proceso de modernización del Acuerdo de Asociación Chile - U.E., ya sea en su negociación o tras su firma. 8. Pendiente 9. Asistir con propuestas sustantivas a las reuniones que ASEAN realice, a las que Chile sea invitado a tomar parte en su condición de Socio de Desarrollo de la entidad 10. Pendiente 11. Participación activa en las reuniones de Altos Oficiales (SOM) y en Grupos de Trabajo de FOCALAE; y en otras iniciativas regionales del Asia Pacífico. 12. Prospección y profundización de las relaciones con países del Medio Oriente 13. Prospección y profundización de las relaciones con países de África 14. Profundización de la relación estratégica entre Chile y el Estado California en Estados Unidos D) Cada uno de estos compromisos se entenderán cumplidos cuando exista, a lo menos, una gestión efectivamente realizada por parte de nuestro Servicio. E) Gestiones: se entienden como acciones efectuadas por nuestro servicio y/o nuestras Embajadas en pos de lograr la materialización de estas reuniones. Ejemplo: Memorandum, Mensajería Oficial, Notas Diplomáticas, Actas de Reuniones etc."/>
    <n v="0"/>
  </r>
  <r>
    <s v="MINISTERIO DE RELACIONES EXTERIORES"/>
    <x v="108"/>
    <s v="Servicios Públicos Generales"/>
    <n v="11928"/>
    <s v="Porcentaje de materialización de las actividades y/o compromisos multilaterales de Chile en el año t"/>
    <s v="(Número de compromisos multilaterales de Chile materializados en el año t/Total compromisos multilaterales de Chile adquiridos en el año t)*100"/>
    <s v="2 - Impulsar la participación de Chile en los organismos internacionales, posicionando el respeto al Derecho internacional y la promoción y protección de los Derechos Humanos como un sello distintivo, enfrentando desafíos comunes, regionales y globales."/>
    <s v="Multilateral"/>
    <s v="%"/>
    <s v="Asc"/>
    <s v="Eficacia"/>
    <s v="Producto"/>
    <x v="0"/>
    <n v="79"/>
    <n v="11"/>
    <n v="14"/>
    <n v="0"/>
    <m/>
    <n v="79"/>
    <n v="11"/>
    <n v="14"/>
    <n v="0"/>
    <s v="A) Actividades y/o compromisos multilaterales: corresponden a aquellas iniciativas que, bajo el alero de algún Organismo Multilateral Internacional, han sido adquiridas por Chile como forma de defender y fomentar aquellos valores universales que son parte importante de nuestra Política Exterior: el respeto a los Derechos Humanos, Democracia, la protección del medio ambiente y los recursos naturales no renovables, el fortalecimiento de los regímenes especiales (Antártica, mar y espacio) y de seguridad internacional. B) Las actividades y/o compromisos multilaterales de Chile a ser materializados en el año 2023, son los siguientes: 1. Participación activa en el Período de Sesiones de la Organización de las Naciones Unidas 2. Participación activa en el Consejo Nacional para la Implementación de la Agenda 2030 para el Desarrollo Sostenible 3. Pendiente 4. Pendiente 5. Pendiente 6. Participar activamente en la Conferencia de la Convención Marco de Cambio Climático como principal foro multilateral sobre cambio climático, y en las negociaciones que se están llevando a cabo en la Convención para acordar el libro de reglas del Acuerdo de París, fundamental para la plena implementación de dicho acuerdo. 7. Fortalecer la proyección oceánica de Chile en las diferentes instancias bilaterales y multilaterales, tanto a nivel regional como global. 8. Propiciar la inserción de Chile en redes internacionales de ciencia, tecnología, de desarrollo de educación superior especializada y en general de fomento de capital humano avanzado, así como de tecnologías digitales, energía e innovación, fomentando la participación en foros y organismos internacionales asociados a esos ámbitos 9 Participación activa en la Asamblea General de la Organización de Estados Americanos - OEA 10 Profundización de la relación estratégica entre Chile y el Estado de Massachusetts en Estados Unidos 11. Mantener las relaciones bilaterales con los Estados parte del Sistema del Tratado Antártico, a través de intercambios políticos y de cooperación 12. Promoción y defensa de los intereses de Chile en la Reunión Consultiva del Tratado Antártico 13. Promover los intereses nacionales en la Reunión de la Comisión para la Conservación de los Recursos Vivos Marinos Antárticos (CCRVMA) 14. Participación activa en el Consejo de Altas Autoridades de Derechos Humanos (RADDHH) de MERCOSUR C) Cada uno de estos compromisos se entenderán cumplidos cuando exista, a lo menos, una gestión efectivamente realizada por parte de nuestro Servicio. D) Gestiones: se entienden como acciones efectuadas por nuestro Servicio y/o nuestras Embajadas y Misiones de Chile en el Exterior en pos de lograr la materialización de estas reuniones. Ejemplo: Memorándum, Mensajería Oficial, Notas Diplomáticas, Actas de Reuniones etc."/>
    <n v="0"/>
  </r>
  <r>
    <s v="MINISTERIO DE RELACIONES EXTERIORES"/>
    <x v="108"/>
    <s v="Servicios Públicos Generales"/>
    <n v="11955"/>
    <s v="Días promedio de respuesta a Consulados en la tramitación de solicitudes Certificación de Supervivencia en IPS en el año t"/>
    <s v="(Sumatoria de los días de procesamiento de solicitudes de certificación de supervivencia ante IPS en el año t/Total de solicitudes de certificación de supervivencia recibidas en el año t)"/>
    <s v="4 - Modernizar los servicios consulares para proteger los derechos de nuestros connacionales en el exterior, acercando los servicios públicos a los chilenos y chilenas que residen en el extranjero, bajo los criterios de oportunidad y calidad, procurando un tratamiento integral de todas las dimensiones de los procesos migratorios, para avanzar hacia una migración segura, ordenada y regular en el marco de la Ley de Migración y Extranjería."/>
    <s v="Certificados de supervivencias"/>
    <s v="días"/>
    <s v="Des"/>
    <s v="Calidad"/>
    <s v="Producto"/>
    <x v="0"/>
    <n v="3"/>
    <n v="1200"/>
    <n v="400"/>
    <n v="0"/>
    <m/>
    <n v="3.9"/>
    <n v="1550"/>
    <n v="395"/>
    <n v="0"/>
    <s v="La Certificación de Supervivencia es la solicitud que efectúa ante el Consulado de Chile correspondiente, un pensionado del Instituto de Previsión Social (IPS), a objeto de que el Cónsul o algún Oficial Autorizado en su Calidad de Ministro de Fe Consular, certifique por vía de los Servicios Consulares, ante el Organismo Previsional que él o la beneficiaria (o) de una Pensión de ese IPS se encuentra viva (o), a objeto de cumplir con la obligación anual de acreditar la supervivencia exigida por ese organismo previsional. El Consulado emite un Certificado de Supervivencia que será enviado a la Dirección de Servicios Consulares-Departamento de Previsión Social, donde será legalizado y remitido al IPS para su registro e incorporación, con su correspondiente tramitación electrónica. Se considerarán las solicitudes de certificación de supervivencia relacionadas con pensionados del IPS recibidas por oficio, excluyendo aquellas relacionadas con leyes de reparación, pues éstas son procesadas en otra unidad. Tampoco se considerarán aquellas solicitudes que puedan estar duplicadas en el Sistema de Atención Consular (SAC), ni aquellas correspondientes a otros Organismos Previsionales tales como: Administradoras de Fondos de Pensiones (AFP), Compañías de Seguro, CCAF, Tesorería General de la República, DIPRECA y CAPREDENA, ni aquellas tramitadas con Firma Electrónica Avanzada, ya que éstas ingresan directamente al IPS. El tiempo considerado es en días hábiles y comienza cuando la documentación de respaldo de la solicitud, es recibida por el Departamento de Previsión Social de la Dirección de Servicios Consulares, y registrada en el Sistema de Atención Consular (SAC), mediante la gestión ?Asume Caso? o cuando una solicitud que no es ingresada al SAC por el Consulado, es recibida e ingresada al sistema en el mismo Departamento. El tiempo considerado termina cuando la solicitud es cerrada en el SAC por el Departamento de Previsión Social. Para verificar el procesamiento y resultado del trámite, el Consulado podrá revisar registro y traza de las solicitudes en el Sistema de Atención Consular. Dentro del cálculo no se considerará el tiempo que la solicitud está siendo procesada en el IPS o que requieren de información adicional o procesamiento especial de esa Institución. Tampoco se consideran aquellas solicitudes requeridas con carácter de urgente por parte del Consulado, pues estas últimas tienen un tratamiento y procesamiento especial. Se medirán las solicitudes registradas recibidas, procesadas y cerradas en el año t, en el SAC. La cantidad de solicitudes puede variar, por lo tanto, el numerador y denominador son estimados a la fecha"/>
    <n v="0.23076923076923075"/>
  </r>
  <r>
    <s v="MINISTERIO DE RELACIONES EXTERIORES"/>
    <x v="108"/>
    <s v="Servicios Públicos Generales"/>
    <n v="13253"/>
    <s v="Porcentaje de participación de Chile en reuniones oficiales, respecto a las programadas, en Mecanismos de Integración Regional Multilateral"/>
    <s v="(Número de participaciones de Chile en reuniones oficiales en Mecanismos de Integración Regional Multilateral en el en el año t /Número de reuniones oficiales de Mecanismos de Integración Regional Multilateral programadas para el año t)*100"/>
    <s v="2 - Impulsar la participación de Chile en los organismos internacionales, posicionando el respeto al Derecho internacional y la promoción y protección de los Derechos Humanos como un sello distintivo, enfrentando desafíos comunes, regionales y globales."/>
    <m/>
    <s v="%"/>
    <s v="Asc"/>
    <s v="Eficacia"/>
    <s v="Producto"/>
    <x v="0"/>
    <n v="86"/>
    <n v="19"/>
    <n v="22"/>
    <n v="0"/>
    <m/>
    <n v="86"/>
    <n v="19"/>
    <n v="22"/>
    <n v="0"/>
    <s v="Los Mecanismos de Integración Regional a ser considerados son: MERCOSUR, CELAC, Sistema Iberoamericano, el Grupo de Revisión de la Implementación de Cumbres (GRIC), Sistema Interamericano - OEA, y la Alianza del Pacífico. Se considera como actividades oficiales de los Mecanismos antes mencionados todas aquellas que se encuentran definidas por la agenda de estas entidades, sean ellos: Grupos de Concertación Política, Grupos de Trabajo temáticos, Reuniones de Delegados Nacionales, Reuniones de Ministros, Reuniones de Ministros de Relaciones Exteriores, Reuniones Cumbres y todas aquellas reuniones extraordinarias que las entidades definan. Se entiende por participación la acción de representar a Chile dando a conocer nuestra posición nacional respecto a la(s) temática(s) que sean tratadas, en las reuniones que los mecanismos de Integración Regional antes descritos definan. La participación de Chile se materializa por medio de la presencia de autoridades nacionales, ya sean de la Subsecretaria de Relaciones Exteriores, como así también de distintas agencias nacionales."/>
    <n v="0"/>
  </r>
  <r>
    <s v="MINISTERIO DE RELACIONES EXTERIORES"/>
    <x v="108"/>
    <s v="Servicios Públicos Generales"/>
    <n v="13254"/>
    <s v="Porcentaje de países estratégicos para Chile en los cuales se realizan actividades culturales en el año t"/>
    <s v="(Número de países estratégicos para Chile en los que se realizan actividades culturales en el año t /Total de países estratégicos para Chile en el año t)*100"/>
    <s v="3 - Consolidar y diversificar la inserción de Chile en el mundo, a través de mecanismos de diálogo y cooperación bilateral, construyendo una agenda política, económica, consular, y cultural innovadora, y proyectando el desarrollo de la política exterior feminista y turquesa, en línea con la Agenda 2030."/>
    <s v="actividades culturales"/>
    <s v="%"/>
    <s v="Asc"/>
    <s v="Eficacia"/>
    <s v="Producto"/>
    <x v="0"/>
    <n v="73"/>
    <n v="11"/>
    <n v="15"/>
    <n v="0"/>
    <m/>
    <n v="73"/>
    <n v="11"/>
    <n v="15"/>
    <n v="0"/>
    <s v="Actividad cultural comprende la ejecución de una acción en el exterior que cuente con gestiones efectuadas por nuestro servicio y/o nuestras Embajadas, con el fin de difundir, promover y potenciar las actividades artístico-culturales de Chile, a través de las creaciones de nuestros artistas en sus diferentes áreas y disciplinas, asegurando la presencia y la inserción del país en circuitos culturales en el extranjero tanto de manera presencial como por medios digitales, tales como certámenes, exposiciones, festivales, bienales, ferias, entre otros. Una actividad cultural puede comprender aspectos plásticos (pintura, escultura, fotografía, serigrafía, cómic, arquitectura y similares); corporales (danza, teatro, canto); de expresión popular folklórico (artesanía, cantos y danzas tradicionales o étnicos); de música popular, folklórica y docta; audiovisuales (popular, documental, experimental); de exposición literaria y poética; y todo aquel que esté presente en las dimensiones incorporadas en la Política Cultural de Chile. Se entiende por actividad cultural realizada aquella que sea verificada por la Dirección de Asuntos Culturales en su cumplimiento con las acciones planificadas y/o en la finalización de la participación de cultores chilenos en el circuito cultural comprometido. Algunos ejemplos de actividades culturales son las siguientes: - Participación en ciclos y muestras de cine latinoamericano - Realización de muestras pictóricas - Participación en ferias y festivales literarios y poéticos - Extensión de las actividades del Santiago a mil a otras capitales sudamericanas (muestras teatrales) - Presentaciones folklóricas y similares. Los países estratégicos de especial interés para Chile se refiere a aquellos con los cuales nuestro país posee una relación estrecha, y que han sido considerados como prioritarios en el establecimiento de alianzas según los lineamientos de Política Exterior vigentes según el Programa de Gobierno, las Definiciones Estratégicas y/o el Plan Estratégico del Ministerio de Relaciones Exteriores. Estos se definirán en el mes de septiembre de cada año de manera paralela a la revisión de las Definiciones Estratégicas y prioridades ministeriales."/>
    <n v="0"/>
  </r>
  <r>
    <s v="MINISTERIO DE RELACIONES EXTERIORES"/>
    <x v="108"/>
    <s v="Servicios Públicos Generales"/>
    <n v="13878"/>
    <s v="Porcentaje de regiones de Chile con las cuales se realizan actividades en materias de Política Exterior que contribuyen en su proceso de internacionalización en el año t"/>
    <s v="(Número de regiones de Chile con las cuales se realizan actividades en materias de Política Exterior que contribuyen en su proceso de internacionalización en el año t/Total de regiones de Chile)*100"/>
    <s v="7 - Fomentar el acercamiento de la política exterior a la ciudadanía, fortaleciendo los espacios de diálogo con la sociedad civil y los territorios locales y regionales, para contribuir en su proceso de internacionalización."/>
    <s v="Desarrollo de trabajo colaborativo en las regiones."/>
    <s v="%"/>
    <s v="Asc"/>
    <s v="Eficacia"/>
    <s v="Producto"/>
    <x v="2"/>
    <n v="25"/>
    <n v="4"/>
    <n v="16"/>
    <n v="0"/>
    <m/>
    <s v="NM"/>
    <s v="--"/>
    <s v="--"/>
    <s v="--"/>
    <s v="Actividades en materias de Política Exterior pueden ser: charlas, seminarios, reuniones, capacitaciones, entre otras, asociadas al ejercicio de la política exterior, realizadas con una contraparte regional o local, ya sea de manera presencial o por medios digitales. Se entenderá que las actividades contribuyen en el proceso de internacionalización regional, cuando tienen como objetivo asesorar o coordinar temas prioritarios de política exterior con la sociedad civil, instituciones, o autoridades presentes en los territorios locales y/o regionales. Estas actividades pueden ser desarrolladas por autoridades del Ministerio de Relaciones Exteriores, o funcionarios y funcionarias que ellos designen en su representación."/>
    <n v="1"/>
  </r>
  <r>
    <s v="MINISTERIO DE RELACIONES EXTERIORES"/>
    <x v="108"/>
    <s v="Servicios Públicos Generales"/>
    <n v="13879"/>
    <s v="Porcentaje de países latinoamericanos con representación diplomática o consular con los que se desarrollan acciones formativas en alianza con otras academias diplomáticas y/o centros de estudios afines en el año t."/>
    <s v="(Número de países latinoamericanos con representación diplomática o consular con los que se desarrollan acciones formativas en alianza con otras academias diplomáticas y/o centros de estudios afines /Total de países latinoamericanos con representación diplomática o consular en el año t)*100"/>
    <s v="6 - Desarrollar capacidades de análisis estratégico a través del fortalecimiento del proceso formativo de la Academia Diplomática para posicionar a Chile en el escenario internacional considerando la incorporación de la igualdad de género y el enfoque de Derechos Humanos."/>
    <s v="Alianzas estratégicas con otras academias diplomáticas y/o centros de estudios para el desarrollo de capacidades."/>
    <s v="%"/>
    <s v="Asc"/>
    <s v="Eficacia"/>
    <s v="Producto"/>
    <x v="2"/>
    <n v="70"/>
    <n v="7"/>
    <n v="10"/>
    <n v="0"/>
    <m/>
    <s v="NM"/>
    <s v="--"/>
    <s v="--"/>
    <s v="--"/>
    <s v="Acciones formativas, son aquellas charlas, seminarios, intercambio estudiantil, cursos, webinars, actividades establecidas en memorándum de entendimiento, entre otras de características colaborativas, que se realizan en el marco del proceso formativo de la Academia Diplomática de Chile ?Andrés Bello? en alianza con instituciones vinculadas a la formación diplomática de otros países, o con centros de estudios relacionados al ámbito de las relaciones internacionales. Estos centros de estudios pueden ser nacionales o internacionales, y de naturaleza pública como privada. Las acciones pueden ser realizadas de manera presencial o por medios digitales. Los países con representación diplomática que componen el universo de medición son los siguientes: Argentina, Uruguay, Paraguay, Bolivia, Brasil, Perú, Ecuador, Colombia, Venezuela, Cuba, Jamaica, Trinidad y Tobago, Haití, Costa Rica, El Salvador, Guatemala, Honduras, Panamá, Nicaragua, México, República Dominicana y Guyana."/>
    <n v="1"/>
  </r>
  <r>
    <s v="MINISTERIO DE RELACIONES EXTERIORES"/>
    <x v="108"/>
    <s v="Servicios Públicos Generales"/>
    <n v="14004"/>
    <s v="Porcentaje de acciones estratégicas de profundización política bilateral de Chile, con aquellos países y mecanismos de especial interés, en el año t"/>
    <s v="(Número de países estratégicos en los cuales se desarrollan acciones de profundización de política bilateral en el año t /Total de países o mecanismos bilaterales definidos como estratégicos para el año t)*100"/>
    <s v="1 - Profundizar los vínculos con los países vecinos y la región, teniendo como base la defensa de la soberanía, la integridad territorial y los instrumentos y espacios bilaterales y regionales de cooperación vigentes, generando agendas comunes y de concertación política en materias como integración, protección del medio ambiente y océanos, desarrollo sostenible, migraciones, igualdad de género, energía, entre otras."/>
    <s v="Actividades que promueven el acercamiento con países vecinos, y con países de especial interés para Chile"/>
    <s v="%"/>
    <s v="Asc"/>
    <s v="Eficacia"/>
    <s v="Producto"/>
    <x v="2"/>
    <n v="75"/>
    <n v="6"/>
    <n v="8"/>
    <n v="0"/>
    <m/>
    <n v="63"/>
    <n v="5"/>
    <n v="8"/>
    <n v="0"/>
    <s v="Acciones estratégicas se refiere a todas aquellas instancias en las cuales las relaciones bilaterales entre los Estados se intensifican, declarando una voluntad explícita de materialización de objetivos comunes y de interrelación mutua en diversas temáticas, con el fin de que materializar objetivos definidos en cada una de ellas. La profundización se materializa por medio de múltiples coordinaciones efectuadas por nuestros funcionarios, ya sea mediante una vinculación directa con sus pares en las Cancillerías locales, como así también desde Santiago, como a su vez, la definición de actos en que se plasmen las voluntades de nuestras autoridades y/o representantes (entre ellos podemos mencionar: actas, MOU, acuerdos, convenios, comunicados conjuntos, etc.) Los países definidos como estratégicos, y los mecanismos bilaterales de integración a ser considerados, son los siguientes 1. Perú 2. Colombia 3. Argentina 4. Estados Unidos 5. Canadá 6. CARICOM 7. ASEAN 8. Foro de las Islas del Pacífico - PIF Cada uno de estos compromisos se entenderán cumplidos cuando exista, a lo menos, una gestión efectivamente realizada por parte de nuestro Servicio."/>
    <n v="0.19047619047619047"/>
  </r>
  <r>
    <s v="MINISTERIO DE RELACIONES EXTERIORES"/>
    <x v="108"/>
    <s v="Servicios Públicos Generales"/>
    <n v="14005"/>
    <s v="Porcentaje de acciones asociadas la Política Exterior Turquesa, realizadas por Chile, en el año t"/>
    <s v="(Número de acciones asociadas a la Política Exterior Turquesa, efectuadas por Chile en el año t/Total de ejes asociados a la Política Exterior Turquesa, definidos para el año t)*100"/>
    <s v="3 - Consolidar y diversificar la inserción de Chile en el mundo, a través de mecanismos de diálogo y cooperación bilateral, construyendo una agenda política, económica, consular, y cultural innovadora, y proyectando el desarrollo de la política exterior feminista y turquesa, en línea con la Agenda 2030."/>
    <s v="Participación en organismos internacionales para la defensa y promoción de los intereses de Chile y el desarrollo sostenible."/>
    <s v="%"/>
    <s v="Asc"/>
    <s v="Eficacia"/>
    <s v="Proceso"/>
    <x v="2"/>
    <n v="67"/>
    <n v="4"/>
    <n v="6"/>
    <n v="0"/>
    <m/>
    <n v="38"/>
    <n v="3"/>
    <n v="8"/>
    <n v="0"/>
    <s v="Las acciones asociadas a la Política Exterior Turquesa obedecen a un énfasis de nuestro Servicio de posicionar a Chile como un actor relevante ante la ?triple crisis? que en estos momentos sufre nuestro planeta: ambiental, de contaminación global, y de pérdida de biodiversidad. Así, nace la necesidad de aunar agendas internacionales que lleven a hacer relevantes los ejes que componen la Política Exterior Turquesa. Las acciones anteriores se desarrollarán tanto en el ámbito bilateral como también en aquellos organismos multilaterales asociados a las materias. Los ejes de Política Exterior Turquesa considerados para 2023 son los siguientes: ? Protección de la biodiversidad ? Promoción, protección y proyección oceánica ? Mecanismo de protección ambiental ? Agenda química y gestión de los plásticos ? Política Antártica, nacional e internacional ? Posicionamiento de Chile como un actor relevante en materia de Hidrógeno Verde"/>
    <n v="0.76315789473684215"/>
  </r>
  <r>
    <s v="MINISTERIO DE RELACIONES EXTERIORES"/>
    <x v="108"/>
    <s v="Servicios Públicos Generales"/>
    <n v="14006"/>
    <s v="Porcentaje de iniciativas de Integración Regional Multilateral en las cuales Chile participa en forma efectiva en el año t"/>
    <s v="(Número iniciativas de Integración Regional Multilateral, que contaron con la participación de Chile, en el en el año t/Número de iniciativas de Integración Regional Multilateral consideradas para el año t)*100"/>
    <s v="2 - Impulsar la participación de Chile en los organismos internacionales, posicionando el respeto al Derecho internacional y la promoción y protección de los Derechos Humanos como un sello distintivo, enfrentando desafíos comunes, regionales y globales."/>
    <s v="Actividades que promueven el acercamiento con países vecinos, y con países de especial interés para Chile / Participación en organismos internacionales para la defensa y promoción de los intereses de Chile y el desarrollo sostenible."/>
    <s v="%"/>
    <s v="Asc"/>
    <s v="Eficacia"/>
    <s v="Proceso"/>
    <x v="2"/>
    <n v="75"/>
    <n v="6"/>
    <n v="8"/>
    <n v="0"/>
    <m/>
    <n v="50"/>
    <n v="4"/>
    <n v="8"/>
    <n v="0"/>
    <s v="Los Mecanismos e iniciativas de Integración Regional a ser considerados son: MERCOSUR, CELAC, Sistema Iberoamericano, el Grupo de Revisión de la Implementación de Cumbres (GRIC), Sistema Interamericano - OEA, la Comunidad Andina (CAN), la Alianza del Pacífico y el SELA Se entiende por participación la acción de representar a Chile dando a conocer nuestra posición nacional respecto a la(s) temática(s) que sean tratadas, en las reuniones que los mecanismos de Integración Regional antes descritos definan. La participación de Chile se materializa por medio de la presencia de autoridades nacionales, ya sean de la Subsecretaria de Relaciones Exteriores, como así también de distintas agencias nacionales."/>
    <n v="0.5"/>
  </r>
  <r>
    <s v="MINISTERIO DE RELACIONES EXTERIORES"/>
    <x v="109"/>
    <s v="Asuntos Económicos"/>
    <n v="13424"/>
    <s v="Porcentaje de acuerdos económicos internacionales modernizados al año t, respecto del total de acuerdos económicos internacionales vigentes al año t."/>
    <s v="(Número de acuerdos económicos internacionales modernizados al año t /Número de acuerdos económicos internacionales vigentes al año t)*100"/>
    <s v="2 - Profundizar la inserción económica-comercial de Chile en el mundo, i) abriendo nuevas oportunidades de negocios; ii) articulando iniciativas que faciliten el comercio de bienes y servicios y los flujos de inversiones; iii) implementando, administrando y modernizando los acuerdos económicos internacionales existentes y iv) negociando nuevos acuerdos."/>
    <s v="Acuerdos económicos internacionales modernizados."/>
    <s v="%"/>
    <s v="Asc"/>
    <s v="Eficacia"/>
    <s v="Producto"/>
    <x v="2"/>
    <n v="6.25"/>
    <n v="2"/>
    <n v="32"/>
    <n v="0"/>
    <m/>
    <s v="NM"/>
    <s v="--"/>
    <s v="--"/>
    <s v="--"/>
    <s v="i) Se entenderá que un acuerdo económico internacional se encuentra en proceso de modernización cuando: a) Se encuentre en negociaciones para su profundización o ampliación o modificación o actualización, o para la suscripción de un nuevo acuerdo; b) Una vez finalizadas dichas negociaciones, se espera su firma o; c) Una vez producida dicha firma, se espera su entrada en vigencia. ii) Se entenderá que un acuerdo económico internacional se encuentra modernizado, una vez que entra en vigencia conteniendo los aspectos profundizados o ampliados o modificados o actualizados o suscritos en un nuevo acuerdo. iii) La información de los acuerdos económicos internacionales vigentes al año t será obtenida desde la página web de esta Subsecretaría. iv) Para efectos del indicador los acuerdos económicos internacionales también pueden denominarse ?acuerdos económicos comerciales? o ?acuerdos? o ?tratados de libre comercio?."/>
    <n v="1"/>
  </r>
  <r>
    <s v="MINISTERIO DE RELACIONES EXTERIORES"/>
    <x v="109"/>
    <s v="Asuntos Económicos"/>
    <n v="13425"/>
    <s v="Porcentaje de acuerdos económicos internacionales vigentes al año t que incorporan materias de inclusividad y/o sostenibilidad, respecto del total de acuerdos económicos internacionales vigentes al año t."/>
    <s v="(Número de acuerdos económicos internacionales vigentes al año t que incorporan materias de inclusividad y/o sostenibilidad /Número total de acuerdos económicos internacionales vigentes al año t)*100"/>
    <s v="1 - Apoyar el desarrollo económico del país, mediante la ejecución y evaluación de una política comercial inclusiva, sostenible y ética, para lograr la ampliación de la cobertura de los tratados de libre comercio con énfasis en materias de inclusividad y sostenibilidad, y de esta manera contribuir a incrementar el bienestar económico de todos sus habitantes."/>
    <s v="Acuerdos económicos internacionales que incorporan materias de inclusividad y sostenibilidad."/>
    <s v="%"/>
    <s v="Asc"/>
    <s v="Eficacia"/>
    <s v="Producto"/>
    <x v="2"/>
    <n v="56.25"/>
    <n v="18"/>
    <n v="32"/>
    <n v="0"/>
    <m/>
    <s v="NM"/>
    <s v="--"/>
    <s v="--"/>
    <s v="--"/>
    <s v="i) Se entenderá que un acuerdo económico internacional incorpora criterios de inclusividad y sostenibilidad cuando contenga materias de género y/o pequeñas y medianas empresas y/o medio ambiente. ii) La información de los acuerdos económicos internacionales suscritos por Chile será obtenida desde la página web de la Subsecretaría. iii) Para efectos del indicador los acuerdos económicos internacionales también pueden denominarse acuerdos económicos comerciales o; acuerdos o; tratados de libre comercio."/>
    <n v="1"/>
  </r>
  <r>
    <s v="MINISTERIO DE RELACIONES EXTERIORES"/>
    <x v="109"/>
    <s v="Asuntos Económicos"/>
    <n v="13428"/>
    <s v="Porcentaje de acuerdos económicos internacionales en proceso de modernización al año t, respecto del total de acuerdos económicos internacionales vigentes al año t."/>
    <s v="(Número de acuerdos económicos internacionales en proceso de modernización al año t /Número de acuerdos económicos internacionales vigentes al año t)*100"/>
    <s v="2 - Profundizar la inserción económica-comercial de Chile en el mundo, i) abriendo nuevas oportunidades de negocios; ii) articulando iniciativas que faciliten el comercio de bienes y servicios y los flujos de inversiones; iii) implementando, administrando y modernizando los acuerdos económicos internacionales existentes y iv) negociando nuevos acuerdos."/>
    <s v="Acuerdos económicos internacionales en proceso de modernización."/>
    <s v="%"/>
    <s v="Asc"/>
    <s v="Eficacia"/>
    <s v="Producto"/>
    <x v="2"/>
    <n v="25"/>
    <n v="8"/>
    <n v="32"/>
    <n v="0"/>
    <m/>
    <s v="NM"/>
    <s v="--"/>
    <s v="--"/>
    <s v="--"/>
    <s v="i) Se entenderá que un acuerdo económico internacional se encuentra en proceso de modernización cuando: a) Se encuentre en negociaciones para su profundización o ampliación o modificación o actualización, o para la suscripción de un nuevo acuerdo; b) Una vez finalizadas dichas negociaciones, se espera su firma o; c) Una vez producida dicha firma, se espera su entrada en vigencia. ii) La información de los acuerdos económicos internacionales vigentes al año t será obtenida desde la página web de esta Subsecretaría. iii) Para efectos del indicador, los acuerdos económicos internacionales también pueden denominarse acuerdos económicos comerciales o acuerdos o tratados de libre comercio."/>
    <n v="1"/>
  </r>
  <r>
    <s v="MINISTERIO DE SALUD"/>
    <x v="110"/>
    <s v="Salud"/>
    <n v="52"/>
    <s v="Porcentaje de participación de Cenabast en el gasto devengado en farmacia del Sistema Nacional de Servicios de Salud"/>
    <s v="(Monto total intermediado por CENABAST en el SNSS año t/Gasto devengado en farmacia del SNSS año t)*100"/>
    <s v="1 - Abastecer de manera continua al sistema de salud, a través de una eficiente oferta de productos, mejorando el acceso a medicamentos, insumos, dispositivos médicos y alimentos de acuerdo a las políticas sanitarias emanadas del Ministerio de Salud, en favor del bienestar de la población."/>
    <s v="Monto total intermediado por CENABAST"/>
    <s v="%"/>
    <s v="Asc"/>
    <s v="Eficacia"/>
    <s v="Producto"/>
    <x v="0"/>
    <n v="52"/>
    <n v="693211885224"/>
    <n v="1320473496349"/>
    <n v="0"/>
    <m/>
    <n v="0"/>
    <n v="613143647122"/>
    <n v="1095735291020"/>
    <n v="0"/>
    <s v="1. Para efectos de la medición, se entenderá por año t, el período comprendido entre el 01 de diciembre del año t - 1 y el 30 de noviembre del año t. 2. Para el cálculo del numerador, se considera el total intermediado excluido el Programa de Alimentación Complementaria, niños y adulto mayor (PAC) y de Apoyo al Recién Nacido (PARN). 3. Dicho numerador es indexado por un factor de corrección, correspondiente al promedio de los últimos 36 meses del menor valor obtenido por CENABAST por compras con economía de escala (indicador de ahorro). 4. El denominador gasto devengado de farmacia, está constituido por el registro SIGFE, realizado por los S.N.S.S. para las partidas contables Subtítulo 22-04-004-001 y 003 y Subtítulo 22-04-005-001."/>
    <s v="-"/>
  </r>
  <r>
    <s v="MINISTERIO DE SALUD"/>
    <x v="110"/>
    <s v="Salud"/>
    <n v="4581"/>
    <s v="Porcentaje de ahorro en canasta de fármacos e insumos intermediados por CENABAST en relación a la misma canasta comprada individualmente por establecimientos de salud del Sector Público a través de plataforma electrónica Mercado Público."/>
    <s v="((Canasta de fármacos e insumos valorizada a precio promedio obtenidos en Chilecompra por establecimientos de salud menos canasta de fármacos e insumos valorizada a precios de CENABAST por establecimientos de salud)/Canasta de fármacos e insumos valorizada a precios promedio obtenidos en Chilecompra por establecimientos de salud))*100"/>
    <s v="2 - Obtener mejores precios y productos de mejor calidad, mediante la optimización de los procesos de compra, a fin de generar ahorros al Sistema Público de Salud en beneficio de todas las personas que habitan en Chile."/>
    <s v="Monto de ahorro obtenido"/>
    <s v="%"/>
    <s v="Asc"/>
    <s v="Eficacia"/>
    <s v="Resultado Intermedio"/>
    <x v="0"/>
    <n v="36.299999999999997"/>
    <n v="321514033923"/>
    <n v="885729753823"/>
    <n v="0"/>
    <m/>
    <n v="43.42"/>
    <n v="376123886204"/>
    <n v="866259373499"/>
    <n v="0"/>
    <s v="El alcance del Indicador está enfocado a determinar el porcentaje de ahorro de CENABAST respecto a una misma canasta de productos adquiridos por los establecimientos de Salud Pública del país a través del portal de compras públicas www.mercadopublico.cl., en un mismo periodo de tiempo. Para determinar el numerador, se considera la misma Canasta de fármacos e insumos valorizada a precio promedio obtenidos en Mercado Público por establecimientos de salud, menos la misma canasta de fármacos e insumos valorizada a precios de CENABAST. A su vez, el denominador corresponde al gasto que generaría la misma compra con el precio de Mercado Público Consideraciones: a)Se determina y disponibiliza en Web de CENABAST una canasta a medir, con igual número de productos y glosas; b) Los datos de compras de los Establecimientos de Salud a través del portal de compras pública www.mercadopublico.cl en un mismo período de tiempo, son proporcionados por una empresa dedicada a estudios de mercado. La Unidad de Inteligencia de Negocios de CENABAST son quienes ordenan y estandarizan la información, dejando a disposición en un sistema interno el Precio Promedio Ponderado unitario de cada producto a comparar. Dicho precio es el que se utiliza como referencia al momento de la evaluación de la compra por la Comisión de Adquisiciones o Decisión del Director. c) La canasta de los productos de CENABAST se valoriza (P x Q) considerando el precio de adquisición de cada producto informado por los proveedores adjudicados en www.mercadopublico.cl o en las cotizaciones en caso de trato directo."/>
    <n v="-0.1639797328420084"/>
  </r>
  <r>
    <s v="MINISTERIO DE SALUD"/>
    <x v="110"/>
    <s v="Salud"/>
    <n v="6151"/>
    <s v="Porcentaje de Ingresos totales Percibidos año t en relación a los Ingresos totales Devengados año t"/>
    <s v="(Total de Ingresos percibidos año t/Total de Ingresos devengados año t)*100"/>
    <m/>
    <m/>
    <s v="%"/>
    <s v="Asc"/>
    <s v="Economía"/>
    <s v="Proceso"/>
    <x v="1"/>
    <s v="NM"/>
    <s v="--"/>
    <s v="--"/>
    <s v="--"/>
    <m/>
    <n v="51"/>
    <n v="27081014054"/>
    <n v="53432659018"/>
    <n v="0"/>
    <s v="La metodología de cálculo consta de lo siguiente: Ingresos Devengados: Corresponden a todos los ingresos registrados por la Institución durante el año t, los cuales deben ser percibidos durante el mismo período a las arcas del Servicios. Este monto conforma el denominador del indicador; Ingresos Percibidos: Son los ingresos que realmente se percibieron en caja. Este monto corresponde al numerador.&quot;"/>
    <s v="-"/>
  </r>
  <r>
    <s v="MINISTERIO DE SALUD"/>
    <x v="110"/>
    <s v="Salud"/>
    <n v="11714"/>
    <s v="Porcentaje de cumplimiento en completitud y oportunidad de unidades de fármacos, insumos y dispositivos médicos de Intermediación despachados en relación a lo programado por los Establecimientos de Salud del S.N.S.S. en el año t"/>
    <s v="(N° total de Unidades de fármacos, insumos y dispositivos médicos de intermediación despachados en completitud y oportunamente a los establecimientos de salud del SNSS en el año t /N° total de Unidades de fármacos, insumos y dispositivos médicos de intermediación programados por los establecimientos de salud del SNSS para el año t)*100"/>
    <s v="1 - Abastecer de manera continua al sistema de salud, a través de una eficiente oferta de productos, mejorando el acceso a medicamentos, insumos, dispositivos médicos y alimentos de acuerdo a las políticas sanitarias emanadas del Ministerio de Salud, en favor del bienestar de la población."/>
    <s v="Unidades de fármacos, insumos y dispositivos médicos de intermediación despachados"/>
    <s v="%"/>
    <s v="Asc"/>
    <s v="Calidad"/>
    <s v="Producto"/>
    <x v="0"/>
    <n v="90"/>
    <n v="6504414484"/>
    <n v="7227127204"/>
    <n v="0"/>
    <m/>
    <n v="93"/>
    <n v="4726379461"/>
    <n v="5103092731"/>
    <n v="0"/>
    <s v="El objetivo del indicador es garantizar la disponibilidad de fármacos, insumos y dispositivos médicos requeridos por los establecimientos de salud en la cantidad y oportunidad definida para ello, condiciones definidas en la programación vía web. Para efectos del presente Indicador, la oportunidad en el despacho está determinada por las entregas mensuales, de acuerdo a lo programado mensualmente. Por lo tanto, para determinar el numerador se realiza la sumatoria total de las cantidades programadas para cada mes, de la cual se resta el faltante de distribuir, obteniéndose lo despachado. El denominador, es la sumatoria total de Cantidad programada. Se deja establecido que ante deuda que mantengan los establecimientos con los proveedores, estos últimos tienen la facultad de solicitar a CENABAST la suspensión de despachos por deuda, lo cual, siendo aprobada dicha solicitud, el proveedor puede realizar la acción de suspensión de despachos, por lo que dichos productos deben quedar fuera de la medición del cumplimiento."/>
    <n v="-3.2258064516129031E-2"/>
  </r>
  <r>
    <s v="MINISTERIO DE SALUD"/>
    <x v="110"/>
    <s v="Salud"/>
    <n v="13521"/>
    <s v="Porcentaje de diferencia de entregas de productos de la Ley N°21.198 (Ley Cenabast)."/>
    <s v="((N° total de Unidades productos solicitados por los establecimientos adscritos a la Ley 21.198 en el año t - N° total de Unidades de productos despachados en completitud a los establecimientos adscritos a la Ley 21.198 en el año t)/N° total de Unidades productos solicitados por los establecimientos adscritos a la Ley 21.198 en el año t )*100"/>
    <s v="3 - Fortalecer el funcionamiento de la Ley N° 21.198 que autoriza a Cenabast a intermediar con farmacias privadas y/u otros organismos, a través de diversas estrategias, que permita a la población acceder a medicamentos más baratos."/>
    <s v="Diferencia en la entrega de productos requeridos por Ley Cenabast."/>
    <s v="%"/>
    <s v="Des"/>
    <s v="Eficacia"/>
    <s v="Producto"/>
    <x v="2"/>
    <n v="3"/>
    <n v="310"/>
    <n v="10322"/>
    <n v="0"/>
    <m/>
    <s v="NM"/>
    <s v="--"/>
    <s v="--"/>
    <s v="--"/>
    <s v="1. Indicador solo aplica para productos de Ley N° 21.198 que autoriza la intermediación de medicamentos por parte de Cenabast a almacenes farmacéuticos, farmacias privadas y establecimientos de salud sin fines de lucro. 2. Los productos considerados en la medición son todos aquellos que se encuentren publicados y disponibles en el sitio web de Cenabast."/>
    <n v="-1"/>
  </r>
  <r>
    <s v="MINISTERIO DE SALUD"/>
    <x v="111"/>
    <s v="Salud"/>
    <n v="11915"/>
    <s v="Porcentaje de Recaudación electrónica de cotizaciones trabajadores dependientes, año t"/>
    <s v="(Monto de recaudación electrónica segmento trabajadores dependientes, año t/Total de recaudación segmento trabajadores dependientes, año t)*100"/>
    <s v="2 - Mejorar la protección financiera de las personas beneficiarias de Fonasa, que acceden al Régimen General de Prestaciones, aumentando los recursos disponibles y fomentando la gestión financiera eficiente del Fondo."/>
    <s v="Recursos disponibles, a través de la recaudación electrónica de cotizaciones."/>
    <s v="%"/>
    <s v="Asc"/>
    <s v="Eficacia"/>
    <s v="Producto"/>
    <x v="0"/>
    <n v="99"/>
    <n v="1112366"/>
    <n v="1123602"/>
    <n v="0"/>
    <m/>
    <n v="100"/>
    <n v="1645223"/>
    <n v="1646769"/>
    <n v="0"/>
    <s v="Se considera el Monto de recaudación recibida por FONASA. No incluye las cotizaciones declaradas y no pagadas. Los valores están en MM$."/>
    <n v="-0.01"/>
  </r>
  <r>
    <s v="MINISTERIO DE SALUD"/>
    <x v="111"/>
    <s v="Salud"/>
    <n v="12484"/>
    <s v="Porcentaje de reclamos GES resueltos por FONASA en plazo legal respecto del total de reclamos GES resueltos en año t"/>
    <s v="(Número total de reclamos GES resueltos por FONASA dentro de plazo legal, en año t/Número total de reclamos GES resueltos por FONASA, en año t)*100"/>
    <s v="1 - Otorgar acceso universal, oportunidad y calidad a las prestaciones de salud de nuestros beneficiarios, rediseñando el Régimen General de Prestaciones de acuerdo a las necesidades de salud de la población, en concordancia con los objetivos sanitarios."/>
    <s v="Oportunidad de la atención GES"/>
    <s v="%"/>
    <s v="Asc"/>
    <s v="Calidad"/>
    <s v="Producto"/>
    <x v="0"/>
    <n v="88"/>
    <n v="31749"/>
    <n v="36079"/>
    <n v="0"/>
    <m/>
    <n v="93.97"/>
    <n v="19085"/>
    <n v="20309"/>
    <n v="0"/>
    <s v="&quot;Se entenderá por reclamos GES, los reclamos ingresados al sistema informático de Fonasa en año t, tipificados como GES o GES 30 días Se entenderá por Reclamo GES resueltos por FONASA, todos aquellos reclamos GES o GES 30 días en estado solucionado más los reclamos en estado cerrado. Se entenderá por reclamos GES resueltos por FONASA dentro de plazo legal, aquellos reclamos GES o GES 30 días en estado solucionado sumados a los reclamos en estado cerrado, dentro del plazo de respuesta, de acuerdo a la clasificación del sistema Informático de solicitudes ciudadanas. El plazo para emitir la respuesta a los reclamos será de 15 días hábiles contados desde el día hábil siguiente a su recepción. Excepcionalmente en el evento que deban requerirse antecedentes a terceros y que se estimen determinantes para responder el reclamo el mencionado plazo será de 30 días hábiles. Para el cálculo de esta medición, se considerará la fecha en que el reclamo se encuentre en estado solucionado."/>
    <n v="-6.3530914121528143E-2"/>
  </r>
  <r>
    <s v="MINISTERIO DE SALUD"/>
    <x v="111"/>
    <s v="Salud"/>
    <n v="12655"/>
    <s v="Porcentaje de reclamos FONASA resueltos dentro de 15 días hábiles respecto del total de resueltos en el año t"/>
    <s v="(Numero de reclamos FONASA resueltos dentro de 15 días hábiles en el año t/Número de reclamos FONASA resueltos en el año t)*100"/>
    <s v="1 - Otorgar acceso universal, oportunidad y calidad a las prestaciones de salud de nuestros beneficiarios, rediseñando el Régimen General de Prestaciones de acuerdo a las necesidades de salud de la población, en concordancia con los objetivos sanitarios."/>
    <m/>
    <s v="%"/>
    <s v="Asc"/>
    <s v="Calidad"/>
    <s v="Producto"/>
    <x v="1"/>
    <s v="NM"/>
    <s v="--"/>
    <s v="--"/>
    <s v="--"/>
    <m/>
    <n v="91"/>
    <n v="30919"/>
    <n v="34030"/>
    <n v="0"/>
    <s v="&quot;Se entenderá por reclamos FONASA resueltos todos los reclamos ingresados al sistema informático de solicitudes ciudadanas, en estado solucionado sumados a los reclamos en estado cerrado. Para el cálculo de esta medición, se considerará la fecha de solución del reclamo en el año t."/>
    <s v="-"/>
  </r>
  <r>
    <s v="MINISTERIO DE SALUD"/>
    <x v="111"/>
    <s v="Salud"/>
    <n v="13144"/>
    <s v="Porcentaje de Resolución Integral a través de GRD en establecimientos Privados en Convenio con FONASA"/>
    <s v="(N° de Egresos con Resolución integral a través de GRD en establecimientos privados en convenio con Fonasa/ N° total de Egresos a través de GRD en establecimientos privados en convenio con Fonasa)*100"/>
    <s v="4 - Impulsar la asignación eficiente y equitativa de los recursos, para otorgar atención oportuna y de calidad a las personas, orientado por los objetivos sanitarios, potenciando el desarrollo de redes integradas de servicios de salud con lógica territorial y basados en la atención primaria."/>
    <s v="Asignacion eficiente y equitativa de los recursos, a través de la Resolución Integral del GRD como mecanismo de pago a prestadores privados en Convenio con Fonasa."/>
    <s v="%"/>
    <s v="Asc"/>
    <s v="Eficacia"/>
    <s v="Producto"/>
    <x v="0"/>
    <n v="91"/>
    <n v="4871"/>
    <n v="5358"/>
    <n v="0"/>
    <m/>
    <n v="88"/>
    <n v="10784"/>
    <n v="12203"/>
    <n v="0"/>
    <s v="Se entenderá por Resolución integral a través de GRD (Grupo Relacionado por el Diagnóstico), a aquellos que cumplan cualquier condición de egreso a domicilio , excluidos los fallecidos. Se entenderá por total de Egresos a través de GRD, al total de egresos independiente de su condición o tipo de egreso, excluidos los fallecidos. Solo se consideran los egresos GRD en establecimientos privados en Convenio con Fonasa. La fuente de información es el sistema de información y análisis Alcor de SIGESA. Los Grupos Relacionados por Diagnóstico son un sistema de clasificación de pacientes. Este sistema se basa en que los egresos hospitalarios de una misma clase presentan cierto nivel de homogeneidad clínica y un consumo de recursos similar. Cada paciente es clasificado dentro de un determinado grupo que a su vez lleva asociado un Peso Relativo (PR) como expresión del costo relativo que tiene un paciente promedio de ese grupo en relación a un episodio promedio en hospitalización. Los GRD permiten facilitar la estimación de los días promedio de hospitalización y recursos asociados al tratamiento de los pacientes, sirve para conocer la casuística y complejidad hospitalaria, sus productos y servicios finales, siendo de gran utilidad en la gestión sanitaria y financiera de un establecimiento."/>
    <n v="3.4090909090909088E-2"/>
  </r>
  <r>
    <s v="MINISTERIO DE SALUD"/>
    <x v="111"/>
    <s v="Salud"/>
    <n v="13409"/>
    <s v="Porcentaje de casos GES reclamados retrasados o incumplidos resueltos con asignación de segundo prestador"/>
    <s v="(N° Casos GES retrasados o incumplidos, reclamados por el beneficiario y resueltos con asignación de segundo prestador en el año t /N° de casos GES retrasados o incumplidos reclamados por el beneficiario en el año t)*100"/>
    <s v="4 - Impulsar la asignación eficiente y equitativa de los recursos, para otorgar atención oportuna y de calidad a las personas, orientado por los objetivos sanitarios, potenciando el desarrollo de redes integradas de servicios de salud con lógica territorial y basados en la atención primaria."/>
    <m/>
    <s v="%"/>
    <s v="Asc"/>
    <s v="Eficacia"/>
    <s v="Resultado Intermedio"/>
    <x v="1"/>
    <s v="NM"/>
    <s v="--"/>
    <s v="--"/>
    <s v="--"/>
    <m/>
    <s v="NM"/>
    <s v="--"/>
    <s v="--"/>
    <s v="--"/>
    <s v="Se entenderá por casos GES retrasados o incumplidos, a los reclamos GES con garantía de oportunidad retrasadas e incumplidas, con solicitud de asignación de prestador privado en convenio con FONASA. Se entenderá por casos GES resueltos aquellos casos con asignación de prestador privado en convenio con Fonasa."/>
    <s v="-"/>
  </r>
  <r>
    <s v="MINISTERIO DE SALUD"/>
    <x v="112"/>
    <s v="Salud"/>
    <n v="11900"/>
    <s v="Porcentaje de productos declarados como equivalentes terapéuticos al año t, en relación al total de productos farmacéuticos factibles de demostrar equivalencia terapéutica de acuerdo a principios activos incorporados en decretos emitidos al año t-1."/>
    <s v="(Nº de productos declarados como equivalentes terapéuticos al año t /Nº de productos farmacéuticos factibles de demostrar equivalencia terapéutica de acuerdo a principios activos incorporados en decretos emitidos al año t-1)*100"/>
    <s v="1 - Garantizar la calidad, seguridad y eficacia de los productos sujetos a control sanitario, así como la oportunidad y confiabilidad de nuestros servicios; fortaleciendo el control sanitario a través de la autorización, fiscalización, vigilancia y regulación; con un enfoque de riesgo, género e interculturalidad, en el marco de un Sistema Universal de Salud que facilite el acceso a medicamentos, vacunas y otros productos del ámbito de nuestra competencia, para resguardar la salud de la población."/>
    <s v="Productos declarados equivalentes terapéuticos."/>
    <s v="%"/>
    <s v="Asc"/>
    <s v="Eficacia"/>
    <s v="Producto"/>
    <x v="0"/>
    <n v="90.3"/>
    <n v="3430"/>
    <n v="3800"/>
    <n v="0"/>
    <m/>
    <n v="78.900000000000006"/>
    <n v="2835"/>
    <n v="3594"/>
    <n v="0"/>
    <s v="Para la medición del denominador se considerará los productos farmacéuticos con registro vigente, factibles de demostrar equivalencia terapéutica de acuerdo a los listados de principios activos contenidos en los Decretos u otra normativa establecidos al año t-1 al momento de la formulación, para formas farmacéuticas sólidas orales; y otras solicitudes presentadas que se ajusten a los requisitos técnicos establecidos por la autoridad sanitaria. Por lo mismo este denominador es altamente variable debido a que pueden: cancelarse registros o registrarse nuevos productos (procedimiento simplificado de registro). Además no serán considerados los productos denominados como &quot;Maduros&quot;, debido a que no forman parte de la exigencia de demostración de equivalencia terapéutica."/>
    <n v="0.144486692015209"/>
  </r>
  <r>
    <s v="MINISTERIO DE SALUD"/>
    <x v="112"/>
    <s v="Salud"/>
    <n v="12194"/>
    <s v="Porcentaje de fiscalizaciones a entidades que operan con productos farmacéuticos y cosméticos realizadas en el año t, en relación al total de fiscalizaciones programadas para el año t."/>
    <s v="(N° de fiscalizaciones a entidades que operan con productos farmacéuticos y cosméticos realizadas en el año t/N° total de fiscalizaciones a entidades que operan con productos farmacéuticos y cosméticos programadas para el año t)*100"/>
    <m/>
    <m/>
    <s v="%"/>
    <s v="Asc"/>
    <s v="Eficacia"/>
    <s v="Proceso"/>
    <x v="1"/>
    <s v="NM"/>
    <s v="--"/>
    <s v="--"/>
    <s v="--"/>
    <m/>
    <n v="100"/>
    <n v="370"/>
    <n v="370"/>
    <n v="0"/>
    <s v="Para la medición de este indicador, se considerarán las fiscalizaciones que de acuerdo al marco legal le corresponde realizar al Instituto de Salud Pública. Para la medición de este indicador, en el numerador se considerará la realización de Fiscalizaciones de Orden General, de Seguimiento y Específicas (en Chile y/o en el extranjero) a entidades como: laboratorios de producción, droguerías, farmacias, depósitos, botiquines, centros de investigación clínica, centros para realizar estudios de bioequivalencia in vitro y en vivo, titulares de registro sanitario, entre otros. El Programa Integrado de Fiscalización podrá ser ajustado, durante el segundo semestre del año t, para tipos de establecimientos y tipos de fiscalizaciones consideradas en la nota del indicador, lo anterior de acuerdo a la normativa legal vigente y necesidades de salud pública. El numerador y denominador del indicador se ha construido en base al Código Sanitario Vigente a la fecha de formulación, que establece la responsabilidad de fiscalización de las Farmacias al Instituto de Salud Pública."/>
    <s v="-"/>
  </r>
  <r>
    <s v="MINISTERIO DE SALUD"/>
    <x v="112"/>
    <s v="Salud"/>
    <n v="12361"/>
    <s v="Porcentaje de Informes de Resultado de decomisos priorizados (Ley 20000) despachados a Fiscalías en plazo menor o igual a 5 días hábiles en el año t, en relación al total de Informes de Resultado de decomisos priorizados despachados en el año t."/>
    <s v="(N° de Informes de Resultados de decomisos priorizados (Ley 20.000) despachados a Fiscalías en un plazo menor o igual a 5 días hábiles en el año t/N° total de Informes de Resultado de decomisos priorizados (Ley 20.000), despachados en el año t.)*100"/>
    <m/>
    <m/>
    <s v="%"/>
    <s v="Asc"/>
    <s v="Calidad"/>
    <s v="Producto"/>
    <x v="1"/>
    <s v="NM"/>
    <s v="--"/>
    <s v="--"/>
    <s v="--"/>
    <m/>
    <n v="95.6"/>
    <n v="9389"/>
    <n v="9826"/>
    <n v="0"/>
    <s v="Para la medición del indicador se excluirá los decomisos priorizados de sustancias que no se encuentren calificadas en el Decreto N° 867 actualizado al 30 de marzo de 2015, (Decreto que aprueba el Reglamento de la Ley 20.000, que sanciona el tráfico ilícito de estupefacientes y sustancias psicotrópicas y sustituye a la Ley N° 19.366). Para la medición del indicador se excluirán los decomisos priorizados que superen las 20 muestras de tipo cuantificado y que además excedan el 85% de decomisos de tipo cuantificado en la programación semanal. El tiempo de respuesta para el análisis de decomisos priorizados, se medirá desde que el decomiso es designado al perito, en el Sistema de Ilícitos (Sistema informático), hasta que el informe de resultado es despachado a las Fiscalías Locales."/>
    <s v="-"/>
  </r>
  <r>
    <s v="MINISTERIO DE SALUD"/>
    <x v="112"/>
    <s v="Salud"/>
    <n v="13368"/>
    <s v="% de Informes de Resultado para análisis de Especificidad de anticuerpos HLA con antígenos individuales clase I y/o II por Luminex, disponibles al usuario en el plazo de 19 días háb. en el año t, en relación al total de Informes resueltos en el año t"/>
    <s v="(N° de Informes de Resultados para análisis de Especificidad de anticuerpos HLA con antígenos individuales clase I y/o II por Luminex, disponibles al usuario en el plazo de 19 días hábiles en el año t/N° total de Informes de Resultados para análisis de Especificidad de anticuerpos HLA con antígenos individuales clase I y/o II por Luminex, resueltos en el año t)*100"/>
    <m/>
    <m/>
    <s v="%"/>
    <s v="Asc"/>
    <s v="Calidad"/>
    <s v="Producto"/>
    <x v="1"/>
    <s v="NM"/>
    <s v="--"/>
    <s v="--"/>
    <s v="--"/>
    <m/>
    <n v="0"/>
    <n v="0"/>
    <n v="0"/>
    <n v="0"/>
    <s v="Para la medición del indicador se considerará sólo las muestras aptas para análisis, entendiéndose como aptas, aquellas que cumplen con los requisitos técnicos y administrativos definidos para el ingreso de la muestra al Instituto de Salud Pública (ISP). El tiempo de respuesta se mide desde que la muestra apta ingresa al ISP, a través de la Sección Gestión de Muestras, hasta que el Informe de Resultado es registrado por la Sección Gestión de Muestras y se encuentra disponible para el usuario. Para la medición del indicador se considerará el análisis a pacientes que ingresan o reingresan a estudio programa trasplante y seguimiento post-trasplante."/>
    <s v="-"/>
  </r>
  <r>
    <s v="MINISTERIO DE SALUD"/>
    <x v="112"/>
    <s v="Salud"/>
    <n v="13369"/>
    <s v="Porcentaje de Informes de Resultados para confirmación serológica de Virus de Inmunodeficiencia Humana (VIH), disponibles al usuario en el plazo de 8 días hábiles en el año t, en relación al total de Informes resueltos en el año t."/>
    <s v="(N° de informes de resultados para confirmación serológica de VIH disponibles al usuario en el plazo de 8 días hábiles en el año t/N° total de informes de resultados para confirmación serológica de VIH resueltos en el año t)*100"/>
    <s v="3 - Generar información confiable, trazable y oportuna desde nuestros laboratorios nacionales y de referencia; fortaleciendo el diagnóstico y la vigilancia de laboratorios bajo una perspectiva de riesgo, territorio, género e interculturalidad; para la toma de decisiones de la autoridad sanitaria en sus políticas de promoción, prevención, curación y rehabilitación de la población."/>
    <s v="Informes de Resultados para confirmación serológica de Virus de Inmunodeficiencia Humana (VIH) resueltos."/>
    <s v="%"/>
    <s v="Asc"/>
    <s v="Calidad"/>
    <s v="Producto"/>
    <x v="0"/>
    <n v="85"/>
    <n v="9350"/>
    <n v="11000"/>
    <n v="0"/>
    <m/>
    <n v="96.4"/>
    <n v="9631"/>
    <n v="9992"/>
    <n v="0"/>
    <s v="Para la medición del indicador se considerará sólo las muestras aptas para análisis, entendiéndose como aptas, aquellas que cumplen con los requisitos técnicos y administrativos definidos para el ingreso de la muestra al Instituto de Salud Pública (ISP). El tiempo de respuesta se mide desde que la muestra apta ingresa al ISP, a través de la Sección Gestión de Muestras, hasta que el Informe de Resultado es registrado por la Sección Gestión de Muestras y se encuentra disponible para el usuario."/>
    <n v="-0.11825726141078843"/>
  </r>
  <r>
    <s v="MINISTERIO DE SALUD"/>
    <x v="112"/>
    <s v="Salud"/>
    <n v="13584"/>
    <s v="Porcentaje de fiscalizaciones a entidades que operan con productos farmacéuticos y cosméticos de uso humano, realizadas en el año t; en relación al total de fiscalizaciones a realizar el año t."/>
    <s v="(N° de fiscalizaciones a entidades que operan con productos farmacéuticos y cosméticos de uso humano, realizadas en el año t/N° total de fiscalizaciones a entidades que operan con productos farmacéuticos y cosméticos de uso humano, a realizar el año t)*100"/>
    <s v="1 - Garantizar la calidad, seguridad y eficacia de los productos sujetos a control sanitario, así como la oportunidad y confiabilidad de nuestros servicios; fortaleciendo el control sanitario a través de la autorización, fiscalización, vigilancia y regulación; con un enfoque de riesgo, género e interculturalidad, en el marco de un Sistema Universal de Salud que facilite el acceso a medicamentos, vacunas y otros productos del ámbito de nuestra competencia, para resguardar la salud de la población."/>
    <s v="Fiscalizaciones realizadas"/>
    <s v="%"/>
    <s v="Asc"/>
    <s v="Eficacia"/>
    <s v="Proceso"/>
    <x v="2"/>
    <n v="95.1"/>
    <n v="1079"/>
    <n v="1135"/>
    <n v="0"/>
    <m/>
    <n v="100"/>
    <n v="1168"/>
    <n v="1168"/>
    <n v="0"/>
    <s v="Para la medición de este indicador, se considerarán las fiscalizaciones que de acuerdo al marco legal le corresponde realizar al Instituto de Salud Pública: Código Sanitario; Decreto con Fuerza de Ley 725 de 1967, Art 96 y Decreto con Fuerza de Ley N°1 de 2005 del Ministerio de Salud, Art 59; Decreto Supremo N°3 de 2010, Art 3°; Decreto Supremo N°239 de 2002, Art 2°; Decreto Supremo N° 466 de 1984. Se considera en el numerador las fiscalizaciones realizadas a entidades como: Droguerías, Laboratorios Farmacéuticos de Control de Calidad, Laboratorios Cosméticos de Producción, Laboratorios Farmacéuticos de Producción Acondicionadores, Botiquines, Centros de Bioequivalencia, Centros bioequivalencia (in vitro), Centros de investigación clínica, Establecimientos importadores/elaboradores HBO, Farmacias Región Metropolitana, Depósitos, Recetarios estériles y no estériles Región Metropolitana, Almacenes Farmacéuticos, Titulares de registro sanitario, entre otros. En el denominador se consideran las fiscalizaciones estimadas, que obedecen a una planificación anual como también a aquellas generadas por demanda u otras disposiciones y que deriven en una fiscalización a realizar en el año t. Una consideración de lo anterior es que al momento de formulación se considera el Código Sanitario Vigente, que establece la responsabilidad de fiscalización de las Farmacias al Instituto de Salud Pública. La eventual promulgación de la Ley de Fármacos II retira dicha responsabilidad, factor que puede hacer variar la estimación y programación de fiscalizaciones a Farmacias, Recetarios Magistrales y Almacenes Farmacéuticos. Otra consideración es que las fiscalizaciones programadas pueden anularse ya que las unidades/entidades sujetas a fiscalización, pueden cerrar dejando sin efecto la programación."/>
    <n v="-4.9000000000000057E-2"/>
  </r>
  <r>
    <s v="MINISTERIO DE SALUD"/>
    <x v="112"/>
    <s v="Salud"/>
    <n v="13585"/>
    <s v="Porcentaje de muestras de decomisos en custodia resueltas en el año t, respecto del total de muestras de decomisos en custodia pendientes de resolver al año t."/>
    <s v="(Número de muestras de decomisos en custodia resueltos en el año t/Número total de muestras de decomisos en custodia pendientes de resolver al año t)*100"/>
    <s v="4 - Fortalecer la gestión del conocimiento, investigación aplicada e innovación, en el ámbito de nuestra competencia; a través de la generación de información, cooperación, participación, alianzas estratégicas interinstitucionales e internacionales (con enfoque de género y territorialidad); para la toma de decisiones del sistema de salud y otros organismos."/>
    <s v="Muestras de decomisos en custodia resueltas"/>
    <s v="%"/>
    <s v="Asc"/>
    <s v="Eficacia"/>
    <s v="Producto"/>
    <x v="2"/>
    <n v="6.5"/>
    <n v="3500"/>
    <n v="54000"/>
    <n v="0"/>
    <m/>
    <n v="9.4"/>
    <n v="3755"/>
    <n v="40135"/>
    <n v="0"/>
    <s v="El denominador corresponde al total acumulado de muestras de decomisos en custodia pendientes de resolver al año t. La base de datos se extrae del sistema infomático de &quot;Ilícitos&quot;. Se entiende como &quot;muestras de decomisos en custodia resueltos&quot; a las muestras que han sido analizadas por el ISP o que han sido dadas de baja, por indicación del Ministerio Público de no analizarlas. La medición de este indicador excluye los decomisos priorizados."/>
    <n v="-0.30851063829787234"/>
  </r>
  <r>
    <s v="MINISTERIO DE SALUD"/>
    <x v="112"/>
    <s v="Salud"/>
    <n v="13586"/>
    <s v="Porcentaje de actividades de capacitación incluidas en la resolución vigente anual de capacitación externa (RACE), realizadas en el año t; en relación al total de actividades de capacitación programadas en la RACE para el año t."/>
    <s v="(N° de capacitaciones incluidas en Res. RACE, realizadas en el año t/N° total de capacitaciones programadas en Res. RACE para el año t)*100"/>
    <s v="2 - Fortalecer las capacidades técnicas de organismos públicos y privados relacionados, a través de la supervisión, evaluación, capacitación, transferencia tecnológica, elaboración de documentos técnicos de referencia, producción de insumos de laboratorio, entre otros; para robustecer la capacidad, gestión y decisión del sistema de salud y de otros organismos relacionados."/>
    <s v="Capacitaciones realizadas"/>
    <s v="%"/>
    <s v="Asc"/>
    <s v="Eficacia"/>
    <s v="Producto"/>
    <x v="2"/>
    <n v="91.1"/>
    <n v="51"/>
    <n v="56"/>
    <n v="0"/>
    <m/>
    <n v="97.7"/>
    <n v="43"/>
    <n v="44"/>
    <n v="0"/>
    <s v="Para la medición del denominador se considerará la Res. Exenta de Capacitación Externa (RACE) vigente. La Res. Exenta RACE, puede ser modificada a causa de: cursos que son reprogramados o suspendidos; por falta de inscritos por debajo del mínimo requerido; por razones sanitarias; por razones presupuestarias, entre otros."/>
    <n v="-6.7553735926305106E-2"/>
  </r>
  <r>
    <s v="MINISTERIO DE SALUD"/>
    <x v="112"/>
    <s v="Salud"/>
    <n v="13587"/>
    <s v="Porcentaje de Informes de Resultado para análisis de Especificidad de anticuerposHLA con antígenos individuales clase I y/o II (Luminex), disponibles al usuario en plazo de 18 días hábiles en año t, en relación al total de Informes resueltos en año t"/>
    <s v="(N° de Informes de Resultados para análisis de Especificidad de anticuerpos HLA con antígenos individuales clase I y/o II por Luminex, disponibles al usuario en el plazo de 18 días hábiles en el año t/N° total de Informes de Resultados para análisis de Especificidad de anticuerpos HLA con antígenos individuales clase I y/o II por Luminex, resueltos en el año t)*100"/>
    <s v="3 - Generar información confiable, trazable y oportuna desde nuestros laboratorios nacionales y de referencia; fortaleciendo el diagnóstico y la vigilancia de laboratorios bajo una perspectiva de riesgo, territorio, género e interculturalidad; para la toma de decisiones de la autoridad sanitaria en sus políticas de promoción, prevención, curación y rehabilitación de la población."/>
    <s v="Informes de Resultados para análisis de Especificidad de anticuerpos HLA con antígenos individuales clase I y/o II por Luminex, resueltos"/>
    <s v="%"/>
    <s v="Asc"/>
    <s v="Calidad"/>
    <s v="Producto"/>
    <x v="2"/>
    <n v="94"/>
    <n v="2256"/>
    <n v="2400"/>
    <n v="0"/>
    <m/>
    <n v="96.5"/>
    <n v="1982"/>
    <n v="2054"/>
    <n v="0"/>
    <s v="Para la medición del indicador se considerará sólo las muestras aptas para análisis, entendiéndose como aptas, aquellas que cumplen con los requisitos técnicos y administrativos definidos para el ingreso de la muestra al Instituto de Salud Pública (ISP). El tiempo de respuesta se mide desde que la muestra apta ingresa al ISP, a través de la Sección Gestion de Muestras, hasta que el Informe de Resultado es registrado por la Sección Gestion de Muestras y se encuentra disponible para el usuario. Para la medición del indicador se considerará el análisis a pacientes que ingresan o reingresan a estudio programa trasplante y seguimiento post-trasplante."/>
    <n v="-2.5906735751295335E-2"/>
  </r>
  <r>
    <s v="MINISTERIO DE SALUD"/>
    <x v="113"/>
    <s v="Salud"/>
    <n v="10233"/>
    <s v="Porcentaje de derivaciones de hospitalización en cama crítica resueltos exitosamente que son ubicados en camas críticas del sector público respecto del total de derivaciones de hospitalización en cama crítica resueltos exitosamente."/>
    <s v="(Nº de derivaciones de hospitalización en cama crítica resueltos exitosamente que son ubicados en camas críticas del sector público/Nº de derivaciones de hospitalización en cama crítica resueltos exitosamente )*100"/>
    <s v="2 - Distribuir capacidades en el Servicio de Salud y su red asistencial con el fin de avanzar en el cuidado integral de los habitantes de sus comunidades con enfoque de derechos humanos, perspectiva de género y territorial, generando un modelo eficiente de tiempos de espera para la resolución de los problemas de salud que aquejan a los habitantes de su territorio."/>
    <s v="derivaciones de hospitalización en cama crítica resueltos exitosamente"/>
    <s v="%"/>
    <s v="Asc"/>
    <s v="Eficacia"/>
    <s v="Producto"/>
    <x v="0"/>
    <n v="44.8"/>
    <n v="3542.75"/>
    <n v="7899.41"/>
    <n v="0"/>
    <m/>
    <n v="52.4"/>
    <n v="5698"/>
    <n v="10866"/>
    <n v="0"/>
    <s v="Se incluyen: Todo paciente que sigue el flujo habitual de búsqueda vía UGCC, solicitado desde un hospital público. Se excluyen: Del Universo del los pacientes derivados vía UGCC, los casos de pacientes crónicos, los derivados por convenios directos y casos especiales que no siguen los flujos habituales de derivación y rescate. Se entiende por Caso Resuelto Exitosamente a aquellos casos en el que cumpliéndose el protocolo de búsqueda y asignación de cama vía UGCC (Unidad de Gestión Centralizada de Camas), es ubicado en una cama crítica (pública o privada) acorde a sus requerimientos clínicos."/>
    <n v="-0.14503816793893132"/>
  </r>
  <r>
    <s v="MINISTERIO DE SALUD"/>
    <x v="113"/>
    <s v="Salud"/>
    <n v="12229"/>
    <s v="Porcentaje de pacientes diabéticos bajo control con evaluación del pie vigente* en el grupo de 15 años y más en el nivel primario año t"/>
    <s v="(N° de pacientes diabéticos bajo control con evaluación del pie vigente en el grupo de 15 años y más en el nivel primario año t /Total de pacientes diabéticos bajo control del grupo de 15 años y más en el nivel primario año t )*100"/>
    <s v="1 - Fortalecer la Atención Primaria dependiente del Servicio de Salud como piedra angular de la estrategia nacional de salud, manteniendo acciones de promoción, prevención, diagnóstico, tratamiento, rehabilitación y cuidados paliativos a lo largo del curso de vida de las personas, reforzando su rol como coordinador de los cuidados de la comunidad, en todos los niveles y establecimientos del Servicio de Salud y el intersector."/>
    <s v="pacientes diabéticos bajo control"/>
    <s v="%"/>
    <s v="Asc"/>
    <s v="Eficacia"/>
    <s v="Producto"/>
    <x v="0"/>
    <n v="64.3"/>
    <n v="569025"/>
    <n v="884954"/>
    <n v="0"/>
    <m/>
    <n v="63.2"/>
    <n v="534956"/>
    <n v="846709"/>
    <n v="0"/>
    <s v="Pie Diabético evaluado se entiende como la evaluación del pie que se realiza a los pacientes diabéticos bajo control calificándolos según riesgo en: Bajo, Moderado, Alto y Máximo. Evaluación de Pie vigente corresponde a evaluación realizada dentro de los últimos 12 meses La población estimada para este indicador tiene como base el censo que se realiza en los meses de Junio y Diciembre de cada año. Por lo tanto, al cierre de cada corte del indicador se estará informando lo medido al corte del censo anterior."/>
    <n v="1.7405063291139149E-2"/>
  </r>
  <r>
    <s v="MINISTERIO DE SALUD"/>
    <x v="113"/>
    <s v="Salud"/>
    <n v="13145"/>
    <s v="Porcentaje de casos registrados al 31 de diciembre año t que se mantiene en lista de espera quirúrgica con fecha de ingreso anterior o igual al 31 de diciembre de t-2 en relación a casos en lista de espera quirúrgica con fecha de ingreso anterior"/>
    <s v="(Nº de casos en lista de espera quirúrgica con fecha de ingreso anterior o igual al 31 de diciembre de t-2 registrados al 31 de diciembre t en SIGTE/Nº de casos en lista de espera quirúrgica con fecha de ingreso anterior o igual al 31 de diciembre de t-2 registradas al 31 de diciembre de t-1 en SIGTE)*100"/>
    <s v="2 - Distribuir capacidades en el Servicio de Salud y su red asistencial con el fin de avanzar en el cuidado integral de los habitantes de sus comunidades con enfoque de derechos humanos, perspectiva de género y territorial, generando un modelo eficiente de tiempos de espera para la resolución de los problemas de salud que aquejan a los habitantes de su territorio."/>
    <s v="casos registrados al 31 de diciembre año t que se mantiene en lista de espera quirúrgica con fecha de ingreso anterior o igual al 31 de diciembre de t-2"/>
    <s v="%"/>
    <s v="Des"/>
    <s v="Eficacia"/>
    <s v="Resultado Intermedio"/>
    <x v="0"/>
    <n v="60"/>
    <n v="146378"/>
    <n v="243963"/>
    <n v="0"/>
    <m/>
    <n v="67.5"/>
    <n v="130651"/>
    <n v="193478"/>
    <n v="0"/>
    <s v="-Persona en lista de espera de intervención quirurgica (IQ) corresponde a una persona asociada a una IQ pendiente de resolver , lo que significa que una persona puede estar en la lista de espera con una o más prestaciones y se contabilizan de manera independiente. -Se incluye a todo beneficiario que al 31 de diciembre 2019 se encuentre en Lista de Espera con una fecha de ingreso igual o anterior al 31 de diciembre del 2018."/>
    <n v="0.1111111111111111"/>
  </r>
  <r>
    <s v="MINISTERIO DE SALUD"/>
    <x v="113"/>
    <s v="Salud"/>
    <n v="13146"/>
    <s v="Porcentaje de Recuperación de los Ingresos de Operación año t  "/>
    <s v="(Ingresos de Operación Percibidos en el año t/Ingresos de Operación Devengados en el año t)*100"/>
    <s v="5 - Fortalecer la institucionalidad a través de la gestión por procesos, buscando hacer un uso eficiente de los recursos disponibles para el Servicios de Salud, con la finalidad de aumentar su cobertura y equidad en la entrega de prestaciones de salud, con énfasis en el acceso a medicamentos desde la mirada financiera y logística, con foco en sus comunidades y territorio."/>
    <s v="Recuperación de los Ingresos de Operación"/>
    <s v="%"/>
    <s v="Asc"/>
    <s v="Economía"/>
    <s v="Proceso"/>
    <x v="0"/>
    <n v="79.2"/>
    <n v="152089000"/>
    <n v="192046700"/>
    <n v="0"/>
    <m/>
    <n v="79.2"/>
    <n v="183891623"/>
    <n v="232128013"/>
    <n v="0"/>
    <s v="Para este indicador se consideran &quot;Ingresos de Operación&quot; y &quot;Otros ingresos corrientes&quot; los cuales corresponden al Subtitulo 07 y 08, excluyendo la subasignacióm 08001 FONASA Los valores de la meta están expresados en M$."/>
    <n v="0"/>
  </r>
  <r>
    <s v="MINISTERIO DE SALUD"/>
    <x v="113"/>
    <s v="Salud"/>
    <n v="13270"/>
    <s v="Cobertura Efectiva de Hipertensión Arterial (HTA) en Personas de 15 años y más."/>
    <s v="(Nº personas hipertensas de 15 a 79 años con PA"/>
    <s v="1 - Fortalecer la Atención Primaria dependiente del Servicio de Salud como piedra angular de la estrategia nacional de salud, manteniendo acciones de promoción, prevención, diagnóstico, tratamiento, rehabilitación y cuidados paliativos a lo largo del curso de vida de las personas, reforzando su rol como coordinador de los cuidados de la comunidad, en todos los niveles y establecimientos del Servicio de Salud y el intersector."/>
    <s v="personas hipertensas de 15 a 79 años con PA"/>
    <s v="%"/>
    <s v="Asc"/>
    <s v="Eficacia"/>
    <s v="Resultado Intermedio"/>
    <x v="0"/>
    <n v="38.5"/>
    <n v="1369343"/>
    <n v="3556735"/>
    <n v="0"/>
    <m/>
    <n v="31.03"/>
    <n v="912430"/>
    <n v="2940624"/>
    <n v="0"/>
    <s v="1.- Según las Orientaciones programáticas del programa de salud cardiovascular 2017, las definiciones de compensación se logran al tener la presión en rango de meta en el último control. Y es según edad del paciente la meta solicitada. Según estrategia HEARTS se busca dar mayor autonomía a los pacientes una vez alcanzada la compensación, el periodo crítico se genera en la etapa anterior a lograr la meta propuesta según edad, donde el acompañamiento es cada 2 o 4 semanas hasta alcanzar meta, lo que puede ser realizado por distintos profesionales, con toma de PA cada vez que la persona acuda al centro de salud. Entendiéndose por paciente hipertenso compensado aquel que habiendo sido diagnosticado como hipertenso, registra una presión arterial menor a PA"/>
    <n v="0.24073477280051558"/>
  </r>
  <r>
    <s v="MINISTERIO DE SALUD"/>
    <x v="113"/>
    <s v="Salud"/>
    <n v="13271"/>
    <s v="Cobertura Efectiva de Diabetes Mellitus Tipo 2 en personas de 15 y más años."/>
    <s v="(Nº personas con DM2 de 15 a 79 años con Hb A1c"/>
    <s v="1 - Fortalecer la Atención Primaria dependiente del Servicio de Salud como piedra angular de la estrategia nacional de salud, manteniendo acciones de promoción, prevención, diagnóstico, tratamiento, rehabilitación y cuidados paliativos a lo largo del curso de vida de las personas, reforzando su rol como coordinador de los cuidados de la comunidad, en todos los niveles y establecimientos del Servicio de Salud y el intersector."/>
    <s v="personas con DM2 de 15 a 79 años con Hb A1c &lt;8%"/>
    <s v="%"/>
    <s v="Asc"/>
    <s v="Eficacia"/>
    <s v="Resultado Intermedio"/>
    <x v="0"/>
    <n v="28.8"/>
    <n v="452898"/>
    <n v="1572561"/>
    <n v="0"/>
    <m/>
    <n v="18.34"/>
    <n v="239455"/>
    <n v="1305505"/>
    <n v="0"/>
    <s v="1.- Según la orientación técnica del PSCV, se considera compensado a aquel paciente que habiendo sido diagnosticado como diabético Tipo 2cumple el rango de meta propuesto para su edad, al último control realizado en los últimos 12 meses, en el caso de las personas con DM, se consideran con RCV alto, por tanto deben ser controlados cada 3 meses. 2.- El registro se obtiene del REM P sección B de los establecimiento de atención primaria municipal, registro que se actualiza 2 veces al año (corte junio y corte diciembre). 3.- Si el paciente no acude a sus controles, se debería activar el protocolo de rescate, pero se debe considerar que los pacientes con DM son clasificados con RCV alto, por tanto tienen 4 controles al año. 4.- La población estimada según prevalencia se calcula en base a la población inscrita y validada de los establecimientos de atención primaria municipal, siendo la última estimación de DM2 según la ENS 2016-17: 15-24 años: 1,8 25-44 años: 6,3 45-64 años: 18,3 65 años y más: 30,6"/>
    <n v="0.5703380588876773"/>
  </r>
  <r>
    <s v="MINISTERIO DE SALUD"/>
    <x v="114"/>
    <s v="Salud"/>
    <n v="12873"/>
    <s v="Porcentaje de Garantías GES cumplidas en el año t"/>
    <s v="((Número de Garantías Cumplidas + Número de Garantías Exceptuadas + Número de Garantías Incumplidas atendidas) del año t/(Número de Garantías Cumplidas + Número de Garantías Exceptuadas + Número de Garantías Incumplidas Atendidas + Número de Garantías Incumplidas no Atendidas + Número de Garantías Retrasadas) del año t)*100"/>
    <s v="2 - Distribuir capacidades a la red asistencial con el fin de avanzar en el cuidado integral de la población con enfoque de derechos y perspectiva de género, generando un modelo eficiente de tiempos de espera para la resolución de los problemas de salud."/>
    <s v="Garantías GES cumplidas"/>
    <s v="%"/>
    <s v="Asc"/>
    <s v="Eficacia"/>
    <s v="Resultado Intermedio"/>
    <x v="0"/>
    <n v="100"/>
    <n v="3885007"/>
    <n v="3885007"/>
    <n v="0"/>
    <m/>
    <n v="98.03"/>
    <n v="3008870"/>
    <n v="3069271"/>
    <n v="0"/>
    <s v="1. El número de garantías GES cumplidas en el año t (Numerador) corresponden al total de garantías activadas en el año t que se tipifican como cumplidas, exceptuadas y incumplidas atendidas.  2. El total de garantías GES generadas en el año t (Denominador) corresponde al total de garantías activadas de las cuales es factible tipificarlas como: cumplidas, exceptuadas, incumplidas atendidas, Incumplidas no atendidas y Retrasadas. 3. El Universo de garantías a considerar se determina a partir de la fecha límite de cumplimiento, la que será coincidente con el año t."/>
    <n v="2.0095889013567264E-2"/>
  </r>
  <r>
    <s v="MINISTERIO DE SALUD"/>
    <x v="114"/>
    <s v="Salud"/>
    <n v="12934"/>
    <s v="Porcentaje de Proyectos de la cartera de inversión con término de obras, incluye hospitales, establecimiento de Atención Primaria y otros Dispositivos de Salud al año t, respecto de los definidos Periodo 2019 - 2022."/>
    <s v="(N° de Proyectos de la cartera de inversión con término de obras, incluyendo hospitales, establecimiento de Atención Primaria y otros Dispositivos de Salud al año t/N° Proyectos de la cartera de inversión planificados para termino de obras incluidos hospitales, establecimiento de Atención Primaria y otros Dispositivos de Salud periodo 2019 - 2022 )*100"/>
    <s v="2 - Distribuir capacidades a la red asistencial con el fin de avanzar en el cuidado integral de la población con enfoque de derechos y perspectiva de género, generando un modelo eficiente de tiempos de espera para la resolución de los problemas de salud."/>
    <s v="Proyectos de la cartera de inversión con término de obras"/>
    <s v="%"/>
    <s v="Asc"/>
    <s v="Eficacia"/>
    <s v="Producto"/>
    <x v="1"/>
    <s v="NM"/>
    <s v="--"/>
    <s v="--"/>
    <s v="--"/>
    <m/>
    <n v="59.3"/>
    <n v="86"/>
    <n v="145"/>
    <n v="0"/>
    <s v="1.- El indicador será acumulativo, correspondiente al periodo 2023 a 2026. 2.-Se considerara obra terminada aquella que cuenta con el 100% de ejecución de obras civiles y cuente con Acta Recepción Provisoria emitida por el Servicio de Salud correspondiente , el Municipio respectivo o la Dirección de Arquitectura del Ministerio de Obras Públicos (MOP), la cual podrá ser con o sin observaciones. 3.- Este indicador contempla obras financiadas en un 100% por el Ministerio de Salud, financiadas con Fondo Nacional de Desarrollo Regional (FNDR) y las obras con financiamiento compartido de MINSAL y FNDR."/>
    <s v="-"/>
  </r>
  <r>
    <s v="MINISTERIO DE SALUD"/>
    <x v="114"/>
    <s v="Salud"/>
    <n v="13367"/>
    <s v="Porcentaje de personas con factores de riesgo, condicionantes de salud mental y trastornos mentales que reciben atención Integral respecto de la población estimada según prevalencia en el año t"/>
    <s v="(Nº de personas con factores de riesgo, condicionantes de salud mental y trastornos mentales que reciben atención integral año t/Nº de personas estimadas según prevalencia año t)*100"/>
    <s v="1 - Fortalecer la Atención Primaria de Salud como piedra angular de la estrategia nacional de salud, manteniendo acciones de promoción, prevención, diagnóstico, tratamiento, rehabilitación y cuidados paliativos a lo largo del curso de vida, reforzando su rol como coordinador de los cuidados de la población con todos los niveles del sistema de salud y el intersector."/>
    <s v="personas con factores de riesgo, condicionantes de salud mental y trastornos mentales"/>
    <s v="%"/>
    <s v="Asc"/>
    <s v="Eficacia"/>
    <s v="Producto"/>
    <x v="0"/>
    <n v="21.6"/>
    <n v="624863"/>
    <n v="2892882"/>
    <n v="0"/>
    <m/>
    <n v="21.94"/>
    <n v="626688"/>
    <n v="2856817"/>
    <n v="0"/>
    <s v="Las personas que reciben atención integral corresponden a la población bajo control en el programa de salud mental, que son las personas que están en control con médico o psicólogo (terapeuta ocupacional, asistente social, enfermera u otro profesional capacitado), por factores de riesgo y condicionantes de salud mental y/o por diagnósticos de trastornos mentales, y no presentó inasistencias mayores a 45 días previos al momento del corte, según lo definido en Manual REM P vigente. Los cortes son 2 veces en el año, y consideran lo registrado al 30 de junio y 31 de diciembre. Se considera a la población bajo control de los establecimientos de atención primaria municipales, y la prevalencia se estimará en la población inscrita y validada en establecimientos de atención primaria municipales. La población estimada según la prevalencia en Chile de trastornos de salud mental es de: 22% de la población, de acuerdo a lo señalado en Estudio de epidemiología psiquiátrica en niños y adolescentes en Chile. Estado actual, Dra. Flora de la Barra M. y cols. Rev. Med. Clin. Condes- 2012; 23(5) 521-529] y Lifetime and 12-month prevalence of DSM-III-R Disorders in the Chile Psychiatric Prevalence Study, Vicente, B. et al. Am J Psychiatry 163:8, August 2006."/>
    <n v="-1.5496809480401087E-2"/>
  </r>
  <r>
    <s v="MINISTERIO DE SALUD"/>
    <x v="114"/>
    <s v="Salud"/>
    <n v="13410"/>
    <s v="Tiempo de gestión de las derivaciones de casos hacia un segundo prestador de ley de urgencia"/>
    <s v="tiempo de gestión de derivaciones de casos hacia un segundo prestador de ley de urgencia en el año t/número de casos del año t"/>
    <s v="5 - Fortalecer la institucionalidad a través de la gestión por procesos, buscando hacer un uso eficiente de los recursos para aumentar la cobertura y equidad en salud, con énfasis en el acceso a medicamentos desde la mirada financiera y logística."/>
    <s v="tiempo de gestión de derivación (horas)"/>
    <s v="horas"/>
    <s v="Des"/>
    <s v="Eficacia"/>
    <s v="Proceso"/>
    <x v="0"/>
    <n v="7.66"/>
    <n v="4195.2700000000004"/>
    <n v="547.41999999999996"/>
    <n v="0"/>
    <m/>
    <s v="NM"/>
    <s v="--"/>
    <s v="--"/>
    <s v="--"/>
    <s v="- El numerador corresponde a las sumatorias de las diferencias entre la fecha y hora de la derivación exitosa de un caso de segundo prestador de Ley de Urgencia y la fecha y hora de creación del mismo caso, en el periodo en observación. - El denominador corresponde al total de casos acumulados hasta la fecha de extracción de base de datos. - Se considera todo caso certificado emergencia en el módulo Ley de Urgencia de la UGCC que se le autorice la gestión de derivación a un segundo prestador de Ley de Urgencia, exceptuando las exclusiones. - Se excluye: -los registros tardíos por tener valores negativos. -las gestiones de derivación de segundo prestador Ley de Urgencia cuyo resultado termina como ?nulo?. -los casos donde el establecimiento de destino se encuentra en una región diferente al establecimiento de origen. -los casos que requieren traslado aéreo -los casos que requieren ECMO como terapia."/>
    <e v="#VALUE!"/>
  </r>
  <r>
    <s v="MINISTERIO DE SALUD"/>
    <x v="114"/>
    <s v="Salud"/>
    <n v="13868"/>
    <s v="Porcentaje de Proyectos de la cartera de inversión con término de obras, incluye hospitales, establecimiento de Atención Primaria y otros Dispositivos de Salud al año t, respecto de los definidos Periodo 2023 - 2026."/>
    <s v="(N° de proyectos de la cartera de inversión con término de obras, incluye hospitales, establecimiento de Atención Primaria y otros Dispositivos de Salud al año t/Nº de proyectos de la cartera de inversión planificados para término de obras, incluye hospitales, establecimiento de Atención Primaria y otros Dispositivos de Salud )*100"/>
    <s v="2 - Distribuir capacidades a la red asistencial con el fin de avanzar en el cuidado integral de la población con enfoque de derechos y perspectiva de género, generando un modelo eficiente de tiempos de espera para la resolución de los problemas de salud."/>
    <s v="Proyectos de la cartera de inversión con término de obras"/>
    <s v="%"/>
    <s v="Asc"/>
    <s v="Eficacia"/>
    <s v="Producto"/>
    <x v="2"/>
    <n v="16.7"/>
    <n v="19"/>
    <n v="114"/>
    <n v="0"/>
    <m/>
    <s v="NM"/>
    <s v="--"/>
    <s v="--"/>
    <s v="--"/>
    <s v="1.- El indicador será acumulativo, correspondiente al periodo 2023 a 2026. 2.-Se considerara obra terminada aquella que cuenta con el 100% de ejecución de obras civiles y cuente con Acta Recepción Provisoria emitida por el Servicio de Salud correspondiente , el Municipio respectivo o la Dirección de Arquitectura del Ministerio de Obras Públicos (MOP), la cual podrá ser con o sin observaciones. 3.- Este indicador contempla obras financiadas en un 100% por el Ministerio de Salud, financiadas con Fondo Nacional de Desarrollo Regional (FNDR) y las obras con financiamiento compartido de MINSAL y FNDR."/>
    <n v="1"/>
  </r>
  <r>
    <s v="MINISTERIO DE SALUD"/>
    <x v="115"/>
    <s v="Salud"/>
    <n v="9331"/>
    <s v="Porcentaje de personas de grupos de riesgo vacunadas contra la influenza durante el año t."/>
    <s v="(Nº de personas de grupos de riesgos vacunadas contra la influenza durante el año t /Nº de personas definidas dentro del grupo de riesgo, año t)*100"/>
    <s v="2 - Evaluar, formular y rediseñar las políticas públicas orientadas hacia una cultura de bienestar y calidad de vida, en áreas de promoción de estilos y hábitos de vida saludables mediante medidas estructurales que: provean mayor acceso y disponibilidad a alimentos seguros y sanos, actividad física; disminuyan el consumo de alcohol, tabaco, drogas y alimentos perjudiciales: provean mayor cobertura de inmunizaciones: protejan los derechos sexuales y reproductivos y permitan el acceso adecuado y uso racional de medicamentos."/>
    <s v="Población de riesgo vacunada contra la influenza"/>
    <s v="%"/>
    <s v="Asc"/>
    <s v="Eficacia"/>
    <s v="Resultado Intermedio"/>
    <x v="0"/>
    <n v="85"/>
    <n v="7391348"/>
    <n v="8695703"/>
    <n v="0"/>
    <m/>
    <n v="75.94"/>
    <n v="6464090"/>
    <n v="8512292"/>
    <n v="0"/>
    <s v="Esta estrategia de vacunación se dirige a grupos definidos anualmente por situación epidemiológica nacional, condiciones de riesgo y susceptibilidad de enfermar severamente y busca cubrir al mayor porcentaje de personas incluidas en los grupos de riesgo, utilizando los vacunatorios públicos y privados en convenio como brazo ejecutorio principal. Se desarrollan también, estrategias de acercamiento de los vacunatorios a sitios de mayor concentración de personas pertenecientes a los grupos prioritarios (vacunación extramural). En lo que respecta a la población objetivo (denominador), la campaña 2022 define con mayor precisión los grupos a vacunar, quedando de la siguiente forma: 1.- Niños/as entre 6 meses y 5° año básico. 2.- Embarazadas (desde el inicio de la gestación). 3.- Personas de 65 años y más 4.- Enfermos crónicos de 11 a 64 años. 5.- Capullo para prematuros. 6.- Funcionarios de Salud, que se desempeñan tanto en el sector público, como en el privado. 7.- Trabajadores de la educación escolar y prescolar hasta 5° año básico, que se desempeñan tanto en el sector público, como en el privado 8.- Trabajadores de avícolas y de criaderos de cerdo. 9. Otras prioridades, que incluye a: Fuerzas Armadas y de Orden, bomberos, transportistas, recolectores de basuras trasportistas, y también a grupos de personas que por el hacinamiento en que viven de manera regular, constituyen un potencial foco de expansión de la influenza, como es el caso de las personas privadas de libertad y respectivo personal de custodia, etc. Otro punto a considerar en el denominador es que la distribución por sexo se calcula en base a la población objetivo global y no por criterio de elegibilidad. Es relevante mencionar que, dadas las condiciones de alerta sanitaria, la población objetivo podría modificarse a requerimiento de la autoridad. Finalmente, el número de vacunas administradas y la identificación de las personas inmunizadas es extraído del sistema ?Registro Nacional de Inmunizaciones? (RNI), en el que se registran las dosis administradas por todos los vacunatorios públicos y privados en convenio."/>
    <n v="0.11930471424809064"/>
  </r>
  <r>
    <s v="MINISTERIO DE SALUD"/>
    <x v="115"/>
    <s v="Salud"/>
    <n v="12875"/>
    <s v="Porcentajes de brotes de enfermedades transmitidas por los alimentos (ETA), investigados por la SEREMIS de Salud en el año t."/>
    <s v="(N° de brotes de ETA, investigados por las SEREMIS de Salud, durante el año t/N° total de brotes de ETA, notificados a las SEREMIS de Salud desde la Red Asistencial en el año t)*100"/>
    <s v="7 - Formular e implementar estrategias, procesos e iniciativas para reducir y gestionar los riesgos sanitarios, las emergencias sanitarias y catástrofes de origen natural o humano, incluyendo la vigilancia sanitaria, la sistematización y maduración de los mecanismos de respuesta levantados durante la pandemia."/>
    <s v="Brotes de enfermedades transmitidas por los alimentos investigados"/>
    <s v="%"/>
    <s v="Asc"/>
    <s v="Eficacia"/>
    <s v="Producto"/>
    <x v="0"/>
    <n v="100"/>
    <n v="730"/>
    <n v="730"/>
    <n v="0"/>
    <m/>
    <n v="100"/>
    <n v="688"/>
    <n v="688"/>
    <n v="0"/>
    <s v="Los Brotes de enfermedades transmitidas por alimentos (ETA) constituyen síndromes, generalmente agudos, que pueden caracterizarse por un cuadro digestivo, cutáneo o neurológico originado por la ingestión de alimentos y/o agua que contenga agentes etiológicos en cantidad tal que afecten la salud de la población (2 o más personas) y donde la evidencia epidemiológica o de laboratorio implica al alimento y/o agua como vehículo de la enfermedad. La presentación de un brote ETA da cuenta de la pérdida de inocuidad de los alimentos en un punto de la cadena, razón por la cual deben ser investigados (D.S. 7/19) cumpliendo dos objetivos esenciales: 1) identificar la fuente, el agente causal, determinar los factores de riesgo así como los grupo de la población que han sido expuestos y afectados, contribuyendo a controlar el evento específico y previniendo la aparición de nuevos enfermos y 2) desarrollar e implementar políticas planes y programas que fortalezcan un enfoque preventivo de futuros eventos. Todos los brotes de importancia en salud pública deben ser notificados desde la red de atención de salud a epidemiología de la SEREMI de Salud, a través del o los Sistemas de Información institucionales disponibles para estos efectos, para luego registrar en los mismos, los resultados de la investigación y la conclusión final. La investigación de los brotes de ETA permite adoptar medidas de control en forma específica. Además, el análisis de la información facilita la adecuada orientación de los programas de vigilancia de peligros en alimentos, las estrategias de promoción de la Salud, y en caso de ser necesario, la comunicación de los riesgos a la población. Se excluyen del indicador los siguientes casos: brotes investigados en donde se descarten los alimentos o el agua como vehículo de transmisión (brotes descartados); brotes en donde se determine que el lugar de exposición es una instalación de las fuerzas armadas y de orden público; brotes notificados donde el lugar de exposición está fuera del territorio nacional, ya que la investigación está fuera de la jurisdicción de esta Subsecretaría; brotes duplicados o registrados en blanco sin información"/>
    <n v="0"/>
  </r>
  <r>
    <s v="MINISTERIO DE SALUD"/>
    <x v="115"/>
    <s v="Salud"/>
    <n v="12896"/>
    <s v="Tasa de exámenes de VIH realizados en el año t"/>
    <s v="(N° de exámenes de VIH realizados en el año t/Población total en el año t)*100.000"/>
    <s v="3 - Fortalecer el abordaje integral de las enfermedades no transmisibles y transmisibles, con énfasis en la salud sexual y reproductiva, reducción de la obesidad, y mejora del nivel de la salud mental, considerando acciones e intervenciones desde la prevención y promoción hasta la recuperación, rehabilitación y cuidados paliativos, de manera de evitar el deterioro del bienestar y la calidad de vida de las personas en cada fase de la enfermedad, con enfoque intercultural, enfatizando medidas estructurales que habiliten entornos saludables y permitan una distribución equitativa de resultados de salud en la población."/>
    <s v="Examenes de VIH realizados"/>
    <s v="número"/>
    <s v="Asc"/>
    <s v="Eficacia"/>
    <s v="Producto"/>
    <x v="0"/>
    <n v="7940"/>
    <n v="1584865"/>
    <n v="19960889"/>
    <n v="100000"/>
    <m/>
    <n v="7534"/>
    <n v="1482520"/>
    <n v="19678363"/>
    <n v="100000"/>
    <s v="El Plan de Acción de VIH 2018-2019, estableció la incorporación del test rápido/visual como método de tamizaje de la infección por VIH, permitiendo su incorporación en la Red Asistencial y en espacios comunitarios. Es así que en el año 2019 esta estrategia, se encontraba implementada en el 100% de los CESFAM del país (591), alcanzando una cobertura comunal de un 100%.Además y de manera complementaria, se continua el uso de pruebas de detección instrumentales, disponibles en todos los niveles del sector público y privado de salud. Para 2020, a través de la adenda del plan bianual 2018-2019 se proyectó la ampliación de esta estrategia, sin embargo, considerando el contexto COVID el acceso al examen se ha visto disminuido por las restricciones que implica el manejo de la Pandemia, lo que ha puesto el desafío de desarrollar iniciativas que permita la realización del examen, en al menos las poblaciones de mayor vulnerabilidad y riesgo. Es así, que durante 2020 se logró realizar 1.261.630 exámenes de VIH, habilitando para ello, el acceso al examen VIH en el Centro Regional de Información y Apoyo para la Prevención Social de VIH/SIDA-CRIAPS, dependiente de la Seremi de Salud de la Región Metropolitana, para facilitar el diagnóstico de VIH la población residente en esta región, que es la región que aporta con mayor número de exámenes que se realizan. Durante 2021 se continuó con la priorización de esta estrategia, desarrollándose innovaciones como la que se planificó y ejecutó durante el segundo semestre de 2021 referida a la oportunidad de asociar la promoción y el testeo para VIH a las estrategias de vacunación COVID-19, lo que permitió el ofrecimiento del examen a las personas que acudían a recibir la vacuna. También se ejecutó la línea de testeo comunitario realizado por organizaciones sociales, quienes a través de proyectos adjudicados por cada una de las Seremis de Salud, realizan el examen de VIH a sus pares, a saber poblaciones de mayor riesgo y vulnerabilidad. Esta estrategia es financiada por el nivel central. El número de exámenes realizados ese año alcanzó a 1.482.520, lo que significó un incremento en comparación con 2020. En 2022 el acceso al examen ha seguido estando entre las líneas de acción priorizadas del Programa, por lo cual se seguirá desarrollando la estrategia de testeo comunitario por organizaciones sociales y ONGs y la promoción del examen a través de la comunicación social en redes sociales y en la próxima Campaña de Comunicación Social, que insistirá en la importancia del diagnóstico de VIH. Además, como se inició el testeo en gestantes que llegan al parto sin examen de VIH realizado durante los controles de embarazo y en aquellas que habiendo sido testeadas durante la gestación, resultaron negativas, se estimó para 2022 un incremento en el número de exámenes que se realizarán, de al menos 10% de lo hecho en 2021. La evidencia científica sigue demostrando que el Tratamiento Antirretroviral-TARV iniciado en etapas tempranas de la infección por VIH y mantenido en el tiempo, permite una carga viral suprimida en personas bajo TARV, evitando así la transmisión a otras personas (el tratamiento es hoy una estrategia de prevención). Por ello, el acceso al examen para el diagnóstico y el tratamiento precoz, sigue siendo uno de los ejes centrales en el control de la epidemia por VIH y en el plan nacional bianual 2021-2022, recientemente elaborado. El examen de detección de VIH está disponible en el sector público, en los distintos niveles de atención y en el sector privado en clínicas, laboratorios clínicos, hospitales, entre otros. Finalmente, la información sobre exámenes de VIH realizados se obtiene de una plataforma informática de exámenes para diagnóstico de infección por VIH (http://examenes vih.redsalud.gob.cl) en uso desde el año 2012, a la que tributan todos los laboratorios públicos y privados del país y donde se ha instruido que se registre la información. Además, en el sector público se encuentra implementada la plataforma SURVIH, en la cual se registran los exámenes VIH realizados a través de test rápido, en los establecimientos de la red de APS, y en las iniciativas comunitarias."/>
    <n v="5.388903636846297E-2"/>
  </r>
  <r>
    <s v="MINISTERIO DE SALUD"/>
    <x v="115"/>
    <s v="Salud"/>
    <n v="13102"/>
    <s v="Porcentaje de casos con contactos de enfermedad meningocócica tratados oportunamente(Primeras 24 Horas) desde la notificación del establecimiento de salud a la SEREMI, durante el año t"/>
    <s v="(Número de casos de enfermedad meningocócica con contactos tratados oportunamente (primeras 24 horas a partir de la notificación desde el establecimiento de salud a la SEREMI), durante el año /Número de casos de enfermedad meningocócica con contactos, durante el año t)*100"/>
    <s v="3 - Fortalecer el abordaje integral de las enfermedades no transmisibles y transmisibles, con énfasis en la salud sexual y reproductiva, reducción de la obesidad, y mejora del nivel de la salud mental, considerando acciones e intervenciones desde la prevención y promoción hasta la recuperación, rehabilitación y cuidados paliativos, de manera de evitar el deterioro del bienestar y la calidad de vida de las personas en cada fase de la enfermedad, con enfoque intercultural, enfatizando medidas estructurales que habiliten entornos saludables y permitan una distribución equitativa de resultados de salud en la población."/>
    <s v="Casos con contactos de enfermedad meningocócica tratados oportunamente"/>
    <s v="%"/>
    <s v="Asc"/>
    <s v="Calidad"/>
    <s v="Producto"/>
    <x v="0"/>
    <n v="97.7"/>
    <n v="84"/>
    <n v="86"/>
    <n v="0"/>
    <m/>
    <n v="96.2"/>
    <n v="25"/>
    <n v="26"/>
    <n v="0"/>
    <s v="Los contactos de enfermedad meningocócica corresponden a: Persona de cualquier edad, cuya asociación con un individuo enfermo haya sido íntima (contacto estrecho) como para contraer el agente, tales como personas que duermen bajo un mismo techo en casas, salas-cunas, internados y similares. Se agregan los pasajeros de viajes de 5 horas o más en buses u otro medio de transporte. Entrada al proceso de gestión de casos en vigilancia epidemiológica de enfermedad meningocócica: notificación desde el establecimiento de salud de un caso sospechoso de enfermedad meningocócica. Cierre del proceso de gestión de casos en vigilancia epidemiológica de enfermedad meningocócica: clasificación del caso como enfermedad meningocócica y serogrupo. Para efecto del indicador H de enfermedad meningocócica, quimioprofilaxis a contactos antes de 24 horas, la apertura del proceso es la misma, es decir, la notificación de un caso sospechoso de enfermedad meningocócica y el cierre es la entrega de medicamentos de bloqueo a los contactos y posterior registro. Es importante mencionar que, el caso que ingresa a la vigilancia por otro diagnóstico (ejemplo: meningitis bacteriana, no meningocócica) y en el resultado del laboratorio se detecta el agente Neisseria meningitis, se debe considerar como fecha de notificación, a la fecha de detección del agente. Adicionalmente, existen casos en que se los Servicios de Salud realizan el tratamiento a los contactos, sin notificación previa a la SEREMI. Por lo tanto, la fecha de la quimioprofilaxis es anterior a la notificación. Se excluyen de la medición, los casos de notificación tardía, es decir, aquellos que son notificados por los Servicios de Salud con fecha posterior a 10 días corridos desde el inicio de los primeros síntomas del enfermo. Pasada esta fecha, la quimioprofilaxis no tiene efecto en los contactos."/>
    <n v="1.5592515592515592E-2"/>
  </r>
  <r>
    <s v="MINISTERIO DE SALUD"/>
    <x v="115"/>
    <s v="Salud"/>
    <n v="13314"/>
    <s v="Tiempo promedio de tramitación licencias de pago directo"/>
    <s v="(Sumatoria de días de tramitación de licencias médicas de pago directo, liquidadas en el año t/N° total de licencias de pago directo liquidadas en el año t)"/>
    <s v="4 - Profundizar y mejorar el acceso a los Programas Sociales de Salud tendientes a fortalecer y potenciar la realización de acciones sanitarias hacia poblaciones priorizadas en la agenda social y a desarrollar acciones sistemáticas orientadas a reforzar el manejo integral de la personas bajo el cuidado del Estado (ELEAM, Residencias de Protección, personas privadas de libertad), personas en situación de calle, personas de las disidencias sexuales, y de las personas con discapacidad, evaluando el acceso a las condiciones de salud laboral y el acceso oportuno a los subsidios o beneficios relacionados."/>
    <s v="Licencias médicas de pago directo tramitadas"/>
    <s v="días"/>
    <s v="Des"/>
    <s v="Calidad"/>
    <s v="Producto"/>
    <x v="0"/>
    <n v="22"/>
    <n v="22647634"/>
    <n v="1029438"/>
    <n v="0"/>
    <m/>
    <n v="17.2"/>
    <n v="14954729"/>
    <n v="871827"/>
    <n v="0"/>
    <s v="Este indicador contempla licencias de pago directo finalizadas (Entidad pagadora A, estados finales (4,5,9)) la sumatoria de días corresponde a días corridos desde la fecha de recepción (día hábil subsiguiente a la recepción sistémica de acuerdo al Decreto Supremo N°3 articulo 69) de la licencia médica en COMPIN, hasta la fecha de liquidación de la licencia (cálculo del subsidio), ya que el proceso termina en esta instancia para COMPIN. Esto corresponde a Licencias Médicas con Derecho a Subsidio (A,B), ya que sin derecho a subsidio no se calcula el monto. Finalmente se excluyen licencias con hasta 180 días desde la fecha de recepción de la licencias ya que si existe alguna modificación o se realizan reprocesos de licencias de años anteriores esto no afectaría el indicador. Además, licencias que nunca hayan estado pendiente (peritaje médico, informe médico, visita domiciliaria, visita empleador, antecedentes de subsidio como contrato de trabajo etc.) y que no exista un proceso de apelación posterior (recurso de reposición). Las Licencias médicas que son catalogadas como pago directo corresponden a las licencias entregadas a trabajadores que su empleador no están inscrito en alguna caja de compensación, lo que implica que el dinero se le entrega directamente al trabajador. La recepción de la licencia médica por parte de la COMPIN no guarda relación con un estado, sino que se guarda como un hito, que se almacena en el campo de Fecha de Recepción de la base de datos."/>
    <n v="-0.27906976744186052"/>
  </r>
  <r>
    <s v="MINISTERIO DE SALUD"/>
    <x v="116"/>
    <s v="Salud"/>
    <n v="13090"/>
    <s v="Tiempo promedio en días hábiles de resolución de reclamos realizados por los beneficiarios contra Aseguradoras a la Superintendencia en el año t."/>
    <s v="(Sumatoria de días hábiles de respuesta a los reclamos realizados por los beneficiarios al año t/Nº total de reclamos resueltos en días hábiles en el año t)"/>
    <s v="1 - Mejorar la oportunidad de respuesta de los requerimientos realizados por las personas en razón de la protección de sus derechos y sin discriminación alguna mediante la optimización de procesos y así contar con personas más protegidas, más conscientes de sus derechos, más dispuestos a ejercerlos y más responsables de sus obligaciones."/>
    <s v="Reclamos resueltos en días hábiles"/>
    <s v="días"/>
    <s v="Asc"/>
    <s v="Calidad"/>
    <s v="Producto"/>
    <x v="1"/>
    <s v="NM"/>
    <s v="--"/>
    <s v="--"/>
    <s v="--"/>
    <m/>
    <n v="56"/>
    <n v="2280943"/>
    <n v="41046"/>
    <n v="0"/>
    <s v="El indicador es anual, acumulado y, el tiempo promedio se calcula sobre la base de reclamos resueltos en el año t, en días hábiles, en primera instancia, independiente del año de ingreso del reclamo. Los días hábiles de respuesta de los reclamos se contabilizan desde la fecha de ingreso del reclamo hasta la fecha de respuesta del reclamo en primera instancia, que es la primera respuesta que recibe el reclamante a su reclamo. En las tablas de datos se denomina: Cas_Sur_Fecha_Cierre y en el Sistema Único de Reclamos (SUR Digital): Fecha de Cierre Parcial."/>
    <s v="-"/>
  </r>
  <r>
    <s v="MINISTERIO DE SALUD"/>
    <x v="116"/>
    <s v="Salud"/>
    <n v="13293"/>
    <s v="Porcentaje de solicitudes de inscripción de títulos o habilitaciones profesionales y especialidades en el registro de prestadores individuales de salud resueltas en el plazo de 30 días hábiles en el año t."/>
    <s v="(Número de solicitudes de inscripción en el registro resueltas dentro de 30 días hábiles en el año t/Número total de solicitudes de inscripción en el registro resueltas en el año t)*100"/>
    <s v="3 - Contribuir a la mejora en los niveles de calidad y seguridad asistencial a través de la Acreditación de Prestadores institucionales de Salud y el registro de prestadores individuales de salud legalmente habilitados, para resguardar los derechos de las personas y contra toda forma de discriminación, donde la atención centrada en el paciente sea el eje conductor y articulador del quehacer asistencial."/>
    <s v="Mejorar los tiempos de respuesta de las solicitudes de inscripción al RNPI individuales, así como las solicitudes masivas."/>
    <s v="%"/>
    <s v="Asc"/>
    <s v="Calidad"/>
    <s v="Producto"/>
    <x v="0"/>
    <n v="98"/>
    <n v="68701"/>
    <n v="70104"/>
    <n v="0"/>
    <m/>
    <n v="99"/>
    <n v="67689"/>
    <n v="68360"/>
    <n v="0"/>
    <s v="Se incluyen en la medición todos las solicitudes de inscripción individuales de títulos y especialidades que han sido resueltas (aprobadas y rechazadas), además de todas las solicitudes masivas (cargas masivas), enviadas por las entidades habilitantes y certificadoras. - En el caso de las solicitudes aprobadas o que ordenan la inscripción, se considera como fecha de cierre estadístico la fecha de inscripción en el Registro Nacional de Prestadores Individuales de Salud. - Por otra parte, en el caso de las solicitudes de inscripción rechazadas, se considera como fecha de cierre estadístico la fecha de la resolución exenta (firmada por el/la Intendente/a de Prestadores), que resuelve rechazar la misma. Se excluye de la medición, el número de días cuya gestión depende de entidades externas: - Días de espera de Respuesta de Fuentes con Convenio. - Días de espera Respuesta de Oficios de la Superintendencia."/>
    <n v="-1.0101010101010102E-2"/>
  </r>
  <r>
    <s v="MINISTERIO DE SALUD"/>
    <x v="116"/>
    <s v="Salud"/>
    <n v="13397"/>
    <s v="Porcentaje de Consultas Web respondidas en 24 horas hábiles"/>
    <s v="(Número de consultas web respondidas en 24 horas hábiles o menos en el año t/Número total de consultas web respondidas en el año t)*100"/>
    <s v="1 - Mejorar la oportunidad de respuesta de los requerimientos realizados por las personas en razón de la protección de sus derechos y sin discriminación alguna mediante la optimización de procesos y así contar con personas más protegidas, más conscientes de sus derechos, más dispuestos a ejercerlos y más responsables de sus obligaciones."/>
    <s v="Consultas web respondidas en 24 horas hábiles"/>
    <s v="%"/>
    <s v="Asc"/>
    <s v="Calidad"/>
    <s v="Producto"/>
    <x v="0"/>
    <n v="98"/>
    <n v="10442"/>
    <n v="10656"/>
    <n v="0"/>
    <m/>
    <n v="99.6"/>
    <n v="11082"/>
    <n v="11126"/>
    <n v="0"/>
    <s v="Considera las consultas realizadas a través del formulario &quot;Contáctenos&quot; alojado en el portal web www.supersalud.gob.cl y que son respondidas por las 15 Agencias Regionales y la Oficina de Atención de Usuarios/as de la Región Metropolitana. El tiempo comienza cuando la persona usuaria remite el formulario correspondiente a través del botón &quot;Enviar&quot; en el sitio web e ingresa al repositorio del Sistema de Atención de Usuarios. El tiempo termina cuando el/la Ejecutivo/a responde la consulta al correo del remitente a través del sistema informático."/>
    <n v="-1.6064257028112393E-2"/>
  </r>
  <r>
    <s v="MINISTERIO DE SALUD"/>
    <x v="116"/>
    <s v="Salud"/>
    <n v="13515"/>
    <s v="Cobertura de Fiscalización en el año t."/>
    <s v="(Número de entidades fiscalizadas en el año t./Número total de entidades sujetas a fiscalización en el año t.)*100"/>
    <s v="2 - Resguardar el correcto funcionamiento del sistema de salud mediante la ejecución de procesos eficientes de regulación, fiscalización y sanción con una mirada preventiva y correctiva, para proteger los derechos en salud de las personas, eliminando las diferencias evitables debido a su género y contra toda forma de discriminación."/>
    <s v="Entidades fiscalizadas"/>
    <s v="%"/>
    <s v="Asc"/>
    <s v="Eficacia"/>
    <s v="Producto"/>
    <x v="2"/>
    <n v="15"/>
    <n v="250"/>
    <n v="1678"/>
    <n v="0"/>
    <m/>
    <n v="14"/>
    <n v="228"/>
    <n v="1678"/>
    <n v="0"/>
    <s v="La Superintendencia de Salud fiscaliza a las Entidades según sus normas legales y reglamentarias, las Entidades sujetas de fiscalización en el año t de acuerdo con el marco legal de la Intendencia de Fondos y Seguros Previsionales de Salud, son las siguientes: Instituciones de Salud Previsional (ISAPRE), Fondo Nacional de Salud (FONASA), Prestadores de Salud Públicos y Prestadores de Salud Privados. Una entidad se entenderá fiscalizada cuando ésta haya sido objeto de al menos una fiscalización Regular en el año t. El universo de entidades sujetas a fiscalización para el año 2023 es de 1.678 entidades. A más tardar el 31 de marzo de cada año, se revisará y si corresponde se actualizará la base de entidades sujetas a fiscalización. Las Entidades sujetas a fiscalización serán fiscalizadas en diferentes materias tales como: Afiliación, Beneficios, CAEC, Cotizaciones, Estados Financieros, Examen de Medicina Preventiva, Fondo Compensación Solidario, Garantías Explícitas en Salud (GES), Garantía en Custodia, Indicadores Legales, Ley Ricarte Soto, Licencias Médicas."/>
    <n v="7.1428571428571425E-2"/>
  </r>
  <r>
    <s v="MINISTERIO DE TRANSPORTE Y TELECOMUNICACIONES"/>
    <x v="117"/>
    <s v="Asuntos Económicos"/>
    <n v="3188"/>
    <s v="Tiempo promedio de envío de informes estadísticos de tráfico aéreo doméstico e internacional a usuarios permanentes"/>
    <s v="Suma de los días transcurridos entre el fin de mes y la fecha de envío de los informes a los usuarios en año t/Total informes estadísticos de tráfico aéreo doméstico e internacional enviados a usuarios permanentes en año t"/>
    <s v="4 - Desarrollar y gestionar instrumentos que midan el flujo y calidad del transporte aéreo que opera en Chile, para generar información al mercado."/>
    <s v="Entrega de información del transporte aéreo al mercado"/>
    <s v="días"/>
    <s v="Des"/>
    <s v="Calidad"/>
    <s v="Producto"/>
    <x v="0"/>
    <n v="20.8"/>
    <n v="250"/>
    <n v="12"/>
    <n v="0"/>
    <m/>
    <n v="21.1"/>
    <n v="253"/>
    <n v="12"/>
    <n v="0"/>
    <s v="Para la elaboración de los informes estadísticos, se utilizan las estadísticas de tráfico de pasajeros recopiladas a través del Sistema COPAE (cobro de tasas de los pasajeros embarcados) de la Dirección General de Aeronáutica Civil y estadística de pasajeros directa de las aerolíneas (Decreto con Fuerza de Ley 241, artículo 12). Hasta el día 15 de cada mes se deben recibir los datos del movimiento del tráfico aéreo del mes anterior, los que son procesados para generar bases de datos, y luego generar los informes estadísticos respecto al movimiento de pasajeros, carga y correo. Estos informes se elaboran mensualmente y presenta movimiento del mes y del acumulado del año. Se encuentran en forma agregada y en detalle, por cada una de las rutas domésticas e internacionales, por cada una de las aerolíneas regulares domésticas y extranjeras, e incluyen además índices de participación de mercado y de crecimiento. Estos informen se separan en dos categorías: Operación doméstica y operación internacional, incluyendo los siguientes tipos: i) Totales por líneas aéreas; ii) Tráfico por línea aérea por pares de ciudades; iii) Tráfico entre pares de ciudades; iv) Tráfico entre pares de ciudades por líneas aéreas; v) Tráfico por países entre Chile y el resto del mundo; vi) Tráfico por países entre Chile y el resto del mundo por líneas aéreas. Usuarios permanentes de las estadísticas: i) Empresas aéreas; ii) Agencias de carga; iii) Organismos gubernamentales; iv) Organismos internacionales de transporte aéreo. El fin de mes se considera como el último día del mes. La fecha de envío corresponde a la fecha de los correos electrónicos enviados a los usuarios permanentes. Estos plazos se considerarán válidos toda vez que se cuente con los sistemas de obtención, procesamiento y publicación de las estadísticas y de conectividad disponibles para la realización de estas actividades, hasta el día 15 después de finalizado el mes."/>
    <n v="1.4218009478673018E-2"/>
  </r>
  <r>
    <s v="MINISTERIO DE TRANSPORTE Y TELECOMUNICACIONES"/>
    <x v="117"/>
    <s v="Asuntos Económicos"/>
    <n v="8952"/>
    <s v="Tiempo promedio de publicación en la web institucional de informe trimestral de puntualidad y regularidad de las líneas aéreas que operan en Chile."/>
    <s v="(Suma de los días transcurridos entre el fin del trimestre y la fecha de publicación de informe trimestral de regularidad y puntualidad en el periodo t/Número de informes trimestrales publicados en el periodo t)"/>
    <m/>
    <m/>
    <s v="días"/>
    <s v="Des"/>
    <s v="Calidad"/>
    <s v="Producto"/>
    <x v="1"/>
    <s v="NM"/>
    <s v="--"/>
    <s v="--"/>
    <s v="--"/>
    <m/>
    <n v="23.3"/>
    <n v="93"/>
    <n v="4"/>
    <n v="0"/>
    <s v="En el año se publicarán 4 informes trimestrales correspondientes a: octubre - diciembre (año anterior), enero - marzo, abril - junio y julio - septiembre. Estos informes son publicados en la página web del servicio. Estos plazos se considerarán válidos toda vez que se cuente con los sistemas de obtención, procesamiento y publicación de las estadísticas y de conectividad disponibles para la realización de estas actividades."/>
    <e v="#VALUE!"/>
  </r>
  <r>
    <s v="MINISTERIO DE TRANSPORTE Y TELECOMUNICACIONES"/>
    <x v="117"/>
    <s v="Asuntos Económicos"/>
    <n v="9756"/>
    <s v="Tiempo promedio de aprobación de pólizas de seguros de las líneas aéreas que prestan servicios de transporte aéreo regular como no regular"/>
    <s v="Sumatoria diferencia días hábiles transcurridos entre la fecha de aprobación y la fecha de solicitud de aprobación de cada solicitud de pólizas de seguros de las lineas aéreas que prestan servicios de transporte aéreo regular como no regular aprobada año /Número de solicitudes de pólizas de seguros de las lineas aéreas que prestan servicio de transporte aéreo regular como no regular aprobadas año t"/>
    <s v="3 - Establecer y controlar los seguros de aeronaves para el ejercicio de la actividad aérea comercial."/>
    <s v="Seguros de aeronaves comerciales controlados"/>
    <s v="días"/>
    <s v="Des"/>
    <s v="Calidad"/>
    <s v="Producto"/>
    <x v="0"/>
    <n v="1.6"/>
    <n v="1550"/>
    <n v="980"/>
    <n v="0"/>
    <m/>
    <n v="1.4"/>
    <n v="1407"/>
    <n v="978"/>
    <n v="0"/>
    <s v="El procedimiento y la medición comienzan con el ingreso de la solicitud por parte de la empresa aérea o de la compañía de seguros respectiva y recepción del mismo en la Oficina de Partes de la JAC. Los antecedentes aportados son revisados y en caso de encontrarse incompletos o los montos son insuficientes, se requiere al solicitante incorporar la información faltante. El procedimiento y medición culminan cuando el Secretario General no tiene observaciones, y procede a firmar la resolución, la cual pasa a numeración, registro y despacho por la Oficina de Partes, quien envía copia de la resolución a la DGAC y al interesado. La fecha de ingreso de la solicitud, corresponderá a la fecha del timbre de recepción de la Oficina de Partes. Para efecto de recepción de la Oficina de Partes se considerarán las siguientes reglas: i) Si los documentos con la solicitud de aprobación de seguros se reciben en forma presencial en la Oficina de Partes en el siguiente horario: de 9.00 a 16.30 hrs. de lunes a jueves, y viernes de 9.00 a 15.30 hrs., se considerará que han ingresado ese día (día 0). Si se recepcionan fuera de los horarios referidos, se considerará que han ingresado al día siguiente hábil (día 0); ii) Si los documentos con la solicitud de aprobación de seguros se reciben por correo electrónico hasta las 13:00 horas de un determinado día, se considerará que ha ingresado ese día (día 0). Si se recepciona después de las 13:00 horas, se considerará que ha ingresado al día siguiente hábil (día 0)."/>
    <n v="-0.14285714285714299"/>
  </r>
  <r>
    <s v="MINISTERIO DE TRANSPORTE Y TELECOMUNICACIONES"/>
    <x v="117"/>
    <s v="Asuntos Económicos"/>
    <n v="12757"/>
    <s v="Índice de variación con respecto al año base 2010 (100) del tráfico de pasajeros nacionales e internacionales"/>
    <s v="(Tráfico de pasajeros nacionales e internacionales año t/Tráfico de pasajeros nacionales e internacionales año base 2010)*100"/>
    <m/>
    <s v="Índice de tráfico de pasajeros"/>
    <s v="%"/>
    <s v="Asc"/>
    <s v="Eficacia"/>
    <s v="Resultado Intermedio"/>
    <x v="1"/>
    <s v="NM"/>
    <s v="--"/>
    <s v="--"/>
    <s v="--"/>
    <m/>
    <n v="101"/>
    <n v="11208526"/>
    <n v="11064487"/>
    <n v="0"/>
    <s v="Se utilizan las estadísticas de tráfico de pasajeros recopiladas a través del Sistema COPAE (cobro de tasas de los pasajeros embarcados) de la Dirección General de Aeronáutica Civil y estadística de pasajeros directa de las aerolíneas (Decreto con Fuerza de Ley 241, artículo 12), que son almacenadas en las bases de datos de la JAC. Se elaboran los distintos listados estadísticos anuales, desagregados por mes y total anual. Se estableció un año base correspondiente al año 2010 para poder tener un indicador que se compare y pueda mostrar los resultados en el tiempo. La recopilación estadística incluye a todos los pasajeros transportados entre los aeropuertos y aeródromos de Chile y hacia y desde el extranjero. Hasta el día 15 de cada mes se deben recibir los datos del movimiento del tráfico aéreo del mes anterior, los que son procesados para generar bases de datos, y luego generar los informes estadísticos respecto al movimiento de pasajeros, carga y correo. El proceso termina con la publicación de las estadísticas de tráfico aéreo en la página web institucional, lo que ocurre alrededor del día 25 de cada mes. Estos plazos se considerarán válidos toda vez que se cuente con los sistemas de obtención, procesamiento y publicación de las estadísticas y de conectividad disponibles para la realización de estas actividades."/>
    <s v="-"/>
  </r>
  <r>
    <s v="MINISTERIO DE TRANSPORTE Y TELECOMUNICACIONES"/>
    <x v="117"/>
    <s v="Asuntos Económicos"/>
    <n v="13883"/>
    <s v="Tiempo promedio de publicación en la web institucional de informe Calidad de Servicio del transporte aéreo."/>
    <s v="(Suma de los días transcurridos entre el fin del trimestre y la fecha de publicación de informe de calidad de servicios del transporte aéreo en el periodo t/Número de informes trimestrales publicados en el periodo t)"/>
    <s v="2 - Promover la calidad de servicio del transporte aéreo a través de la facilitación y coordinación con servicios públicos y entes privados"/>
    <s v="Informes de calidad de servicio del transporte aéreo publicados en la web institucional."/>
    <s v="días"/>
    <s v="Des"/>
    <s v="Calidad"/>
    <s v="Producto"/>
    <x v="2"/>
    <n v="23"/>
    <n v="92"/>
    <n v="4"/>
    <n v="0"/>
    <m/>
    <n v="23.3"/>
    <n v="93"/>
    <n v="4"/>
    <n v="0"/>
    <s v="En el año se publicarán 4 informes trimestrales correspondientes a: octubre - diciembre (año anterior), enero - marzo, abril - junio y julio - septiembre. Estos informes son publicados en la página web del servicio. Estos plazos se considerarán válidos toda vez que se cuente con los sistemas de obtención, procesamiento y publicación de las estadísticas, conectividad y reclamos del transporte aéreo disponibles para la realización de estas actividades."/>
    <n v="1.2875536480686725E-2"/>
  </r>
  <r>
    <s v="MINISTERIO DE TRANSPORTE Y TELECOMUNICACIONES"/>
    <x v="117"/>
    <s v="Asuntos Económicos"/>
    <n v="13899"/>
    <s v="Porcentaje de propuestas de acuerdos aerocomerciales a otros países durante el año t"/>
    <s v="(Número de propuestas de acuerdos aerocomerciales a otros países en el año t/total de países definidos en el plan de acuerdos de servicios aéreos en el año t)*100"/>
    <s v="1 - Impulsar la conectividad y el transporte de personas y mercancías por vía aérea entre nuestro país y el resto del mundo, por medio de la negociación de nuevos acuerdos de transporte aéreo, y la adopción de las mejores prácticas y recomendaciones internacionales."/>
    <s v="Propuestas de acuerdos aerocomerciales"/>
    <s v="%"/>
    <s v="Asc"/>
    <s v="Eficacia"/>
    <s v="Producto"/>
    <x v="2"/>
    <n v="100"/>
    <n v="5"/>
    <n v="5"/>
    <n v="0"/>
    <m/>
    <n v="0"/>
    <n v="0"/>
    <n v="0"/>
    <n v="0"/>
    <s v="Las propuestas de acuerdos aerocomerciales pueden consistir en aumentar las frecuencias acordadas, sumar nuevos derechos a los existentes, modificar el tipo de instrumento para obtener mayor certeza jurídica, modificar otras condiciones o generar un nuevo acuerdo. El Plan de Acuerdos de Servicios Aéreos podrá ser modificado por cambios en las prioridades ministeriales; de la autoridad aeronáutica; y/o diplomáticas."/>
    <n v="1"/>
  </r>
  <r>
    <s v="MINISTERIO DE TRANSPORTE Y TELECOMUNICACIONES"/>
    <x v="118"/>
    <s v="Asuntos Económicos"/>
    <n v="2059"/>
    <s v="Muertos en siniestros de tránsito por cada 10.000 vehículos"/>
    <s v="(N° de muertos en siniestros de tránsito en el año t/Parque vehicular en el año t)*10.000"/>
    <s v="6 - Desarrollar un entorno vial seguro para todas y todos los usuarios, mediante la implementación de la Visión Cero, con el fin de reducir fallecidos y lesionados en siniestros de tránsito, promoviendo una cultura de seguridad, convivencia vial y potenciando la fiscalización."/>
    <s v="Muertos en siniestros de tránsito"/>
    <s v="número"/>
    <s v="Des"/>
    <s v="Eficacia"/>
    <s v="Resultado Final"/>
    <x v="0"/>
    <n v="2.65"/>
    <n v="1743"/>
    <n v="6588132"/>
    <n v="10000"/>
    <m/>
    <n v="2.93"/>
    <n v="1687"/>
    <n v="5760827"/>
    <n v="10000"/>
    <s v="a. El Insitituto Nacional de Estadísticas (INE) publica la cifra oficial del Parque de Vehículos en Circulación, la cual es construida mediante una Encuesta Anual que es contestada por los municipios del país. b. Carabineros de Chile es el responsable de la información de los accidentes de tránsito. Estos registros se obtienen de los datos ingresados en la base de accidentes que contienen los campos de información de la Ficha SIEC2 y en base del Informe Diario de Carabineros reportado hasta 48 horas de ocurrido el siniestro. c. Para efecto del cálculo del indicador en cada corte periódico se utilizan las cifras de fallecidos a la fecha de corte, y en el caso del parque vehicular se considera una cifra proyectada a esa fecha, tomando como base el dato efectivo del año anterior, a la que se aplica la tasa promedio de crecimiento del parque en los años precedentes."/>
    <n v="9.556313993174069E-2"/>
  </r>
  <r>
    <s v="MINISTERIO DE TRANSPORTE Y TELECOMUNICACIONES"/>
    <x v="118"/>
    <s v="Asuntos Económicos"/>
    <n v="9334"/>
    <s v="Porcentaje de cumplimiento de rebaja de tarifa de vehículos de transporte público fiscalizados de líneas que reciben el subsidio a la oferta en zonas reguladas"/>
    <s v="(N° de vehículos de líneas que reciben subsidio a la oferta en zonas reguladas fiscalizados que cumplen con la rebaja tarifaria en el año t/N° de vehículos de líneas que reciben subsidio a la oferta en zonas reguladas fiscalizados en el año t)*100"/>
    <m/>
    <m/>
    <s v="%"/>
    <s v="Asc"/>
    <s v="Eficacia"/>
    <s v="Resultado Intermedio"/>
    <x v="1"/>
    <s v="NM"/>
    <s v="--"/>
    <s v="--"/>
    <s v="--"/>
    <m/>
    <n v="96.3"/>
    <n v="2767"/>
    <n v="2872"/>
    <n v="0"/>
    <s v="1. El indicador se obtiene tomando en cuenta los datos registrados en las instancias de fiscalización en terreno de las tarifas informadas, realizado por el Programa Nacional de Fiscalización (PNF), las que se comparan con los valores máximos establecidos. El Subsidio al Transporte Público Remunerado de Pasajeros en zonas reguladas es aquel que procede en zonas geográficas distintas a la Provincia de Santiago y las comunas de Puente Alto y San Bernardo, que operen en el marco de una concesión de uso de vías o que operen bajo un perímetro de exclusión o condiciones de operación u otra modalidad equivalente (Art. 3b, Ley N° 20.378) 2. Sólo se considerará como alcance geográfico las siguientes Zonas Reguladas: Iquique - Alto Hospicio, Antofagasta, Gran Valparaíso, Placilla - Gran Valparaíso, Rancagua Urbano, Gran Concepción. 3. El incumplimiento de la rebaja tarifaria se medirá respecto de los vehículos que prestan servicio en las líneas que reciben el subsidio a la oferta en zonas reguladas, los que serán fiscalizados por el Programa de Fiscalización del Ministerio de Transportes y Telecomunicaciones 4. Las etapas son las siguientes: a. Recepción compilado Fiscalización, emitido por el PNF, que contiene el registro de fiscalizaciones levantadas en terreno por el PNF para el mes t. b. Envío de tarifas máximas autorizadas de acuerdo a lo establecido por cada SEREMITT, para cada zona regulada. c. Análisis de tarifas fiscalizadas versus las tarifas permitidas y posterior emisión de Informe de avance del Formulario H. 5. Un vehículo (Placa Patente Única) puede ser fiscalizado durante el año en más de una oportunidad, y se contabilizará en el cálculo del indicador, tanto en el numerador como en el denominador, todas las veces que sea fiscalizado. 6. Se considerarán los servicios que reciben subsidio proveniente del art. 3 letra b) de la Ley 20.378, a excepción de los servicios que operan bajo Resolución N° 130 de 2014 del ministerio de Transportes y Telecomunicaciones."/>
    <s v="-"/>
  </r>
  <r>
    <s v="MINISTERIO DE TRANSPORTE Y TELECOMUNICACIONES"/>
    <x v="118"/>
    <s v="Asuntos Económicos"/>
    <n v="10158"/>
    <s v="Porcentaje de cumplimiento de rebaja de tarifa de vehículos de transporte público fiscalizados que reciben el subsidio a la oferta en zonas no reguladas"/>
    <s v="(Número de vehículos que reciben subsidio a la oferta en zonas no reguladas fiscalizados que cumplen con la rebaja tarifaria en el año t/Número de vehículos que reciben subsidio a la oferta en zonas no reguladas fiscalizados en el año t)*100"/>
    <m/>
    <m/>
    <s v="%"/>
    <s v="Asc"/>
    <s v="Eficacia"/>
    <s v="Resultado Intermedio"/>
    <x v="1"/>
    <s v="NM"/>
    <s v="--"/>
    <s v="--"/>
    <s v="--"/>
    <m/>
    <n v="92.5"/>
    <n v="14999"/>
    <n v="16212"/>
    <n v="0"/>
    <s v="1. Se considerarán en la medición de este indicador, todos aquellos vehículos beneficiarios del proceso vigente (aprobados y con monto asignado), correspondiente al Subsidio al Transporte Público Remunerado de Pasajeros en las zonas no reguladas, según lo dispuesto en artículo Primero Transitorio de la Ley 20.696, en consecuencia, se incluirán en la medición a aquellos vehículos que operen en zonas geográficas distintas a la Provincia de Santiago y las comunas de Puente Alto y San Bernardo, y que no operen en el marco de una concesión de uso de vías, o un perímetro de exclusión o condiciones de operación, según lo dispuesto en el artículo 3° literal b) de la Ley N°20.378. 2. Un vehículo (Placa Patente Única) puede ser fiscalizado durante el año en más de una oportunidad, y se contabilizará en el cálculo del indicador, tanto en el numerador como en el denominador, todas las veces que sea fiscalizado 3. Cabe señalar, que en el entendido de que este subsidio tiene por objeto compensar los menores pagos que realizan los estudiantes en los servicios de transporte público remunerado de pasajeros durante el año escolar, se considerarán en la medición, todas aquellas fiscalizaciones que sean realizadas por el Programa Nacional de Fiscalización (PNF), entre los meses de marzo y diciembre de cada año. 4. Las etapas son las siguientes: a. Recepción compilado de Fiscalización, emitido por el PNF, que contiene el registro de fiscalizaciones levantadas en terreno por el PNF para el mes t-1. b. Análisis del cumplimiento de la rebaja tarifaria de Enseñanza Media y Enseñanza Superior (33% respecto de tarifa Adulta) en aquellos buses adscritos al subsidio para el mes t-1. c. Emisión de Informe del Formulario H &quot; 5. El incumplimiento de la rebaja tarifaria se medirá respecto de las patentes que reciben el subsidio a la oferta en zonas no reguladas, los que serán fiscalizados por el Programa de Fiscalización del Ministerio de Transportes y Telecomunicaciones."/>
    <s v="-"/>
  </r>
  <r>
    <s v="MINISTERIO DE TRANSPORTE Y TELECOMUNICACIONES"/>
    <x v="118"/>
    <s v="Asuntos Económicos"/>
    <n v="12354"/>
    <s v="Porcentaje de cumplimiento de regularidad en los servicios de buses de transporte público de Santiago"/>
    <s v="(Número de mediciones a buses de Transantiago que presentan cumplimiento de la regularidad según lo establecido en el Programa de Operación en año t/Número total de mediciones a buses de Transantiago efectuadas en año t)*100"/>
    <s v="2 - Desarrollar sistemas de transporte público, seguros, eficientes, inclusivos, adaptativos, sustentables y asequibles, con enfoque en las personas e identidad local, a través de la utilización de tecnologías, vehículos e infraestructura priorizada, e información permanente a los usuarios y usuarias, con el fin de mejorar la movilidad y la calidad de vida de las personas."/>
    <s v="Regularidad en los servicios de buses de transporte público de Santiago"/>
    <s v="%"/>
    <s v="Asc"/>
    <s v="Eficacia"/>
    <s v="Resultado Final"/>
    <x v="0"/>
    <n v="83.83"/>
    <n v="38916862"/>
    <n v="46424794"/>
    <n v="0"/>
    <m/>
    <n v="84.44"/>
    <n v="38398603"/>
    <n v="45472499"/>
    <n v="0"/>
    <s v="a. La regularidad se refiere a la medición de los intervalos de tiempo existentes entre buses que realizan el mismo servicio-sentido, en un horario determinado. El control de estos intervalos es llevado a cabo cuando la cantidad de buses por hora, en un recorrido particularizado, es mayor a 5 y se ejecuta en tres momentos diferentes del proyecto: Al inicio, al final y en un punto intermedio, cercano a la mitad. De esta medición, se obtiene un promedio que corresponde al resultado de la expedición. b. El cálculo es desarrollado en base a los resultados por servicio-sentido-mes que son obtenidos desde las bases de datos generadas en la Gerencia de Operaciones y Mantenimiento (GOPM), las cuales provienen de las mediciones GPS de todos los buses que prestan servicio en la ciudad. Por su parte, la información GPS es obtenida de las señales emitidas por el equipamiento a bordo que posee cada bus y derivada al repositorio del proveedor de los sistemas tecnológicos, quien remite la información al Centro de Monitoreo de Buses (CMB). c. El numerador de este indicador guarda relación con aquellas mediciones que cumplen con la regularidad de los intervalos de tiempo entre buses en un servicio, los cuales están determinados en el Anexo 8 &quot;Itinerarios&quot; del Programa de Operación vigente, que es descrito en el Anexo 3 literal D.2.8 de los respectivos contratos y las condiciones específicas de operación vigentes a la fecha. d. El resultado de esta medición busca resguardar que los tiempos de espera de los usuarios no se vean afectados de manera negativa, por un aumento de los tiempos de pasada entre buses y/o la impuntualidad de los servicios. Para estos efectos, se mide el desempeño de la regularidad de la operación de todos los servicios por sentido y período, durante todos los días del mes y sobre la base de sus resultados, según los términos de las condiciones específicas de operación y se determina el nivel de cumplimiento del servicio y los descuentos que corresponden. Tecnológicamente, este indicador está relacionado con la detección a través de GPS, de todos los servicios. e. La relevancia de este indicador se encuentra en que la regularidad de los servicios es uno de los aspectos más valorados (y reclamados) por los usuarios. En la actualidad, el plan de operaciones se actualiza dos veces al año. La medición del ICR se ajusta respecto del plan de operaciones que se encuentre vigente. f. Según lo establecido en las condiciones específicas de operación; en el caso de que existan eventos, de naturaleza excepcional, cuyo impacto en dichas condiciones es mayor y que exigen la adopción de medidas extraordinarias, las que no necesariamente permiten superar el problema, o incluso situaciones para las que no hay gestión posible en un lapso oportuno, se establece en el Contrato que el Directorio de Transporte Metropolitano (DTPM) implementará, a más tardar, tres meses después del inicio de vigencia del contrato de concesión, un procedimiento que identifique tales eventos y establezca un sistema para corregir el cálculo de los índices de calidad y desempeño, con el fin de reducir el efecto de dichos eventos en sus resultados. g. Para eventos extraordinarios de muy alto impacto y/o extensión, tales como situaciones de catástrofe u otras alteraciones mayores del desenvolvimiento de la ciudad, no se usará el procedimiento a que se refiere este apartado, sino que se abordará la situación mediante un procedimiento que refleje en forma global las dificultades de operación, relajando las exigencias normales de cálculo, el cual será establecido por el Directorio de Transporte Metropolitano (DTPM). Desde el año 2021, existe un Protocolo de Acción frente a Contingencias (PAC) vinculante entre el Ministerio de Transportes y Telecomunicaciones y las empresas concesionarias y/o prestadoras de servicio, que tiene como objetivo principal definir los distintos cursos de acción y/o procedimientos para permitir la resolución apropiada de los eventos extraordinarios que pueda enfrentar la operación del Sistema de Transporte Público de la Provincia de Santiago, comuna de San Bernardo y Puente Alto. h. La medición de este indicador considera el pleno funcionamiento de las herramientas y plataformas tecnológicas externas, asociadas al proceso. En caso de ocurrencia de algún evento que pudiera afectar, de manera grave, la oportunidad y completitud de alguno de los insumos componentes del cálculo de indicador, el equipo de trabajo informará los lineamientos a seguir, en base a los criterios utilizados por las unidades encargadas y lo definido en la documentación técnica vigente, a la Unidad de Control de Gestión y las otras instancias que correspondan. i. Para el año 2023, el cálculo del indicador considera, de manera exclusiva, la medición del desempeño de los servicios de buses que continúan regidos por las Condiciones Específicas de Operación y de Utilización de Vías para servicios de transporte público de pasajeros que contempla"/>
    <n v="-7.2240644244433855E-3"/>
  </r>
  <r>
    <s v="MINISTERIO DE TRANSPORTE Y TELECOMUNICACIONES"/>
    <x v="118"/>
    <s v="Asuntos Económicos"/>
    <n v="12585"/>
    <s v="Índice de variación de tiempos de viaje de las personas en ejes de la red vial básica de la ciudad de Santiago"/>
    <s v="(Segundos promedio ponderado de viaje de las personas en ejes viales de Santiago en periodo t/Segundos promedio ponderado de viaje en ejes viales de Santiago en periodo t-1)*100"/>
    <m/>
    <m/>
    <s v="número"/>
    <s v="Des"/>
    <s v="Eficacia"/>
    <s v="Resultado Intermedio"/>
    <x v="1"/>
    <s v="NM"/>
    <s v="--"/>
    <s v="--"/>
    <s v="--"/>
    <m/>
    <n v="101"/>
    <n v="173"/>
    <n v="172"/>
    <n v="0"/>
    <s v="1. El objetivo del indicador es obtener un valor representativo del tiempo de viaje que emplean las personas para desplazarse en ejes representativos de la red vial básica de Santiago, definidos en función de su importancia para la ciudad y de la disponibilidad de ellos para medir los flujos de pasajeros y velocidades, tanto para el transporte público como para el transporte privado. 2. Para el caso del transporte público, sólo se consideran los buses del Transantiago. La medición se realiza a través del Centro de Monitoreo de Buses (CMB) de Transantiago, el que mide de forma continua velocidades de los buses a partir de las emisiones GPS de los mismos en ejes relevantes. Para calcular la cantidad de pasajeros que se transportan en buses en los ejes definidos, se define una tasa de ocupación promedio de buses, medida en cantidad de pasajeros por bus. 3. Para el caso del transporte privado, sólo se consideran los vehículos particulares. La medición se realiza utilizando los datos obtenidos a través de Waze que son respaldados a través de un sistema desarrollado por UOCT llamado Traffic UOCT, estos datos permiten generar un almacenamiento histórico. Para calcular la tasa de ocupación de los vehículos particulares se utiliza el dato arrojado por la encuesta Origen Destino de Viajes de Santiago del año 2012 - SECTRA. 4. Con el objetivo de homologar la metodología de cálculo empleada por DTPM con la utilizada por la UOCT, se consideran sólo días laborales, descartando los siguientes casos: Días feriados; Todos los días de los meses de enero, febrero y diciembre; Vacaciones de invierno (dos semanas, considerando los calendarios escolares); Semana de fiestas patrias; 11 de septiembre; Día del joven combatiente. Dado que en algunas ocasiones los incidentes inician en la tarde del día anterior, se descartan todos los datos de los días 28 y 29. 5. Para el cálculo del indicador global, se calcula el tiempo de viaje promedio (en min/km) y el flujo que circula por cada uno de los ejes para los períodos definidos, con la salvedad de que en la punta tarde los tiempos y los flujos de los períodos 18:00 a 18:59 hrs. y 19:00 a 19:59 hrs., se promedia para hacerlos comparables a los del período punta mañana. Una vez obtenidos estos valores para buses y autos, el tiempo de viaje global se pondera por su flujo. 6. Para efecto del cálculo del indicador se considera: -Se miden tiempos de viaje y flujos vehiculares en 17 ejes representativos de la ciudad; - Por limitaciones tecnológicas, no todos los ejes se pueden medir exactamente en el mismo tramo definido inicialmente por UOCT, por lo que se buscó el eje equivalente más similar en su ubicación; - Los períodos definidos son: Horario Punta Mañana: - 8:00 a 8:59 hrs.; Horario Punta Tarde 1: - 18:00 a 18:59 hrs.; Horario Punta 2: - 19:00 a 19:59 hrs; -Las mediciones se efectúan trimestralmente, en los meses de marzo, junio, septiembre y noviembre; -Los días precisos de medición en cada mes y eje se determinan de manera de asegurar que ella se efectúe en condiciones de tráfico definidas como &quot;normales&quot;, de acuerdo a una metodología preestablecida por modo de transporte; -El valor anual del tiempo de viaje corresponde al promedio de los valores resultantes de las cuatro mediciones trimestrales; -El valor del indicador compara el tiempo promedio de viaje anual de 2 años consecutivos. 7. El tiempo promedio ponderado que se señala en el numerador y denominador de la fórmula de cálculo, para el año t y t-1, corresponde a la expresión matemática que mide la sumatoria de los tiempos de viaje promedio en los distintos ejes considerados en los diferentes períodos de tiempo. 8. La medición se efectúa en segundos, debiendo sí considerarse que se trata de valores promedios ponderados por el volumen del flujo, la longitud del tramo y la tasa de ocupación para cada uno de los modos de transportes considerados en la medición, en el cual se mide el tiempo de viaje en cada eje. 9. Los 17 ejes representativos (o equivalentes) de la ciudad de Santiago que son considerados en el indicador son los siguientes: 1. Alameda-Providencia entre Sta. Rosa y Salvador 2. Alameda entre Las Rejas y Exposición 3. Colón Yañez entre Vespucio y Los Leones 4. Diagonal Paraguay entre Sta. Rosa y Salvador 5. Bilbao entre Tobalaba y P. de Valdivia (O-P) 6. Cinco de Abril entre Aeropuerto y G. Velásquez (P-O) 7. Cinco de Abril entre Aeropuerto y G. Velásquez (O-P) 8. Mapocho entre W. Martínez y Brasil (P-O) 9. Vivaceta entre Hipódromo y Santa María (N-S) 10. Vivaceta entre Hipódromo y Santa María (S-N) 11. Pocuro entre P. de Valdivia y Tobalaba (P-O) 12. Tobalaba entre Grecia Y Quilín (S-N) 13. Tobalaba entre Grecia Y Quilín (N-S) 14. La Dehesa entre Las Condes y El Rodeo (S-N) 15. La Dehesa entre Las Condes y El Rodeo (N-S) 16. Cardenal Caro entre Purísima y Los Leones (P-O) 17. Vicuña Mackenna, entre Los Pioneros y A. Vespucio (S-N). 7. La EOD Se actualiza cada 10 años."/>
    <e v="#VALUE!"/>
  </r>
  <r>
    <s v="MINISTERIO DE TRANSPORTE Y TELECOMUNICACIONES"/>
    <x v="118"/>
    <s v="Asuntos Económicos"/>
    <n v="12763"/>
    <s v="Porcentaje de cumplimiento de la frecuencia en los servicios de buses de transporte público de Santiago"/>
    <s v="(Número de mediciones a buses de Transantiago que presentan cumplimiento de la frecuencia según lo establecido en el Programa de Operación en año t/Número total de mediciones a buses de Transantiago efectuadas en año t)*100"/>
    <s v="2 - Desarrollar sistemas de transporte público, seguros, eficientes, inclusivos, adaptativos, sustentables y asequibles, con enfoque en las personas e identidad local, a través de la utilización de tecnologías, vehículos e infraestructura priorizada, e información permanente a los usuarios y usuarias, con el fin de mejorar la movilidad y la calidad de vida de las personas."/>
    <s v="Frecuencia de los servicios de buses de transporte público de Santiago"/>
    <s v="%"/>
    <s v="Asc"/>
    <s v="Eficacia"/>
    <s v="Resultado Intermedio"/>
    <x v="0"/>
    <n v="94.39"/>
    <n v="15938056"/>
    <n v="16885605"/>
    <n v="0"/>
    <m/>
    <n v="93.93"/>
    <n v="16185002"/>
    <n v="17230907"/>
    <n v="0"/>
    <s v="a. La frecuencia es la medición de la cantidad de buses observados respecto a los programados en el Plan Operacional, según servicio-sentido en un horario determinado. Para el cálculo, se consideran solo las expediciones definidas como válidas. Por lo que cumplir con las siguientes condiciones:Transitar por los 3 puntos de medición del proyecto (Inicio, intermedio y final); el bus debe transportar pasajeros, a menos que se esté midiendo un recorrido nocturno. b. El cálculo es en base a los resultados por servicio-sentido-mes que son obtenidos desde las bases de datos generadas por la Gerencia de Operaciones y Mantenimiento, los cuales provienen de las mediciones GPS de todos los buses que prestan servicio. Por su parte, la información GPS es obtenida de las señales emitidas por el equipamiento que posee cada bus y derivada al repositorio del proveedor de los sistemas tecnológicos, quien la remite al Centro de Monitoreo de Buses (CMB). Diariamente se generan reportes de las expediciones que son válidas para el indicador. c. El numerador de este indicador son las mediciones que cumplen con la frecuencia de salida entre buses de un servicio, según lo establecido en el Anexo N°8 &quot;Itinerarios&quot;, que es descrito en el Anexo 3 literal D.2.8 de los respectivos contratos, y las condiciones específicas de operación vigentes a la fecha. d. El resultado de la medición busca resguardar que los tiempos de espera de los usuarios no se vean incrementados debido a una menor cantidad de buses en circulación que la planificada. Para estos efectos, se mide el desempeño de la frecuencia de operación de todos los servicios por sentido y período, durante todos los días del mes, y sobre la base de sus resultados según las condiciones específicas de operación, se determina el nivel de cumplimiento del servicio y los descuentos que corresponden. e. La frecuencia impacta directamente en la regularidad de pasada de los servicios; aspecto que se encuentra dentro de los más valorados (y reclamados) por los usuarios. En la actualidad, el plan de operaciones se actualiza de manera oficial, dos veces al año. La medición del ICF se ajusta respecto del plan de operaciones que se encuentre vigente. f. Según lo establecido en las condiciones específicas de operación; en el caso de que existan eventos, de naturaleza excepcional, cuyo impacto en dichas operaciones es mayor y que exigen la adopción de medidas extraordinarias, las que no necesariamente permiten superar el problema, o incluso situaciones para las que no hay gestión posible en un lapso oportuno, se establece en el Contrato que el Directorio de Transporte Metropolitano (DTPM) implementará, a más tardar, tres meses después del inicio de vigencia del contrato de concesión, un procedimiento que identifique tales eventos y establezca un sistema para corregir el cálculo de los índices de calidad y desempeño, con el fin de reducir el efecto de dichos eventos en sus resultados. g. Para eventos extraordinarios de muy alto impacto y/o extensión, tales como situaciones de catástrofe u otras alteraciones mayores del desenvolvimiento de la ciudad, no se usará el procedimiento a que se refiere este apartado, sino que se abordará la situación mediante un procedimiento que refleje en forma global las dificultades de operación, relajando las exigencias normales de cálculo, el cual será establecido por el Directorio de Transporte Metropolitano (DTPM). Desde el año 2021, existe un Protocolo de Acción frente a Contingencias (PAC) vinculante entre el Ministerio de Transportes y Telecomunicaciones y las empresas concesionarias y/o prestadoras de servicio, que tiene como objetivo principal definir los distintos cursos de acción y/o procedimientos para permitir la resolución apropiada de los eventos extraordinarios que pueda enfrentar la operación del Sistema de Transporte Público de la Provincia de Santiago, comuna de San Bernardo y Puente Alto. h. La medición de este indicador considera el pleno funcionamiento de las herramientas y plataformas tecnológicas externas, asociadas al proceso. En caso de ocurrencia de algún evento que pudiera afectar, de manera grave, la oportunidad y completitud de alguno de los insumos componentes del cálculo de indicador, el equipo de trabajo informará los lineamientos a seguir, en base a los criterios utilizados por las unidades encargadas y lo definido en la documentación técnica vigente, a la Unidad de Control de Gestión y las otras instancias que correspondan. i. Para el año 2023, el cálculo del indicador considera, la medición del desempeño de los servicios de buses que continúan regidos por las Condiciones Específicas de Operación y de Utilización de Vías para servicios de transporte público de pasajeros que contemplan, dentro de los indicadores de operación evaluados, la medición de la Frecuencia, bajo las condiciones previas a la celebración de los nuevos contratos. Asimismo, no contempla la gestión de operación de los contratos que entren vigor en 2023."/>
    <n v="4.8972639199403138E-3"/>
  </r>
  <r>
    <s v="MINISTERIO DE TRANSPORTE Y TELECOMUNICACIONES"/>
    <x v="118"/>
    <s v="Asuntos Económicos"/>
    <n v="13588"/>
    <s v="Porcentaje de kilómetros de proyectos de transporte que corresponden a infraestructura de transporte público desarrollados en los estudios de SECTRA en el año t"/>
    <s v="(N° de kilómetros de proyectos de infraestructura de transporte que corresponden a infraestructura de transporte público desarrollados por SECTRA en el año t/N° total de kilómetros de proyectos de infraestructura de transporte desarrollados por SECTRA en el año t)*100"/>
    <s v="1 - Contribuir al desarrollo de una movilidad con perspectiva de género, eficiente, efectiva y sustentable, a través de instrumentos de planificación, institucionalidad, iniciativas de infraestructura, tecnología y gestión de proyectos, con el fin de fomentar el desarrollo integral, inclusivo y participativo de los territorios a nivel local, regional y nacional."/>
    <s v="Kilómetros de proyectos de transporte que corresponden a infraestructura de transporte público desarrollados"/>
    <s v="%"/>
    <s v="Asc"/>
    <s v="Eficacia"/>
    <s v="Producto"/>
    <x v="2"/>
    <n v="29"/>
    <n v="27.7"/>
    <n v="94"/>
    <n v="0"/>
    <m/>
    <n v="0"/>
    <n v="0"/>
    <n v="15.5"/>
    <n v="0"/>
    <s v="a. El indicador mide el porcentaje de kilómetros de proyectos, enfocados exclusivamente en infraestructura de transporte público, que se realizan en el año t con relación al total de proyectos de infraestructura de transporte que realiza SECTRA. b. Los estudios que desarrolla SECTRA que contemplan infraestructura de transporte pueden tener distintos focos, mejorando algún modo de transporte en particular o generando mejoras a distintos modos. c. Los estudios de movilidad activa, correspondientes a ciclovías o mejoras para peatones, se excluyen de esta medición. d. Se entienderá por proyectos de infraestructura de transporte público a los kilómetros de: pistas solo bus, corredores de buses, tranvías, teleféricos, trenes, metros. e. Para la medición se contempla a los estudios de infraestructura de transporte finalizados en el año 2023, dichos estudios pueden corresponder a Planes Maestros de Transporte o a Prefactibilidades. Los Planes Maestros de Transporte consideran proyectos desarrollados a nivel de perfil o prediseño y las Prefactibilidades consideran proyectos desarrollados a nivel de prediseño o anteproyecto. f. En la planilla de seguimiento del indicador se especificará el detalle de cada estudio para contar con toda la información. g. El periodo de medición será de enero a diciembre del año 2023."/>
    <n v="1"/>
  </r>
  <r>
    <s v="MINISTERIO DE TRANSPORTE Y TELECOMUNICACIONES"/>
    <x v="118"/>
    <s v="Asuntos Económicos"/>
    <n v="13589"/>
    <s v="Porcentaje de buses de Perímetros de Exclusión de alto estándar implementados durante el periodo t."/>
    <s v="(Número de buses de Perímetros de Exclusión de alto estándar implementados en el periodo t/Número total de buses de Perímetros de Exclusión de alto estándar a implementar en el período t)*100"/>
    <s v="2 - Desarrollar sistemas de transporte público, seguros, eficientes, inclusivos, adaptativos, sustentables y asequibles, con enfoque en las personas e identidad local, a través de la utilización de tecnologías, vehículos e infraestructura priorizada, e información permanente a los usuarios y usuarias, con el fin de mejorar la movilidad y la calidad de vida de las personas."/>
    <s v="Buses de Perímetros de Exclusión de alto estándar implementados"/>
    <s v="%"/>
    <s v="Asc"/>
    <s v="Eficacia"/>
    <s v="Producto"/>
    <x v="2"/>
    <n v="100"/>
    <n v="68"/>
    <n v="68"/>
    <n v="0"/>
    <m/>
    <s v="NM"/>
    <s v="--"/>
    <s v="--"/>
    <s v="--"/>
    <s v="a. El indicador va a considerar la implementación de buses de alto estándar en las zonas que cuenten con la nueva regulación de Perímetros de Exclusión. b. Alto estándar considera buses nuevos que posean mejores características, tales como: Entrada baja (vehículo en el que parte de la superficie disponible para pasajeros constituye una superficie llana sin peldaños, con acceso como mínimo a una puerta de servicio de entrada baja), acceso universal (señalización, asientos y espacios suficientes de fácil acceso para las personas con discapacidad y con movilidad reducida), Wifi, puertos USB al interior de los buses, Aire acondicionado, mejores asientos, cámaras de seguridad, menos contaminantes, que permitan viajes más cómodos a los usuarios. c. El período t considera los buses que se implementarán en el año 2023. d. El cumplimiento de lo planificado estará sujeto a la disponibilidad de recursos presupuestarios aprobados en la Ley de Presupuestos vigentes, así como también a la actualización o modificación en las regulaciones (Ley corta, entre otras). e. El valor comprometido para el período t está sujeto a la aprobación de la Ley Corta, lo que podría significar una variación en el numerador y denominador total del período."/>
    <n v="1"/>
  </r>
  <r>
    <s v="MINISTERIO DE TRANSPORTE Y TELECOMUNICACIONES"/>
    <x v="118"/>
    <s v="Asuntos Económicos"/>
    <n v="13884"/>
    <s v="Porcentaje de kilómetros de diseño de ciclovías acumulados al año t."/>
    <s v="(N° de kilómetros de diseños de ciclovías realizados acumulados al año t/N° total de kilómetros planificados a diseñar hasta el año 2026)*100"/>
    <s v="3 - Promover la movilidad activa, sostenible, inclusiva, con equidad y perspectiva de género, orientada a otorgar una experiencia de viaje segura, cómoda y efectiva, a través de circuitos peatonales y redes de ciclovías de alto estándar adaptados al contexto territorial."/>
    <s v="Kilómetros de diseño de ciclovías realizados al año t."/>
    <s v="%"/>
    <s v="Asc"/>
    <s v="Eficacia"/>
    <s v="Proceso"/>
    <x v="2"/>
    <n v="7"/>
    <n v="90"/>
    <n v="1300"/>
    <n v="0"/>
    <m/>
    <s v="NM"/>
    <s v="--"/>
    <s v="--"/>
    <s v="--"/>
    <s v="a. Los diseños de ciclovías que SECTRA debe desarrollar corresponden a 1.300 kilómetros aproximadamente hasta el año 2026 (compromiso presidencial). b. El numerador del 2023 considera el periodo de medición desde enero a diciembre del año 2023. c. Se realizarán dos reportes anuales que serán semestrales y considerarán la información con corte al 30 de junio y al 31 de diciembre. El primer reporte -junto con la planilla de seguimiento- será elaborado y enviado a más tardar al décimo día hábil del mes de julio. El segundo reporte- junto a la planilla de seguimiento- será emitido a más tardar al quinto día hábil del mes de enero del año siguiente. d. La meta está asociada a los recursos que entregue DIPRES, donde se debe considerar que el primer semestre de 2023 no debiera existir avance por tratarse de iniciativas nuevas."/>
    <n v="1"/>
  </r>
  <r>
    <s v="MINISTERIO DE TRANSPORTE Y TELECOMUNICACIONES"/>
    <x v="118"/>
    <s v="Asuntos Económicos"/>
    <n v="13885"/>
    <s v="Porcentaje de normativas de transporte actualizadas que permita la modernización del sector, promueva e incorpore la utilización de nuevas tecnologías y propicie la descentralización"/>
    <s v="(N° de normativas de transporte que permitan la modernización del sector, promuevan e incorporen la utilización de nuevas tecnologías y propicien la descentralización, actualizadas en el periodo t/N° de normativas de transporte que permitan la modernización del sector, promuevan e incorporen la utilización de nuevas tecnologías y propicien la descentralización, programadas para actualizar al 2026)*100"/>
    <s v="4 - Generar y actualizar una normativa adaptable en materia de transporte que permita la modernización del sector, promueva e incorpore la utilización de nuevas tecnologías y propicie la descentralización."/>
    <s v="Normativas actualizadas que promuevan e incorporen la utilización de nuevas tecnologías y propicien la descentralización"/>
    <s v="%"/>
    <s v="Asc"/>
    <s v="Eficacia"/>
    <s v="Proceso"/>
    <x v="2"/>
    <n v="25"/>
    <n v="1"/>
    <n v="4"/>
    <n v="0"/>
    <m/>
    <s v="NM"/>
    <s v="--"/>
    <s v="--"/>
    <s v="--"/>
    <s v="a. Se propone trabajar en 4 normativas al 2026: - modernización transporte público - características técnicas de vehículos de transporte público - transporte privado remunerado - conversión de vehículos de combustión a eléctricos. b. Se considerarán documentos normativos que se han estado trabajando durante los 2021 y 2022, y los que se generen durante el 2023. c. Se podrán reemplazar las normas definidas hasta el mes de septiembre de 2023 por orden de la Autoridad, siempre que cumplan como condición &quot;que permiten la modernización del sector, promueven e incorporan la utilización de nuevas tecnologías o propician la descentralización&quot; d. Se considerarán las normas actualizadas en el periodo 2023 (hasta el 31 de diciembre), entendiéndose por tal aquellas tomadas de razón por Contraloría. 5. Se estima cumplir con al menos 1 norma totalmente tramitada durante el año 2023."/>
    <n v="1"/>
  </r>
  <r>
    <s v="MINISTERIO DE TRANSPORTE Y TELECOMUNICACIONES"/>
    <x v="118"/>
    <s v="Asuntos Económicos"/>
    <n v="13887"/>
    <s v="Lesionados graves en siniestros de tránsito por cada 10.000 vehículos"/>
    <s v="(N° de lesionados graves en siniestros de tránsito en el año t/Parque vehicular en el año t)*10.000"/>
    <s v="6 - Desarrollar un entorno vial seguro para todas y todos los usuarios, mediante la implementación de la Visión Cero, con el fin de reducir fallecidos y lesionados en siniestros de tránsito, promoviendo una cultura de seguridad, convivencia vial y potenciando la fiscalización."/>
    <s v="Lesionados graves en siniestros de tránsito"/>
    <s v="número"/>
    <s v="Des"/>
    <s v="Eficacia"/>
    <s v="Resultado Final"/>
    <x v="2"/>
    <n v="12.6"/>
    <n v="8273"/>
    <n v="6588132"/>
    <n v="10000"/>
    <m/>
    <n v="13.3"/>
    <n v="8103"/>
    <n v="6102351"/>
    <n v="10000"/>
    <s v="a. El Instituto Nacional de Estadísticas (INE) publica la cifra oficial del Parque de Vehículos en Circulación , la cual es construida mediante una Encuesta Anual que es contestada por los municipios del país. b. Carabineros de Chile es el responsable de la información de los siniestros de tránsito. Estos registros se obtienen de los datos ingresados en la base de siniestros que contienen los campos de información de la Ficha SIEC2 reportado hasta 48 horas desde ocurrido el siniestro, y en base a los datos provisorios sin validación. c. La medición del indicador se realiza con dos meses de desfase del año en curso. d. Para efecto del cálculo del indicador en cada corte periódico se utilizan las cifras de lesionados graves a la fecha de corte, y en el caso del parque vehícular se considera una cifra proyectada a esa fecha, tomando como base el dato efectivo del año anterior, a la que se aplica la tasa promedio de crecimiento del parque en los años precedentes."/>
    <n v="5.2631578947368501E-2"/>
  </r>
  <r>
    <s v="MINISTERIO DE TRANSPORTE Y TELECOMUNICACIONES"/>
    <x v="118"/>
    <s v="Asuntos Económicos"/>
    <n v="13893"/>
    <s v="Variación anual de toneladas transferidas en puertos estatales"/>
    <s v="((Número de toneladas transferidas sobre todos los terminales de puertos estatales del año t/Número de toneladas transferidas sobre todos los terminales de puertos estatales del año [t-1])-1)*100"/>
    <s v="5 - Propiciar el transporte de bienes a través de una logística eficiente para el beneficio de los usuarios y usuarias, el abastecimiento oportuno de las personas y el desarrollo sustentable del país, planificando y desarrollando sistemas con una visión integral, que comprenda la infraestructura, la gobernanza, su regulación y la mirada estratégica"/>
    <s v="Toneladas transferidas en puertos estatales"/>
    <s v="%"/>
    <s v="Asc"/>
    <s v="Eficacia"/>
    <s v="Resultado Intermedio"/>
    <x v="2"/>
    <n v="0"/>
    <n v="46167384"/>
    <n v="46167384"/>
    <n v="0"/>
    <m/>
    <s v="NM"/>
    <s v="--"/>
    <s v="--"/>
    <s v="--"/>
    <s v="a. Los datos se reciben de manera trimestral, con un desfase de tres meses. El desfase se debe a procesos internos de los puertos y a validaciones que hace MTT. b. El indicador se propone de alcance anual. c. Las empresas reportan a través de un sistema de reporte informático llamado SIELP y en virtud de convenios de traspaso de información. d. El indicador de 2022 estará disponible en marzo 2023. Los puertos estatales son Arica, Iquique, Antofatgasta, Coquimbo, Valparaíso, San Antonio, San Vicente/Thno, Puerto Montt, Chacabuco y Austral"/>
    <n v="1"/>
  </r>
  <r>
    <s v="MINISTERIO DE TRANSPORTE Y TELECOMUNICACIONES"/>
    <x v="118"/>
    <s v="Asuntos Económicos"/>
    <n v="13903"/>
    <s v="Variación anual de toneladas kilómetro de carga movilizada en ferrocarril"/>
    <s v="((Número de las toneladas movilizadas para cada origen destino por la distancia recorrida en cada origen destino en del año [n] /Número de las toneladas movilizadas para cada origen destino por la distancia recorrida en cada origen destino en del año [n-1])-1)*100"/>
    <s v="5 - Propiciar el transporte de bienes a través de una logística eficiente para el beneficio de los usuarios y usuarias, el abastecimiento oportuno de las personas y el desarrollo sustentable del país, planificando y desarrollando sistemas con una visión integral, que comprenda la infraestructura, la gobernanza, su regulación y la mirada estratégica"/>
    <s v="Toneladas kilómetro de carga movilizada en ferrocarril"/>
    <s v="%"/>
    <s v="Asc"/>
    <s v="Eficacia"/>
    <s v="Resultado Intermedio"/>
    <x v="2"/>
    <n v="0"/>
    <n v="3538"/>
    <n v="3538"/>
    <n v="0"/>
    <m/>
    <n v="10.199999999999999"/>
    <n v="3951"/>
    <n v="3585"/>
    <n v="0"/>
    <s v="a. Los datos se reciben de manera mensual, con un desfase de dos meses. El desafase se debe a proceso internos de los ferrocarriles y a validaciones que hace MTT. b. El indicador se propone de alcance anual. c. Las empresas de ferrocarrioles informan a través de un sistema de reporte informático llamado SIELF en virtud de convenios de traspaso de información. d. El la medición al 31 de diciembre de 2022 del indicador estará en febrero 2023."/>
    <n v="-1"/>
  </r>
  <r>
    <s v="MINISTERIO DE TRANSPORTE Y TELECOMUNICACIONES"/>
    <x v="119"/>
    <s v="Asuntos Económicos"/>
    <n v="9786"/>
    <s v="Porcentaje de sitios de infraestructura crítica para abordar situaciones de emergencia fiscalizados"/>
    <s v="(N° de sitios de infraestructura crítica fiscalizados en el año t/N° total de sitios de infraestructura crítica definida por Subtel hasta el t-1)*100"/>
    <m/>
    <m/>
    <s v="%"/>
    <s v="Asc"/>
    <s v="Eficacia"/>
    <s v="Producto"/>
    <x v="1"/>
    <s v="NM"/>
    <s v="--"/>
    <s v="--"/>
    <s v="--"/>
    <m/>
    <n v="28"/>
    <n v="355"/>
    <n v="1253"/>
    <n v="0"/>
    <s v="Se entiende por sitio crítico nivel I como: aquella infraestructura de telecomunicaciones de la estación base, con todos sus componentes y equipamiento técnico, asociado a telefonía fija, telefonía móvil y fibra óptica que deben mantener una autonomía energética de 48 horas. Un punto de sitio crítico contiene equipos, torres y antenas ubicados en la estación base. La fiscalización de la infraestructura crítica Nivel I (corresponde a la infraestructura de telecomunicaciones fija, móvil y fibra óptica definida como estratégica Nivel I), es la realización de la visita inspectiva correspondiente, el llenado del formulario respectivo, la elaboración del informe técnico de fiscalización y el envío del oficio de observaciones y/o cargo a la empresa, según sea el caso. Todo lo anterior, en virtud del Decreto Supremo N° 60 de 2012, que aprueba el Reglamento para la Interoperación y Difusión de la Mensajería de Alerta, Declaración y Resguardo de la Infraestructura Crítica de Telecomunicaciones e Información sobre Fallas significativas en los Sistemas de Telecomunicaciones, bajo la Ley N° 20.478, sobre Recuperación y Continuidad en Condiciones Críticas del Sistema Público de Telecomunicaciones. Para efecto del cálculo del denominador se considerará el total de sitios de infraestructura crítica nivel I vigentes al año t-1 que asciende a 1.253 sitios."/>
    <s v="-"/>
  </r>
  <r>
    <s v="MINISTERIO DE TRANSPORTE Y TELECOMUNICACIONES"/>
    <x v="119"/>
    <s v="Asuntos Económicos"/>
    <n v="12780"/>
    <s v="Tiempo promedio de trámite de autorizaciones de nuevas concesiones y modificaciones de servicios públicos e intermedios de telecomunicaciones y modificación de radiodifusión sonora."/>
    <s v="Sumatoria de tiempos de tramitación de concesión otorgadas durante el año t/N° de tramites de concesiones otorgadas en el año t"/>
    <m/>
    <m/>
    <s v="días"/>
    <s v="Des"/>
    <s v="Calidad"/>
    <s v="Producto"/>
    <x v="1"/>
    <s v="NM"/>
    <s v="--"/>
    <s v="--"/>
    <s v="--"/>
    <m/>
    <n v="116"/>
    <n v="99836"/>
    <n v="864"/>
    <n v="0"/>
    <s v="El indicador mide el tiempo promedio de tramitación y el tiempo corresponde a la diferencia entre la fecha del decreto autorizatorio y la fecha de ingreso de la solicitud a Oficina de Partes de Subtel en días hábiles; considerando el total de trámites de autorizaciones de otorgamiento, modificación de concesión de servicios públicos e intermedios y modificación de radiodifusión sonora a través de Decreto, excluyendo los procesos concursales, procesos judicializados, con presentaciones ante el Poder Judicial y aquellas solicitudes que tengan estudios de propagación electromagnética"/>
    <e v="#VALUE!"/>
  </r>
  <r>
    <s v="MINISTERIO DE TRANSPORTE Y TELECOMUNICACIONES"/>
    <x v="119"/>
    <s v="Asuntos Económicos"/>
    <n v="12813"/>
    <s v="Porcentaje de denuncias sobre servicios de telecomunicaciones resueltas en un tiempo máximo."/>
    <s v="(N° de denuncias resueltas en un tiempo máximo igual o inferior a 25 días hábiles/Nº de denuncias resueltas durante el año t)*100"/>
    <m/>
    <m/>
    <s v="%"/>
    <s v="Asc"/>
    <s v="Eficiencia"/>
    <s v="Producto"/>
    <x v="1"/>
    <s v="NM"/>
    <s v="--"/>
    <s v="--"/>
    <s v="--"/>
    <m/>
    <n v="74"/>
    <n v="669"/>
    <n v="899"/>
    <n v="0"/>
    <s v="Para efectos de cálculo, este indicador considerará el total de denuncias ingresadas de forma presencial y por Oficina de Partes de Subtel y resueltas al año t, asociadas a la operación de servicios públicos, intermedios, radiodifusión sonora, radiodifusión televisiva, servicios limitados, nuevas tecnologías y proyectos subsidiados a través del Fondo de Desarrollo de las Telecomunicaciones. Los tiempos de ingreso y egreso se miden en días hábiles según las fechas registradas en la Oficina de Partes de Subtel a los documentos de entrada y salida respectivamente. Los datos estarán registrados en el Sistema de Gestión de Fiscalización. El tiempo individual se refiere a la demora en resolver cada denuncia, dado que el procesamiento, investigación y resolución de las denuncias, no es estándar; y según el nivel de complejidad requiere diferentes niveles de análisis, estudio técnico y legal e incluso de la externalización de búsqueda de solución, pudiendo requerir mayor plazos. El indicador considerara las denuncias pendientes del año 2021."/>
    <s v="-"/>
  </r>
  <r>
    <s v="MINISTERIO DE TRANSPORTE Y TELECOMUNICACIONES"/>
    <x v="119"/>
    <s v="Asuntos Económicos"/>
    <n v="12814"/>
    <s v="Porcentaje reclamos con insistencia (RCI) resueltos en un tiempo máximo."/>
    <s v="(N° de reclamos con insistencia (RCI) resueltos en un tiempo máximo igual o inferior a 23 días hábiles/Nº de reclamos con insistencia resueltos durante el año t)*100"/>
    <m/>
    <m/>
    <s v="%"/>
    <s v="Asc"/>
    <s v="Calidad"/>
    <s v="Producto"/>
    <x v="1"/>
    <s v="NM"/>
    <s v="--"/>
    <s v="--"/>
    <s v="--"/>
    <m/>
    <n v="99"/>
    <n v="32736"/>
    <n v="33064"/>
    <n v="0"/>
    <s v="Para efectos de cálculo, este indicador considerará el total de reclamos con insistencia (RCI) ingresados a Subtel y resueltos al año t. El ingreso de un reclamo se mide con la fecha indicada por Oficina de Partes de Subtel, en tanto su egreso, es a partir de la fecha de la resolución del reclamo (mediante Resolución Exenta). Por tanto, el tiempo de tramitación es la diferencia entre la fecha de la Resolución Exenta del Reclamo y la fecha de ingreso del reclamo, en días hábiles, colocada por la Oficina de Partes de Subtel. Los datos estarán registrados en el Sistema de Gestión de Reclamos. El indicador considerara los reclamos con insistencia pendientes del año 2021."/>
    <s v="-"/>
  </r>
  <r>
    <s v="MINISTERIO DE TRANSPORTE Y TELECOMUNICACIONES"/>
    <x v="119"/>
    <s v="Asuntos Económicos"/>
    <n v="12815"/>
    <s v="Porcentaje de penetración de banda ancha fija residencial por hogar."/>
    <s v="(Cantidad de accesos a internet fijos residenciales/Total de Hogares del país)*100"/>
    <s v="1 - Reducir la brecha digital en todas sus dimensiones adaptando y fortaleciendo la institucionalidad para atender las necesidades de las personas, mediante la generación de normativas y modelos, el desarrollo de proyectos, el otorgamiento de subsidios y autorizaciones, y la articulación con organismos competentes para la alfabetización digital."/>
    <s v="Penetración de banda ancha fija residencial"/>
    <s v="%"/>
    <s v="Asc"/>
    <s v="Eficacia"/>
    <s v="Resultado Intermedio"/>
    <x v="0"/>
    <n v="63"/>
    <n v="4080000"/>
    <n v="6453000"/>
    <n v="0"/>
    <m/>
    <n v="67"/>
    <n v="3813494"/>
    <n v="5651637"/>
    <n v="0"/>
    <s v="Mide el porcentaje de hogares con acceso a internet fija residencial. Cabe señalar que el porcentaje de penetración medido, se ve afectado por el nivel de ingreso per cápita de la población. Los datos se obtienen del Sistema de Transferencia de Información de Subtel (STI), que registra el número de accesos fijos de internet de las empresas de telecomunicaciones. Estos valores están en base a la proyección del Censo 2017 a diciembre 2022 y diciembre 2023 respectivamente."/>
    <n v="-5.9701492537313432E-2"/>
  </r>
  <r>
    <s v="MINISTERIO DE TRANSPORTE Y TELECOMUNICACIONES"/>
    <x v="119"/>
    <s v="Asuntos Económicos"/>
    <n v="13196"/>
    <s v="Porcentaje de cumplimiento de hitos del proyecto Fibra Óptica Nacional."/>
    <s v="(Nº de hitos ejecutados del proyecto Fibra Óptica Nacional al año t /Nº total de los hitos definidos en el proyecto Fibra Óptica Nacional)*100"/>
    <m/>
    <m/>
    <s v="%"/>
    <s v="Asc"/>
    <s v="Eficacia"/>
    <s v="Producto"/>
    <x v="1"/>
    <s v="NM"/>
    <s v="--"/>
    <s v="--"/>
    <s v="--"/>
    <m/>
    <n v="73"/>
    <n v="11"/>
    <n v="15"/>
    <n v="0"/>
    <s v="El proyecto Fibra Óptica Nacional, considera la ejecución de los siguientes hitos: Bases de Concurso: 1. Bases Específicas del proyecto [Enero 2019 - Febrero 2019] 2. Aprobación del proyecto por parte de Dipres [Marzo 2019 - Junio 2019] Tramitación CGR Bases Concursales: 3. Ingreso a la Contraloría General de la República [Junio 2019 - Julio 2019] 4. Toma de Razón Contraloría General de la República [Julio 2019 - Octubre 2019] Presentación de propuestas: 5. Publicación llamado a Concurso en el Diario Oficial [Octubre 2019] 6. Acto de apertura y evaluación de propuestas del proyecto [enero 2020 - abril 2020] Evaluación y adjudicación: 7. Adjudicación del Proyecto por el Consejo Desarrollo de las Telecomunicaciones [Abril 2020] Total Tramitación de Decretos que Otorgan Concesión: 8. Publicación Decreto(s) Diario Oficial por parte de la adjudicataria y/o adjudicatarias [mayo 2020 - julio 2020] Implementación del Proyecto: 9. Inicio de Obras; Recepción Informe de Ingeniería de Detalle en plazo [Enero 2021 - Mayo 2021] 10. Hito Término de Obras por Macrozona adjudicada: Solicitud de recepción de obras e instalaciones x 5 Macrozonas adjudicadas [marzo 2022 ? Junio 2022] 11. Hito Inicio de Servicio: Oficios Subtel Autorización de Obras e instalaciones x 5 Macrozonas adjudicadas [mayo de 2022 ? Septiembre 2022] Pagos Subsidio: 12. Pago Anticipo de subsidio: publicación decreto otorga concesión totalmente tramitado x 5 Macrozonas adjudicadas [Junio 2020 - Diciembre 2020] 13. Pago 1ra cuota del Subsidio: Solicitudes de pago de Subsidio x 5 Macrozonas adjudicadas con aprobación de Informe Ingeniería de Detalle [octubre 2021 - Diciembre 2021] 14. Pago 2da. Cuota del Subsidio: Recepciones de obras aprobadas x 5 Macrozonas adjudicadas [Junio 2022 - Diciembre 2022] 15. Pago 3era Cuota final de Subsidio: Visita inspectiva Fiscalización aprobatoria x 5 Macrozonas adjudicadas [Diciembre 2022 - Abril 2023] El cumplimiento de los hitos asociados al proceso de implementación del proyecto, depende que la adjudicataria a su vez cumpla a cabalidad lo establecido en las bases de concurso y en el respectivo decreto de concesión, permitiendo con ello la realización de los hitos 10, 11 y 14 comprometidos para el año 2022. Como línea base de esta programación se consideran los 11 hitos cumplidos en los años 2019, 2020 y 2021 (73%)"/>
    <s v="-"/>
  </r>
  <r>
    <s v="MINISTERIO DE TRANSPORTE Y TELECOMUNICACIONES"/>
    <x v="119"/>
    <s v="Asuntos Económicos"/>
    <n v="13802"/>
    <s v="Porcentaje reclamos con insistencia (RCI) resueltos en un tiempo máximo."/>
    <s v="(N° de reclamos con insistencia (RCI) resueltos en un tiempo máximo de 20 días hábiles/Total de reclamos con insistencia resueltos durante año t)*100"/>
    <s v="3 - Proteger y fortalecer los derechos de los usuarios mediante la fiscalización institucional y ciudadana con énfasis preventivo, realizando acciones que permitan a todas las personas el acceso libre e informado a los actuales y nuevos servicios de telecomunicaciones disponibles en el país, potenciando el rol regulador y fiscalizador de la institución para promover y contar con una mejor calidad de servicio."/>
    <s v="Reclamos con insistencia resueltos"/>
    <s v="%"/>
    <s v="Asc"/>
    <s v="Calidad"/>
    <s v="Resultado Intermedio"/>
    <x v="2"/>
    <n v="75"/>
    <n v="14232"/>
    <n v="18976"/>
    <n v="0"/>
    <m/>
    <n v="89"/>
    <n v="26791"/>
    <n v="30177"/>
    <n v="0"/>
    <s v="El indicador considerará los reclamos con insistencia resueltos dentro de 2023 con número y fecha dada por oficina de partes de la Subsecretaría de Telecomunicaciones, cuya resolución sea resorte y de directa responsabilidad de la Subsecretaría de Telecomunicaciones. El tiempo de resolución es la diferencia entre la fecha de la Resolución del Reclamo y la fecha de Ingreso del reclamo, en días hábiles. Datos registrados en el Sistema de Gestión de Reclamos."/>
    <n v="-0.15730337078651685"/>
  </r>
  <r>
    <s v="MINISTERIO DE TRANSPORTE Y TELECOMUNICACIONES"/>
    <x v="119"/>
    <s v="Asuntos Económicos"/>
    <n v="13811"/>
    <s v="Porcentaje de KM de fibra óptica desplegada con recepción conforme de proyectos de infraestructura vigentes al año t."/>
    <s v="(Sumatoria de Km. de Fibra Óptica aprobadas de proyectos adjudicados vigentes al año t/Sumatoria de Km. de Fibra Óptica adjudicadas en proyectos vigentes al año t)*100"/>
    <s v="2 - Impulsar el acceso de la ciudadanía a los servicios de telecomunicaciones, estableciendo mecanismos que faciliten tanto la adquisición de estos servicios, en sectores aislados, excluidos y vulnerables del país, como asimismo la entrada de nuevos operadores de servicios."/>
    <s v="Kilómetros de fibra óptica desplegada con recepción conforme"/>
    <s v="%"/>
    <s v="Asc"/>
    <s v="Eficacia"/>
    <s v="Resultado Intermedio"/>
    <x v="2"/>
    <n v="85"/>
    <n v="13278"/>
    <n v="15637"/>
    <n v="0"/>
    <m/>
    <n v="28"/>
    <n v="4392"/>
    <n v="15637"/>
    <n v="0"/>
    <s v="Los medios de verificación del denominador del presente indicador, son los Decretos supremos y sus modificaciones, del total de KM de cable de fibra óptica adjudicados. El medio de verificación del numerador de este indicador, son los Oficios de recepciones de obras aprobados, por la División de Fiscalización de la Subsecretaría de Telecomunicaciones."/>
    <n v="2.0357142857142856"/>
  </r>
  <r>
    <s v="MINISTERIO DE TRANSPORTE Y TELECOMUNICACIONES"/>
    <x v="119"/>
    <s v="Asuntos Económicos"/>
    <n v="13819"/>
    <s v="Porcentaje de resoluciones de reclamos con insistencia cumplidas por parte de las empresas de telecomunicaciones dentro del año t."/>
    <s v="(N° de resoluciones de reclamos cumplidas/N° de resoluciones resueltas y acogidas por Subtel durante el año t)*100"/>
    <s v="3 - Proteger y fortalecer los derechos de los usuarios mediante la fiscalización institucional y ciudadana con énfasis preventivo, realizando acciones que permitan a todas las personas el acceso libre e informado a los actuales y nuevos servicios de telecomunicaciones disponibles en el país, potenciando el rol regulador y fiscalizador de la institución para promover y contar con una mejor calidad de servicio."/>
    <s v="Resoluciones de reclamos con insistencia cumplidas"/>
    <s v="%"/>
    <s v="Asc"/>
    <s v="Eficacia"/>
    <s v="Resultado Intermedio"/>
    <x v="2"/>
    <n v="60"/>
    <n v="540"/>
    <n v="900"/>
    <n v="0"/>
    <m/>
    <s v="NM"/>
    <s v="--"/>
    <s v="--"/>
    <s v="--"/>
    <s v="El denominador del indicador considerará un total de 900 resoluciones que acogen los reclamos con insistencia de los usuarios, resueltos por Subtel durante el año t. La verificación del indicador se llevará a efecto a través de consulta a las empresas y/o contacto directo con los usuarios a objeto de verificar el cumplimiento de la resolución que acoge el reclamo. Los datos de control se llevarán en planilla excel en conjunto con los antecedentes registrados en el Sistema de Gestión de Reclamos (SGR)."/>
    <n v="1"/>
  </r>
  <r>
    <s v="MINISTERIO DE TRANSPORTE Y TELECOMUNICACIONES"/>
    <x v="119"/>
    <s v="Asuntos Económicos"/>
    <n v="13910"/>
    <s v="Porcentaje de penetración móvil 5G"/>
    <s v="(Cantidad de conexiones Móviles 5G/Total Conexiones Móviles 2G+3G+4G+5G)*100"/>
    <s v="1 - Reducir la brecha digital en todas sus dimensiones adaptando y fortaleciendo la institucionalidad para atender las necesidades de las personas, mediante la generación de normativas y modelos, el desarrollo de proyectos, el otorgamiento de subsidios y autorizaciones, y la articulación con organismos competentes para la alfabetización digital."/>
    <s v="Penetración móvil 5G"/>
    <s v="%"/>
    <s v="Asc"/>
    <s v="Eficacia"/>
    <s v="Producto"/>
    <x v="2"/>
    <n v="9"/>
    <n v="2076000"/>
    <n v="23000000"/>
    <n v="0"/>
    <m/>
    <s v="NM"/>
    <s v="--"/>
    <s v="--"/>
    <s v="--"/>
    <s v="Los datos se obtienen del Sistema de Transferencia de Información de Subtel (STI), que registra el número de accesos móvil de internet de las empresas de telecomunicaciones."/>
    <n v="1"/>
  </r>
  <r>
    <s v="MINISTERIO DE TRANSPORTE Y TELECOMUNICACIONES"/>
    <x v="119"/>
    <s v="Asuntos Económicos"/>
    <n v="13911"/>
    <s v="Porcentaje de entidades censales rurales con cobertura de servicio de telecomunicaciones"/>
    <s v="(N° de entidades censales rurales con cobertura de servicio móvil/N° total de entidades censales rurales con más 5 habitantes)*100"/>
    <s v="2 - Impulsar el acceso de la ciudadanía a los servicios de telecomunicaciones, estableciendo mecanismos que faciliten tanto la adquisición de estos servicios, en sectores aislados, excluidos y vulnerables del país, como asimismo la entrada de nuevos operadores de servicios."/>
    <s v="Entidades censales rurales con cobertura"/>
    <s v="%"/>
    <s v="Asc"/>
    <s v="Eficacia"/>
    <s v="Producto"/>
    <x v="2"/>
    <n v="91"/>
    <n v="21680"/>
    <n v="23921"/>
    <n v="0"/>
    <m/>
    <s v="NM"/>
    <s v="--"/>
    <s v="--"/>
    <s v="--"/>
    <s v="Mide la cantidad de entidades censales rurales según la distribución del INE que tengan más de 5 habitantes, con cobertura 4G de servicio móvil de telecomunicaciones. La cantidad total de entidades censales rurales con más de 5 habitantes es de 23.921"/>
    <n v="1"/>
  </r>
  <r>
    <s v="MINISTERIO DE TRANSPORTE Y TELECOMUNICACIONES"/>
    <x v="119"/>
    <s v="Asuntos Económicos"/>
    <n v="13921"/>
    <s v="Porcentaje de nuevos operadores de servicios públicos de telecomunicaciones"/>
    <s v="(N° de autorizaciones entregadas a nuevos operadores de servicio público de telecomunciaciones/N° total de autorizaciones de servicios públicos entregas en el año t)*100"/>
    <s v="4 - Liderar y fortalecer un ecosistema integrado de telecomunicaciones que incluya a personas, organizaciones, instituciones públicas y empresas de servicios de telecomunicaciones, propiciando la participación activa del Estado, articulando el desarrollo de iniciativas que permitan avanzar hacia un país conectado de forma inclusiva y sustentable."/>
    <s v="Nuevos Operadores de servicio público"/>
    <s v="%"/>
    <s v="Asc"/>
    <s v="Eficacia"/>
    <s v="Producto"/>
    <x v="2"/>
    <n v="11"/>
    <n v="3"/>
    <n v="28"/>
    <n v="0"/>
    <m/>
    <s v="NM"/>
    <s v="--"/>
    <s v="--"/>
    <s v="--"/>
    <s v="Corresponde a las solicitudes de autorizaciones de servicios públicos ingresadas a oficina de partes."/>
    <n v="1"/>
  </r>
  <r>
    <s v="MINISTERIO DE TRANSPORTE Y TELECOMUNICACIONES"/>
    <x v="119"/>
    <s v="Asuntos Económicos"/>
    <n v="13925"/>
    <s v="Porcentaje de convenios realizados asociados a habilidades digitales"/>
    <s v="(Total de convenios asociados a habilidades digitales realizados en el año t/Total de convenios programados a realizar en el año t, para fortalecer e incorporar nuevos actores al ecosistema integrado de telecomunicaciones)*100"/>
    <s v="4 - Liderar y fortalecer un ecosistema integrado de telecomunicaciones que incluya a personas, organizaciones, instituciones públicas y empresas de servicios de telecomunicaciones, propiciando la participación activa del Estado, articulando el desarrollo de iniciativas que permitan avanzar hacia un país conectado de forma inclusiva y sustentable."/>
    <s v="Convenios de habilidades digitales realizados"/>
    <s v="%"/>
    <s v="Des"/>
    <s v="Eficacia"/>
    <s v="Proceso"/>
    <x v="2"/>
    <n v="60"/>
    <n v="3"/>
    <n v="5"/>
    <n v="0"/>
    <m/>
    <s v="NM"/>
    <s v="--"/>
    <s v="--"/>
    <s v="--"/>
    <s v="Corresponde a las gestiones que realizará la Subsecretaría de Telecomunicaciones con diversas entidades públicas y/o privadas destinada a aumentar las capacidades de uso de las tecnologías digitales de los ciudadanos."/>
    <n v="-1"/>
  </r>
  <r>
    <s v="MINISTERIO DE TRANSPORTE Y TELECOMUNICACIONES"/>
    <x v="119"/>
    <s v="Asuntos Económicos"/>
    <n v="13926"/>
    <s v="Tasa de variación de reclamos de servicios de telecomunicaciones recibidos por Subtel."/>
    <s v="((N° de reclamos de servicios de telecomunicaciones ingresados en el año t/N° de reclamos ingresados en el año t-1)-1)*100"/>
    <s v="3 - Proteger y fortalecer los derechos de los usuarios mediante la fiscalización institucional y ciudadana con énfasis preventivo, realizando acciones que permitan a todas las personas el acceso libre e informado a los actuales y nuevos servicios de telecomunicaciones disponibles en el país, potenciando el rol regulador y fiscalizador de la institución para promover y contar con una mejor calidad de servicio."/>
    <s v="Variación de reclamos de telecomunicaciones presentados en Subtel."/>
    <s v="%"/>
    <s v="Des"/>
    <s v="Eficacia"/>
    <s v="Producto"/>
    <x v="2"/>
    <n v="8"/>
    <n v="70000"/>
    <n v="64979"/>
    <n v="0"/>
    <m/>
    <n v="-44"/>
    <n v="56449"/>
    <n v="101369"/>
    <n v="0"/>
    <s v="El indicador medirá la variación de reclamos recibidos por Subtel dentro del año t respecto del año t-1. La eventual disminución de reclamos depende por una parte de la fiscalización al comportamiento de la industria respecto de la correcta prestación de servicios. Sin perjuicio de ello, y en el marco de la difusión de los derechos de los usuarios, la publicación del ranking de calidad de reclamos , encuestas de satisfacción y otras variables como fallas en servicios de telecomunicaciones (actos vandálicos) puede generar un aumento en las reclamaciones situación que ya quedó en evidencia en la pandemia del COVID 19 el año 2020 y 2021."/>
    <n v="1.1818181818181819"/>
  </r>
  <r>
    <s v="MINISTERIO DE VIVIENDA Y URBANISMO"/>
    <x v="120"/>
    <s v="Actividades Recreativas, Cultura y Religión"/>
    <n v="1150"/>
    <s v="Porcentaje de la superficie protegida por cortafuegos en buen estado en relación al total de la superficie que requiere ser protegida por cortafuegos.  "/>
    <s v="(Superficie en Há que se encuentran protegidas a través de cortafuegos año t/Superfice en Ha que requiere ser protegida por cortafuegos año t)*100"/>
    <s v="1 - Promover un modelo de gestión tendiente a la eficiencia en el uso de sus recursos y sostenibilidad en el tiempo, de manera innovadora , mediante la conservación de la biodiversidad existente en el Parque Metropolitano de Santiago y los Parques Urbanos que administra."/>
    <s v="Conservación de la Biodiversidad"/>
    <s v="%"/>
    <s v="Asc"/>
    <s v="Eficacia"/>
    <s v="Producto"/>
    <x v="0"/>
    <n v="97.7"/>
    <n v="558"/>
    <n v="571"/>
    <n v="0"/>
    <m/>
    <n v="97.7"/>
    <n v="558.04"/>
    <n v="571"/>
    <n v="0"/>
    <s v="Una hectarea despejada de cortafuegos o faja protege 56,2 hás de áreas verdes del Parque Metropolitano de Santiago"/>
    <n v="0"/>
  </r>
  <r>
    <s v="MINISTERIO DE VIVIENDA Y URBANISMO"/>
    <x v="120"/>
    <s v="Actividades Recreativas, Cultura y Religión"/>
    <n v="6518"/>
    <s v="Porcentaje de superficie forestada con especies nativas en relación al total de superficie posible de forestar"/>
    <s v="(Superficie en Hás. forestada con especies nativas al año t/Superficie en Hás. posible de forestar con especies nativas al año t)*100"/>
    <s v="1 - Promover un modelo de gestión tendiente a la eficiencia en el uso de sus recursos y sostenibilidad en el tiempo, de manera innovadora , mediante la conservación de la biodiversidad existente en el Parque Metropolitano de Santiago y los Parques Urbanos que administra."/>
    <s v="Conservación de la Biodiversidad"/>
    <s v="%"/>
    <s v="Asc"/>
    <s v="Eficacia"/>
    <s v="Producto"/>
    <x v="0"/>
    <n v="45.9"/>
    <n v="183.5"/>
    <n v="400"/>
    <n v="0"/>
    <m/>
    <n v="44.2"/>
    <n v="176.9"/>
    <n v="400"/>
    <n v="0"/>
    <s v="Se considera una densidad media de plantación de 220 árboles por hectárea forestada."/>
    <n v="3.846153846153836E-2"/>
  </r>
  <r>
    <s v="MINISTERIO DE VIVIENDA Y URBANISMO"/>
    <x v="120"/>
    <s v="Actividades Recreativas, Cultura y Religión"/>
    <n v="8254"/>
    <s v="Porcentaje de días al año en que la Casa de la Cultura esta ocupada en actividades artístico culturales en relación a la capacidad medida en numero de días al año en que se puede ocupar."/>
    <s v="(N° de días al año en que la Casa de la Cultura esta ocupada en actividades culturales/Total de días al año disponibles para eventos culturales en la Casa de la Cultura)*100"/>
    <s v="3 - Desarrollar, mantener y mejorar nuestros parques como espacios públicos únicos, seguros y con pertinencia territorial , generando oportunidades de esparcimiento y recreación así como programas de cultura, arte, educación, deporte y participación ciudadana."/>
    <s v="Programas de cultura, arte, educación, deporte y participación ciudadana"/>
    <s v="%"/>
    <s v="Asc"/>
    <s v="Eficacia"/>
    <s v="Producto"/>
    <x v="0"/>
    <n v="40.799999999999997"/>
    <n v="130"/>
    <n v="319"/>
    <n v="0"/>
    <m/>
    <n v="33.9"/>
    <n v="106"/>
    <n v="313"/>
    <n v="0"/>
    <s v="Los días al año en que se puede ocupar Casa de la Cultura para realizar actividades artístico culturales, excluyen aquellos días en que esta se encuentra en mantención. La programación de la mantención año t se establece en el año t-1."/>
    <n v="0.20353982300884951"/>
  </r>
  <r>
    <s v="MINISTERIO DE VIVIENDA Y URBANISMO"/>
    <x v="120"/>
    <s v="Actividades Recreativas, Cultura y Religión"/>
    <n v="10085"/>
    <s v="Porcentaje de reclamos respondidos en un plazo igual o inferior a 8 días en relación al total de reclamos recibidos año t"/>
    <s v="(Nº de reclamos respondidos en un plazo igual o inferior a 8 días año t/N° total de reclamos recibidos año t )*100"/>
    <s v="4 - Incrementar el número de visitantes, promover la integración e inclusión social, manteniendo una adecuada red de información e infraestructura hacia las personas."/>
    <m/>
    <s v="%"/>
    <s v="Asc"/>
    <s v="Calidad"/>
    <s v="Producto"/>
    <x v="1"/>
    <s v="NM"/>
    <s v="--"/>
    <s v="--"/>
    <s v="--"/>
    <m/>
    <n v="100"/>
    <n v="188"/>
    <n v="188"/>
    <n v="0"/>
    <s v="Aquellos reclamos que son recibidos en 7 o menos días hábiles antes de termino del año , no serán consideradas en la medición del indicador ya que la meta se evalua al 31/12."/>
    <s v="-"/>
  </r>
  <r>
    <s v="MINISTERIO DE VIVIENDA Y URBANISMO"/>
    <x v="120"/>
    <s v="Actividades Recreativas, Cultura y Religión"/>
    <n v="12471"/>
    <s v="Porcentaje de Proyectos Urbanos Terminados y entregados a la comunidad el año t respecto del total de Proyectos Urbanos a terminar el año t"/>
    <s v="(Número de Proyectos Urbanos Terminados y entregados a la comunidad el año t/Número total de Proyectos Urbanos a terminar el año t)*100"/>
    <s v="3 - Desarrollar, mantener y mejorar nuestros parques como espacios públicos únicos, seguros y con pertinencia territorial , generando oportunidades de esparcimiento y recreación así como programas de cultura, arte, educación, deporte y participación ciudadana."/>
    <s v="Desarrollo y mejora de espacios públicos"/>
    <s v="%"/>
    <s v="Asc"/>
    <s v="Eficacia"/>
    <s v="Producto"/>
    <x v="0"/>
    <n v="100"/>
    <n v="1"/>
    <n v="1"/>
    <n v="0"/>
    <m/>
    <n v="50"/>
    <n v="1"/>
    <n v="2"/>
    <n v="0"/>
    <s v="Los programas o líneas de inversión asociadas a este indicador son: Vialidad Urbana, Rehabilitación de Espacios Públicos, Infraestructura Sanitaria, Proyectos Urbanos Integrales Reconstrucción de Obras Urbanas, Barrios Históricos y Pequeñas Localidades. El indicador mide la etapa de ejecución de proyectos. También se incluyen en esta medición los proyectos asociados a los Planes Maestros de Regeneración Urbana (PRU), Planes Maestros de Reconstrucción Estratégica Sustentable (PRES), Planes Urbanos Estratégicos (PUE), Construcción de Parques Urbanos e Inversión PMS. Un proyecto terminado es aquel que cuenta con el acta de recepción, lo que significa que el proyecto queda habilitado para su uso por parte de la comunidad. Los proyectos que se estima terminar en el año t, corresponden a aquellos que inician obras o están en ejecución en los años t, t-1 y años anteriores, y que, de acuerdo al plazo de ejecución de las obras, su programación y grado de avance se prevé podrán terminar. El año t-1 se elaborará un oficio con el número de proyectos a terminar el año t."/>
    <n v="1"/>
  </r>
  <r>
    <s v="MINISTERIO DE VIVIENDA Y URBANISMO"/>
    <x v="120"/>
    <s v="Actividades Recreativas, Cultura y Religión"/>
    <n v="13111"/>
    <s v="Porcentaje de mortalidad de animales en relación al total de animales del Zoológico Nacional"/>
    <s v="(Número de animales fallecidos en el Zoológico Nacional en el año t/Total de animales del Zoológico año t-1 )*100"/>
    <s v="2 - Generar estrategias enfocadas a la educación en el cuidado del medio ambiente y el desarrollo sustentable , mediante la ejecución de acciones de conservación y protección de la biodiversidad , tanto nativas como exóticas."/>
    <s v="CONSERVACIÓN DE LA BIODIVERDIDAD"/>
    <s v="%"/>
    <s v="Des"/>
    <s v="Eficacia"/>
    <s v="Resultado Final"/>
    <x v="0"/>
    <n v="8.77"/>
    <n v="32"/>
    <n v="365"/>
    <n v="0"/>
    <m/>
    <n v="7.99"/>
    <n v="31"/>
    <n v="388"/>
    <n v="0"/>
    <s v="-El número total de animales del Zoológico considera todos los ejemplares propios del Zoológico Nacional al 31 de diciembre del año t-1. -Se excluyen de la medición de este indicador a los anfibios, los cuales por su naturaleza biológica presentan estrategias reproductivas que incluyen posturas masivas de huevos y posteriormente alta mortalidad de sus renacuajos o individuos juveniles como suceso normal y natural para estas especies, que ocurre de forma incluso más drástica en la naturaleza que en cautiverio. - Para la formulación del indicador se utilizarán valores estimados, considerando que tanto numerador como denominador son variables."/>
    <n v="-9.7622027534417941E-2"/>
  </r>
  <r>
    <s v="MINISTERIO DE VIVIENDA Y URBANISMO"/>
    <x v="121"/>
    <s v="Protección Social"/>
    <n v="-55"/>
    <s v="Porcentaje de asentamientos con gestión de cierre realizada al año t, respecto al Registro Histórico de Campamentos"/>
    <s v="(Número de asentamientos con gestión de cierre realizada al año t/Número de asentamientos del Registro Histórico de Campamentos)*100"/>
    <m/>
    <m/>
    <s v="%"/>
    <s v="Asc"/>
    <s v="Eficacia"/>
    <s v="Resultado Intermedio"/>
    <x v="1"/>
    <s v="NM"/>
    <s v="--"/>
    <s v="--"/>
    <s v="--"/>
    <m/>
    <n v="34.020000000000003"/>
    <n v="33"/>
    <n v="97"/>
    <n v="0"/>
    <s v="1) Se entiende por asentamientos aquellos campamentos o micro campamentos que formen parte de un Registro Histórico: - Campamento: Asentamientos de 8 o más hogares que habitan en posesión irregular un terreno, con carencia de al menos 1 de los 3 servicios básicos (electricidad, agua potable y sistema de alcantarillado), y cuyas viviendas conforman una unidad socio territorial definida. - Microcampamento: Asentamientos que conforman unidades socio territoriales definidas y que cumplen con los parámetros de la definición de campamento, tales como tenencia irregular y acceso deficitario al menos a un servicio básico. No obstante, tienen menos de 8 hogares identificados por Catastro. (2) El número de asentamientos del Registro Histórico de Campamentos corresponde al vigente hasta el año t, cuya actualización es responsabilidad del Ministerio de Vivienda y Urbanismo, con la participación de la Pontificia Universidad Católica en lo que respecta a la confección del Catastro que se publicará en el año 2022. (3) En la fase de Gestión de Cierre y Fin de Intervención, se gestiona el cierre del asentamiento conforme a la estrategia de intervención definida. Para las estrategias de Radicación, el hito de cierre es el proyecto habitacional en ejecución o la urbanización en desarrollo y para el caso de la relocalización, la integración de las familias a 1 o más proyectos habitacionales. Dichas estrategias están definidas como: - Radicación con proyecto habitacional: Las familias obtienen un subsidio habitacional que les permite la construcción de una nueva vivienda, en el mismo sector donde se emplaza el campamento. Radicación a partir de un proyecto de urbanización y consolidación barrial: Las familias se radican en el mismo terreno del campamento, reciben su título de dominio y urbanización completa, que incluye solución sanitaria, conexión a red de agua potable, empalme eléctrico y la regularización del loteo. - Relocalización: Las familias se integran a distintos proyectos habitacionales. Esta estrategia también implica traslados individuales de familias por la vía de Adquisición de Vivienda Construida. El terreno se desocupa en el caso de ser propiedad fiscal, y se notifica al propietario de las salidas de las familias en caso de ser propiedad privada. (4) La región de Magallanes no compromete el indicador para el año 2022, debido a que no contempla cierre de campamentos, sin embargo, cuenta con 1 asentamiento con gestión cierre realizada que se debe agregar a la sumatoria de la Subsecretaría. El Registro Histórico contempla 1.143 asentamientos, ya que Magallanes tiene catastrado 2 campamentos."/>
    <s v="-"/>
  </r>
  <r>
    <s v="MINISTERIO DE VIVIENDA Y URBANISMO"/>
    <x v="121"/>
    <s v="Protección Social"/>
    <n v="-40"/>
    <s v="Porcentaje de subsidios de arriendo activados al año t, en relación al total de subsidios de arriendo seleccionados en el año t-2"/>
    <s v="(Número de subsidios de arriendo activados al año t/Número total de subsidios de arriendo seleccionados en el año t-2)*100"/>
    <m/>
    <m/>
    <s v="%"/>
    <s v="Asc"/>
    <s v="Eficacia"/>
    <s v="Producto"/>
    <x v="1"/>
    <s v="NM"/>
    <s v="--"/>
    <s v="--"/>
    <s v="--"/>
    <m/>
    <n v="47.78"/>
    <n v="129"/>
    <n v="270"/>
    <n v="0"/>
    <s v="1. Indicador solo aplica para subsidios de arriendo regulados por el Decreto Supremo N° 52 de 2013, que regula el Programa de Subsidio de Arriendo de Vivienda. Se excluyen asignaciones directas. 2. Se entenderá por subsidio de arriendo activado aquel que dispone de contrato de arriendo firmado y validado por el SERVIU, en que se ha efectuado el primer copago por parte del beneficiario y se ha pagado un subsidio. Dicha información se encuentra disponible en plataforma de subsidio de arriendo del MINVU. El beneficiario dispone de un plazo de 24 meses para realizar la primera activación del contrato, contados desde la selección. 3. El indicador medirá los subsidios que se aplican considerando solo la primera activación del contrato de arriendo. Se tomará como base los subsidios seleccionados por Resolución Exenta en el año t-2. La medición es acumulada a partir de la selección y hasta el año t, por lo que considerará los subsidios activados en los años t-2, t-1 y t."/>
    <s v="-"/>
  </r>
  <r>
    <s v="MINISTERIO DE VIVIENDA Y URBANISMO"/>
    <x v="121"/>
    <s v="Protección Social"/>
    <n v="9188"/>
    <s v="Porcentaje de Proyectos Urbanos Terminados y entregados a la comunidad el año t respecto del total de Proyectos Urbanos a terminar en el año t"/>
    <s v="(Número de Proyectos Urbanos Terminados y entregados a la comunidad en el año t/Número total de Proyectos Urbanos a terminar en el año )*100"/>
    <s v="2 - Implementar iniciativas de inversión en ciudades y barrios coordinadas intersectorialmente, colaborando con los distintos actores locales para una gestión integrada y con un enfoque sustentable de los territorios."/>
    <m/>
    <s v="%"/>
    <s v="Asc"/>
    <s v="Eficacia"/>
    <s v="Producto"/>
    <x v="0"/>
    <n v="100"/>
    <n v="3"/>
    <n v="3"/>
    <n v="0"/>
    <m/>
    <n v="100"/>
    <n v="1"/>
    <n v="1"/>
    <n v="0"/>
    <s v="Los programas o líneas de inversión asociadas a este indicador son: Vialidad Urbana, Rehabilitación de Espacios Públicos, Infraestructura Sanitaria, Proyectos Urbanos Integrales Reconstrucción de Obras Urbanas, Barrios Históricos y Pequeñas Localidades. El indicador mide la etapa de ejecución de proyectos. También se incluyen en esta medición los proyectos asociados a los Planes Maestros de Regeneración Urbana (PRU), Planes Maestros de Reconstrucción Estratégica Sustentable (PRES), Planes Urbanos Estratégicos (PUE), Construcción de Parques Urbanos e Inversión PMS. Un proyecto terminado es aquel que cuenta con el acta de recepción, lo que significa que el proyecto queda habilitado para su uso por parte de la comunidad. Los proyectos que se estima terminar en el año t, corresponden a aquellos que inician obras o están en ejecución en los años t, t-1 y años anteriores, y que, de acuerdo al plazo de ejecución de las obras, su programación y grado de avance se prevé podrán terminar. El año t-1 se elaborará un oficio con el número de proyectos a terminar el año t."/>
    <n v="0"/>
  </r>
  <r>
    <s v="MINISTERIO DE VIVIENDA Y URBANISMO"/>
    <x v="121"/>
    <s v="Protección Social"/>
    <n v="9999"/>
    <s v="Porcentaje de kilómetros lineales de pavimentos participativos ejecutados al año t, en relación al déficit regional estimado de kilómetros de pavimentos."/>
    <s v="(Número de kilometros lineales de pavimentos participativos ejecutados al año t/Número de kilómetros lineales de déficit regional estimado de pavimentos )*100"/>
    <m/>
    <m/>
    <s v="%"/>
    <s v="Asc"/>
    <s v="Eficacia"/>
    <s v="Resultado Intermedio"/>
    <x v="1"/>
    <s v="NM"/>
    <s v="--"/>
    <s v="--"/>
    <s v="--"/>
    <m/>
    <n v="18.78"/>
    <n v="42"/>
    <n v="223.7"/>
    <n v="0"/>
    <s v="Se entiende por Kilómetros de Pavimentos Participativos ejecutados aquellos efectivamente construidos y pagados, dentro del año presupuestario y considera tanto obras de arrastre como nuevas. Los proyectos de sólo aceras, no se incluyen en este indicador, por corresponder a un valor marginal. La ejecución y el déficit, contemplan obras de pavimentación y de repavimentación. La medición de este indicador, es acumulada a partir del año 2016 y considera los datos efectivos de kilómetros lineales de pavimentos ejecutados. El catastro del déficit de pavimentos se realizó el año 2015."/>
    <s v="-"/>
  </r>
  <r>
    <s v="MINISTERIO DE VIVIENDA Y URBANISMO"/>
    <x v="121"/>
    <s v="Protección Social"/>
    <n v="11827"/>
    <s v="Porcentaje viviendas terminadas al año t en relación al déficit habitacional estimado en la Encuesta CASEN vigente (Quintiles I, II, III de Ingreso)"/>
    <s v="(Número de viviendas terminadas al año t/Déficit habitacional estimado según Encuesta CASEN vigente (Quintiles I, II y III de Ingreso))*100"/>
    <s v="1 - Implementar planes y programas que permitan diversificar las formas de acceso a la vivienda digna y adecuada, y que contribuyan a disminuir el déficit habitacional cuantitativo y cualitativo."/>
    <m/>
    <s v="%"/>
    <s v="Asc"/>
    <s v="Eficacia"/>
    <s v="Resultado Intermedio"/>
    <x v="0"/>
    <n v="29.01"/>
    <n v="5315"/>
    <n v="18319"/>
    <n v="0"/>
    <m/>
    <s v="NM"/>
    <s v="--"/>
    <s v="--"/>
    <s v="--"/>
    <s v="1. El déficit habitacional se estima en base a una metodología elaborada por el MINVU y el MDS, la cual fue aplicada sobre la información de la encuesta CASEN vigente. El déficit habitacional empleado para construir este indicador, sólo considera la porción atribuible a los hogares pertenecientes al primer, segundo y tercer quintil de ingreso. 2. Este Indicador considera las viviendas terminadas correspondientes a los Programas Habitacionales FSV (DS 174), FSEV (DS N° 49), PHR (DS 10) SIS (DS 01), DS 40, DS 116 y DS 19. Incluye Reconstrucción. 3. La meta es acumulada y considera las viviendas terminadas desde el año siguiente en el que se identificó el déficit. 4. Se considerará vivienda terminada: - En el caso de viviendas construidas, el 100% de su construcción física, esto es, con recepción final SERVIU o DOM. - En el caso de las viviendas adquiridas (nueva o usada), la vivienda pagada en un 100%."/>
    <s v="-"/>
  </r>
  <r>
    <s v="MINISTERIO DE VIVIENDA Y URBANISMO"/>
    <x v="121"/>
    <s v="Protección Social"/>
    <n v="11829"/>
    <s v="Porcentaje de Barrios terminados el año t, respecto del total de Barrios a terminar el año t."/>
    <s v="(Número de barrios terminados el año t/Número total de barrios a terminar el año t)*100"/>
    <s v="2 - Implementar iniciativas de inversión en ciudades y barrios coordinadas intersectorialmente, colaborando con los distintos actores locales para una gestión integrada y con un enfoque sustentable de los territorios."/>
    <m/>
    <s v="%"/>
    <s v="Asc"/>
    <s v="Eficacia"/>
    <s v="Producto"/>
    <x v="0"/>
    <n v="100"/>
    <n v="3"/>
    <n v="3"/>
    <n v="0"/>
    <m/>
    <n v="0"/>
    <n v="0"/>
    <n v="2"/>
    <n v="0"/>
    <s v="El barrio terminado considera el término del Contrato de Barrios, esto corresponde al término del Plan de Gestión de Obras y al Término del Plan de Gestión Social (que corresponde a fin de la Fase II &quot;Ejecución del contrato de Barrio&quot; del Programa). Asimismo, el Plan de Gestión de Obras contempla el término de cada una de las obras del Contrato de Barrio. El número de barrios priorizados a terminar en el año t, será identificado en un Oficio durante el año t-1."/>
    <s v="-"/>
  </r>
  <r>
    <s v="MINISTERIO DE VIVIENDA Y URBANISMO"/>
    <x v="121"/>
    <s v="Protección Social"/>
    <n v="-62"/>
    <s v="Porcentaje de los compromisos declarados en el Plan Integral de Gestión Presupuestaria ejecutados en el año t"/>
    <s v="(N° de compromisos sectoriales y multisectoriales ejecutados del Plan Integral de Gestión Presupuestaria en el año t/N° de compromisos sectoriales y multisectoriales declarados en el Plan Integral de Gestión Presupuestaria para ejecutar en el año t)*100"/>
    <s v="3 - Implementar planes y programas coordinados multisectorialmente, que disminuyan las brechas de equidad en los territorios y que promuevan la planificación integrada."/>
    <s v="Indicador relacionado al Programa de Recuperación de Barrios, que busca mejorar la multisectorialidad en la inversión. En una primera etapa, se comprometerá este indicador que será conducente a una medición de resultados en el mediano plazo."/>
    <s v="%"/>
    <s v="Asc"/>
    <s v="Eficacia"/>
    <s v="Proceso"/>
    <x v="2"/>
    <n v="100"/>
    <n v="1"/>
    <n v="1"/>
    <n v="0"/>
    <m/>
    <s v="NM"/>
    <s v="--"/>
    <s v="--"/>
    <s v="--"/>
    <s v="1. El Plan Integral de Gestión Presupuestaria corresponde a la priorización y planificación de los compromisos sectoriales y multisectoriales necesarios para llevar a cabo una intervención territorial integrada y sostenible dentro del barrio, que permita disminuir el deterioro socio-urbano presente en cada territorio. El Plan contendrá la programación de los compromisos a ejecutar en cada año de intervención, incluyendo aquéllos que se ejecutarán en el año t. Los compromisos deben corresponder a acciones que faciliten la inversión urbana y social en el territorio. El Plan será elaborado y validado a más tardar en marzo del año t. 2. En el año t-1 se elaborará un Oficio que definirá el nombre del barrio seleccionado para la medición."/>
    <n v="1"/>
  </r>
  <r>
    <s v="MINISTERIO DE VIVIENDA Y URBANISMO"/>
    <x v="122"/>
    <s v="Protección Social"/>
    <n v="-55"/>
    <s v="Porcentaje de asentamientos con gestión de cierre realizada al año t, respecto al Registro Histórico de Campamentos"/>
    <s v="(Número de asentamientos con gestión de cierre realizada al año t/Número de asentamientos del Registro Histórico de Campamentos)*100"/>
    <m/>
    <m/>
    <s v="%"/>
    <s v="Asc"/>
    <s v="Eficacia"/>
    <s v="Resultado Intermedio"/>
    <x v="1"/>
    <s v="NM"/>
    <s v="--"/>
    <s v="--"/>
    <s v="--"/>
    <m/>
    <n v="81.819999999999993"/>
    <n v="9"/>
    <n v="11"/>
    <n v="0"/>
    <s v="1) Se entiende por asentamientos aquellos campamentos o micro campamentos que formen parte de un Registro Histórico: - Campamento: Asentamientos de 8 o más hogares que habitan en posesión irregular un terreno, con carencia de al menos 1 de los 3 servicios básicos (electricidad, agua potable y sistema de alcantarillado), y cuyas viviendas conforman una unidad socio territorial definida. - Microcampamento: Asentamientos que conforman unidades socio territoriales definidas y que cumplen con los parámetros de la definición de campamento, tales como tenencia irregular y acceso deficitario al menos a un servicio básico. No obstante, tienen menos de 8 hogares identificados por Catastro. (2) El número de asentamientos del Registro Histórico de Campamentos corresponde al vigente hasta el año t, cuya actualización es responsabilidad del Ministerio de Vivienda y Urbanismo, con la participación de la Pontificia Universidad Católica en lo que respecta a la confección del Catastro que se publicará en el año 2022. (3) En la fase de Gestión de Cierre y Fin de Intervención, se gestiona el cierre del asentamiento conforme a la estrategia de intervención definida. Para las estrategias de Radicación, el hito de cierre es el proyecto habitacional en ejecución o la urbanización en desarrollo y para el caso de la relocalización, la integración de las familias a 1 o más proyectos habitacionales. Dichas estrategias están definidas como: - Radicación con proyecto habitacional: Las familias obtienen un subsidio habitacional que les permite la construcción de una nueva vivienda, en el mismo sector donde se emplaza el campamento. Radicación a partir de un proyecto de urbanización y consolidación barrial: Las familias se radican en el mismo terreno del campamento, reciben su título de dominio y urbanización completa, que incluye solución sanitaria, conexión a red de agua potable, empalme eléctrico y la regularización del loteo. - Relocalización: Las familias se integran a distintos proyectos habitacionales. Esta estrategia también implica traslados individuales de familias por la vía de Adquisición de Vivienda Construida. El terreno se desocupa en el caso de ser propiedad fiscal, y se notifica al propietario de las salidas de las familias en caso de ser propiedad privada. (4) La región de Magallanes no compromete el indicador para el año 2022, debido a que no contempla cierre de campamentos, sin embargo, cuenta con 1 asentamiento con gestión cierre realizada que se debe agregar a la sumatoria de la Subsecretaría. El Registro Histórico contempla 1.143 asentamientos, ya que Magallanes tiene catastrado 2 campamentos."/>
    <s v="-"/>
  </r>
  <r>
    <s v="MINISTERIO DE VIVIENDA Y URBANISMO"/>
    <x v="122"/>
    <s v="Protección Social"/>
    <n v="-40"/>
    <s v="Porcentaje de subsidios de arriendo activados al año t, en relación al total de subsidios de arriendo seleccionados en el año t-2"/>
    <s v="(Número de subsidios de arriendo activados al año t/Número total de subsidios de arriendo seleccionados en el año t-2)*100"/>
    <m/>
    <m/>
    <s v="%"/>
    <s v="Asc"/>
    <s v="Eficacia"/>
    <s v="Producto"/>
    <x v="1"/>
    <s v="NM"/>
    <s v="--"/>
    <s v="--"/>
    <s v="--"/>
    <m/>
    <n v="38.159999999999997"/>
    <n v="87"/>
    <n v="228"/>
    <n v="0"/>
    <s v="1. Indicador solo aplica para subsidios de arriendo regulados por el Decreto Supremo N° 52 de 2013, que regula el Programa de Subsidio de Arriendo de Vivienda. Se excluyen asignaciones directas. 2. Se entenderá por subsidio de arriendo activado aquel que dispone de contrato de arriendo firmado y validado por el SERVIU, en que se ha efectuado el primer copago por parte del beneficiario y se ha pagado un subsidio. Dicha información se encuentra disponible en plataforma de subsidio de arriendo del MINVU. El beneficiario dispone de un plazo de 24 meses para realizar la primera activación del contrato, contados desde la selección. 3. El indicador medirá los subsidios que se aplican considerando solo la primera activación del contrato de arriendo. Se tomará como base los subsidios seleccionados por Resolución Exenta en el año t-2. La medición es acumulada a partir de la selección y hasta el año t, por lo que considerará los subsidios activados en los años t-2, t-1 y t."/>
    <s v="-"/>
  </r>
  <r>
    <s v="MINISTERIO DE VIVIENDA Y URBANISMO"/>
    <x v="122"/>
    <s v="Protección Social"/>
    <n v="9188"/>
    <s v="Porcentaje de Proyectos Urbanos Terminados y entregados a la comunidad el año t respecto del total de Proyectos Urbanos a terminar en el año t"/>
    <s v="(Número de Proyectos Urbanos Terminados y entregados a la comunidad en el año t/Número total de Proyectos Urbanos a terminar en el año )*100"/>
    <s v="2 - Implementar iniciativas de inversión en ciudades y barrios coordinadas intersectorialmente, colaborando con los distintos actores locales para una gestión integrada y con un enfoque sustentable de los territorios."/>
    <m/>
    <s v="%"/>
    <s v="Asc"/>
    <s v="Eficacia"/>
    <s v="Producto"/>
    <x v="0"/>
    <n v="100"/>
    <n v="1"/>
    <n v="1"/>
    <n v="0"/>
    <m/>
    <n v="100"/>
    <n v="2"/>
    <n v="2"/>
    <n v="0"/>
    <s v="Los programas o líneas de inversión asociadas a este indicador son: Vialidad Urbana, Rehabilitación de Espacios Públicos, Infraestructura Sanitaria, Proyectos Urbanos Integrales Reconstrucción de Obras Urbanas, Barrios Históricos y Pequeñas Localidades. El indicador mide la etapa de ejecución de proyectos. También se incluyen en esta medición los proyectos asociados a los Planes Maestros de Regeneración Urbana (PRU), Planes Maestros de Reconstrucción Estratégica Sustentable (PRES), Planes Urbanos Estratégicos (PUE), Construcción de Parques Urbanos e Inversión PMS. Un proyecto terminado es aquel que cuenta con el acta de recepción, lo que significa que el proyecto queda habilitado para su uso por parte de la comunidad. Los proyectos que se estima terminar en el año t, corresponden a aquellos que inician obras o están en ejecución en los años t, t-1 y años anteriores, y que, de acuerdo al plazo de ejecución de las obras, su programación y grado de avance se prevé podrán terminar. El año t-1 se elaborará un oficio con el número de proyectos a terminar el año t."/>
    <n v="0"/>
  </r>
  <r>
    <s v="MINISTERIO DE VIVIENDA Y URBANISMO"/>
    <x v="122"/>
    <s v="Protección Social"/>
    <n v="9999"/>
    <s v="Porcentaje de kilómetros lineales de pavimentos participativos ejecutados al año t, en relación al déficit regional estimado de kilómetros de pavimentos."/>
    <s v="(Número de kilometros lineales de pavimentos participativos ejecutados al año t/Número de kilómetros lineales de déficit regional estimado de pavimentos )*100"/>
    <m/>
    <m/>
    <s v="%"/>
    <s v="Asc"/>
    <s v="Eficacia"/>
    <s v="Resultado Intermedio"/>
    <x v="1"/>
    <s v="NM"/>
    <s v="--"/>
    <s v="--"/>
    <s v="--"/>
    <m/>
    <n v="16.14"/>
    <n v="39.700000000000003"/>
    <n v="246"/>
    <n v="0"/>
    <s v="Se entiende por Kilómetros de Pavimentos Participativos ejecutados aquellos efectivamente construidos y pagados, dentro del año presupuestario y considera tanto obras de arrastre como nuevas. Los proyectos de sólo aceras, no se incluyen en este indicador, por corresponder a un valor marginal. La ejecución y el déficit, contemplan obras de pavimentación y de repavimentación. La medición de este indicador, es acumulada a partir del año 2016 y considera los datos efectivos de kilómetros lineales de pavimentos ejecutados. El catastro del déficit de pavimentos se realizó el año 2015."/>
    <s v="-"/>
  </r>
  <r>
    <s v="MINISTERIO DE VIVIENDA Y URBANISMO"/>
    <x v="122"/>
    <s v="Protección Social"/>
    <n v="11827"/>
    <s v="Porcentaje viviendas terminadas al año t en relación al déficit habitacional estimado en la Encuesta CASEN vigente (Quintiles I, II, III de Ingreso)"/>
    <s v="(Número de viviendas terminadas al año t/Déficit habitacional estimado según Encuesta CASEN vigente (Quintiles I, II y III de Ingreso))*100"/>
    <s v="1 - Implementar planes y programas que permitan diversificar las formas de acceso a la vivienda digna y adecuada, y que contribuyan a disminuir el déficit habitacional cuantitativo y cualitativo."/>
    <m/>
    <s v="%"/>
    <s v="Asc"/>
    <s v="Eficacia"/>
    <s v="Resultado Intermedio"/>
    <x v="0"/>
    <n v="42.11"/>
    <n v="2470"/>
    <n v="5866"/>
    <n v="0"/>
    <m/>
    <n v="5.71"/>
    <n v="335"/>
    <n v="5866"/>
    <n v="0"/>
    <s v="1. El déficit habitacional se estima en base a una metodología elaborada por el MINVU y el MDS, la cual fue aplicada sobre la información de la encuesta CASEN vigente. El déficit habitacional empleado para construir este indicador, sólo considera la porción atribuible a los hogares pertenecientes al primer, segundo y tercer quintil de ingreso. 2. Este Indicador considera las viviendas terminadas correspondientes a los Programas Habitacionales FSV (DS 174), FSEV (DS N° 49), PHR (DS 10) SIS (DS 01), DS 40, DS 116 y DS 19. Incluye Reconstrucción. 3. La meta es acumulada y considera las viviendas terminadas desde el año siguiente en el que se identificó el déficit. 4. Se considerará vivienda terminada: - En el caso de viviendas construidas, el 100% de su construcción física, esto es, con recepción final SERVIU o DOM. - En el caso de las viviendas adquiridas (nueva o usada), la vivienda pagada en un 100%."/>
    <n v="6.3747810858143605"/>
  </r>
  <r>
    <s v="MINISTERIO DE VIVIENDA Y URBANISMO"/>
    <x v="122"/>
    <s v="Protección Social"/>
    <n v="-62"/>
    <s v="Porcentaje de los compromisos declarados en el Plan Integral de Gestión Presupuestaria ejecutados en el año t"/>
    <s v="(N° de compromisos sectoriales y multisectoriales ejecutados del Plan Integral de Gestión Presupuestaria en el año t/N° de compromisos sectoriales y multisectoriales declarados en el Plan Integral de Gestión Presupuestaria para ejecutar en el año t)*100"/>
    <s v="3 - Implementar planes y programas coordinados multisectorialmente, que disminuyan las brechas de equidad en los territorios y que promuevan la planificación integrada"/>
    <s v="Indicador relacionado al Programa de Recuperación de Barrios, que busca mejorar la multisectorialidad en la inversión. En una primera etapa, se comprometerá este indicador que será conducente a una medición de resultados en el mediano plazo."/>
    <s v="%"/>
    <s v="Asc"/>
    <s v="Eficacia"/>
    <s v="Proceso"/>
    <x v="2"/>
    <n v="100"/>
    <n v="1"/>
    <n v="1"/>
    <n v="0"/>
    <m/>
    <s v="NM"/>
    <s v="--"/>
    <s v="--"/>
    <s v="--"/>
    <s v="1. El Plan Integral de Gestión Presupuestaria corresponde a la priorización y planificación de los compromisos sectoriales y multisectoriales necesarios para llevar a cabo una intervención territorial integrada y sostenible dentro del barrio, que permita disminuir el deterioro socio-urbano presente en cada territorio. El Plan contendrá la programación de los compromisos a ejecutar en cada año de intervención, incluyendo aquéllos que se ejecutarán en el año t. Los compromisos deben corresponder a acciones que faciliten la inversión urbana y social en el territorio. El Plan será elaborado y validado a más tardar en marzo del año t. 2. En el año t-1 se elaborará un Oficio que definirá el nombre del barrio seleccionado para la medición."/>
    <n v="1"/>
  </r>
  <r>
    <s v="MINISTERIO DE VIVIENDA Y URBANISMO"/>
    <x v="123"/>
    <s v="Protección Social"/>
    <n v="-55"/>
    <s v="Porcentaje de asentamientos con gestión de cierre realizada al año t, respecto al Registro Histórico de Campamentos"/>
    <s v="(Número de asentamientos con gestión de cierre realizada al año t/Número de asentamientos del Registro Histórico de Campamentos)*100"/>
    <m/>
    <m/>
    <s v="%"/>
    <s v="Asc"/>
    <s v="Eficacia"/>
    <s v="Resultado Intermedio"/>
    <x v="1"/>
    <s v="NM"/>
    <s v="--"/>
    <s v="--"/>
    <s v="--"/>
    <m/>
    <n v="39.76"/>
    <n v="33"/>
    <n v="83"/>
    <n v="0"/>
    <s v="1) Se entiende por asentamientos aquellos campamentos o micro campamentos que formen parte de un Registro Histórico: - Campamento: Asentamientos de 8 o más hogares que habitan en posesión irregular un terreno, con carencia de al menos 1 de los 3 servicios básicos (electricidad, agua potable y sistema de alcantarillado), y cuyas viviendas conforman una unidad socio territorial definida. - Microcampamento: Asentamientos que conforman unidades socio territoriales definidas y que cumplen con los parámetros de la definición de campamento, tales como tenencia irregular y acceso deficitario al menos a un servicio básico. No obstante, tienen menos de 8 hogares identificados por Catastro. (2) El número de asentamientos del Registro Histórico de Campamentos corresponde al vigente hasta el año t, cuya actualización es responsabilidad del Ministerio de Vivienda y Urbanismo, con la participación de la Pontificia Universidad Católica en lo que respecta a la confección del Catastro que se publicará en el año 2022. (3) En la fase de Gestión de Cierre y Fin de Intervención, se gestiona el cierre del asentamiento conforme a la estrategia de intervención definida. Para las estrategias de Radicación, el hito de cierre es el proyecto habitacional en ejecución o la urbanización en desarrollo y para el caso de la relocalización, la integración de las familias a 1 o más proyectos habitacionales. Dichas estrategias están definidas como: - Radicación con proyecto habitacional: Las familias obtienen un subsidio habitacional que les permite la construcción de una nueva vivienda, en el mismo sector donde se emplaza el campamento. Radicación a partir de un proyecto de urbanización y consolidación barrial: Las familias se radican en el mismo terreno del campamento, reciben su título de dominio y urbanización completa, que incluye solución sanitaria, conexión a red de agua potable, empalme eléctrico y la regularización del loteo. - Relocalización: Las familias se integran a distintos proyectos habitacionales. Esta estrategia también implica traslados individuales de familias por la vía de Adquisición de Vivienda Construida. El terreno se desocupa en el caso de ser propiedad fiscal, y se notifica al propietario de las salidas de las familias en caso de ser propiedad privada. (4) La región de Magallanes no compromete el indicador para el año 2022, debido a que no contempla cierre de campamentos, sin embargo, cuenta con 1 asentamiento con gestión cierre realizada que se debe agregar a la sumatoria de la Subsecretaría. El Registro Histórico contempla 1.143 asentamientos, ya que Magallanes tiene catastrado 2 campamentos."/>
    <s v="-"/>
  </r>
  <r>
    <s v="MINISTERIO DE VIVIENDA Y URBANISMO"/>
    <x v="123"/>
    <s v="Protección Social"/>
    <n v="-40"/>
    <s v="Porcentaje de subsidios de arriendo activados al año t, en relación al total de subsidios de arriendo seleccionados en el año t-2"/>
    <s v="(Número de subsidios de arriendo activados al año t/Número total de subsidios de arriendo seleccionados en el año t-2)*100"/>
    <m/>
    <m/>
    <s v="%"/>
    <s v="Asc"/>
    <s v="Eficacia"/>
    <s v="Producto"/>
    <x v="1"/>
    <s v="NM"/>
    <s v="--"/>
    <s v="--"/>
    <s v="--"/>
    <m/>
    <n v="67.22"/>
    <n v="121"/>
    <n v="180"/>
    <n v="0"/>
    <s v="1. Indicador solo aplica para subsidios de arriendo regulados por el Decreto Supremo N° 52 de 2013, que regula el Programa de Subsidio de Arriendo de Vivienda. Se excluyen asignaciones directas. 2. Se entenderá por subsidio de arriendo activado aquel que dispone de contrato de arriendo firmado y validado por el SERVIU, en que se ha efectuado el primer copago por parte del beneficiario y se ha pagado un subsidio. Dicha información se encuentra disponible en plataforma de subsidio de arriendo del MINVU. El beneficiario dispone de un plazo de 24 meses para realizar la primera activación del contrato, contados desde la selección. 3. El indicador medirá los subsidios que se aplican considerando solo la primera activación del contrato de arriendo. Se tomará como base los subsidios seleccionados por Resolución Exenta en el año t-2. La medición es acumulada a partir de la selección y hasta el año t, por lo que considerará los subsidios activados en los años t-2, t-1 y t."/>
    <s v="-"/>
  </r>
  <r>
    <s v="MINISTERIO DE VIVIENDA Y URBANISMO"/>
    <x v="123"/>
    <s v="Protección Social"/>
    <n v="9188"/>
    <s v="Porcentaje de Proyectos Urbanos Terminados y entregados a la comunidad el año t respecto del total de Proyectos Urbanos a terminar en el año t"/>
    <s v="(Número de Proyectos Urbanos Terminados y entregados a la comunidad en el año t/Número total de Proyectos Urbanos a terminar en el año )*100"/>
    <s v="2 - Implementar iniciativas de inversión en ciudades y barrios coordinadas intersectorialmente, colaborando con los distintos actores locales para una gestión integrada y con un enfoque sustentable de los territorios."/>
    <m/>
    <s v="%"/>
    <s v="Asc"/>
    <s v="Eficacia"/>
    <s v="Producto"/>
    <x v="0"/>
    <n v="100"/>
    <n v="1"/>
    <n v="1"/>
    <n v="0"/>
    <m/>
    <n v="0"/>
    <n v="0"/>
    <n v="1"/>
    <n v="0"/>
    <s v="Los programas o líneas de inversión asociadas a este indicador son: Vialidad Urbana, Rehabilitación de Espacios Públicos, Infraestructura Sanitaria, Proyectos Urbanos Integrales Reconstrucción de Obras Urbanas, Barrios Históricos y Pequeñas Localidades. El indicador mide la etapa de ejecución de proyectos. También se incluyen en esta medición los proyectos asociados a los Planes Maestros de Regeneración Urbana (PRU), Planes Maestros de Reconstrucción Estratégica Sustentable (PRES), Planes Urbanos Estratégicos (PUE), Construcción de Parques Urbanos e Inversión PMS. Un proyecto terminado es aquel que cuenta con el acta de recepción, lo que significa que el proyecto queda habilitado para su uso por parte de la comunidad. Los proyectos que se estima terminar en el año t, corresponden a aquellos que inician obras o están en ejecución en los años t, t-1 y años anteriores, y que, de acuerdo al plazo de ejecución de las obras, su programación y grado de avance se prevé podrán terminar. El año t-1 se elaborará un oficio con el número de proyectos a terminar el año t."/>
    <s v="-"/>
  </r>
  <r>
    <s v="MINISTERIO DE VIVIENDA Y URBANISMO"/>
    <x v="123"/>
    <s v="Protección Social"/>
    <n v="9999"/>
    <s v="Porcentaje de kilómetros lineales de pavimentos participativos ejecutados al año t, en relación al déficit regional estimado de kilómetros de pavimentos."/>
    <s v="(Número de kilometros lineales de pavimentos participativos ejecutados al año t/Número de kilómetros lineales de déficit regional estimado de pavimentos )*100"/>
    <m/>
    <m/>
    <s v="%"/>
    <s v="Asc"/>
    <s v="Eficacia"/>
    <s v="Resultado Intermedio"/>
    <x v="1"/>
    <s v="NM"/>
    <s v="--"/>
    <s v="--"/>
    <s v="--"/>
    <m/>
    <n v="3.16"/>
    <n v="8.1"/>
    <n v="256.3"/>
    <n v="0"/>
    <s v="Se entiende por Kilómetros de Pavimentos Participativos ejecutados aquellos efectivamente construidos y pagados, dentro del año presupuestario y considera tanto obras de arrastre como nuevas. Los proyectos de sólo aceras, no se incluyen en este indicador, por corresponder a un valor marginal. La ejecución y el déficit, contemplan obras de pavimentación y de repavimentación. La medición de este indicador, es acumulada a partir del año 2016 y considera los datos efectivos de kilómetros lineales de pavimentos ejecutados. El catastro del déficit de pavimentos se realizó el año 2015."/>
    <s v="-"/>
  </r>
  <r>
    <s v="MINISTERIO DE VIVIENDA Y URBANISMO"/>
    <x v="123"/>
    <s v="Protección Social"/>
    <n v="11827"/>
    <s v="Porcentaje viviendas terminadas al año t en relación al déficit habitacional estimado en la Encuesta CASEN vigente (Quintiles I, II, III de Ingreso)"/>
    <s v="(Número de viviendas terminadas al año t/Déficit habitacional estimado según Encuesta CASEN vigente (Quintiles I, II y III de Ingreso))*100"/>
    <s v="1 - Implementar planes y programas que permitan diversificar las formas de acceso a la vivienda digna y adecuada, y que contribuyan a disminuir el déficit habitacional cuantitativo y cualitativo."/>
    <m/>
    <s v="%"/>
    <s v="Asc"/>
    <s v="Eficacia"/>
    <s v="Resultado Intermedio"/>
    <x v="0"/>
    <n v="71.81"/>
    <n v="3513"/>
    <n v="4892"/>
    <n v="0"/>
    <m/>
    <n v="15.15"/>
    <n v="741"/>
    <n v="4892"/>
    <n v="0"/>
    <s v="1. El déficit habitacional se estima en base a una metodología elaborada por el MINVU y el MDS, la cual fue aplicada sobre la información de la encuesta CASEN vigente. El déficit habitacional empleado para construir este indicador, sólo considera la porción atribuible a los hogares pertenecientes al primer, segundo y tercer quintil de ingreso. 2. Este Indicador considera las viviendas terminadas correspondientes a los Programas Habitacionales FSV (DS 174), FSEV (DS N° 49), PHR (DS 10) SIS (DS 01), DS 40, DS 116 y DS 19. Incluye Reconstrucción. 3. La meta es acumulada y considera las viviendas terminadas desde el año siguiente en el que se identificó el déficit. 4. Se considerará vivienda terminada: - En el caso de viviendas construidas, el 100% de su construcción física, esto es, con recepción final SERVIU o DOM. - En el caso de las viviendas adquiridas (nueva o usada), la vivienda pagada en un 100%."/>
    <n v="3.7399339933993403"/>
  </r>
  <r>
    <s v="MINISTERIO DE VIVIENDA Y URBANISMO"/>
    <x v="123"/>
    <s v="Protección Social"/>
    <n v="11829"/>
    <s v="Porcentaje de Barrios terminados el año t, respecto del total de Barrios a terminar el año t."/>
    <s v="(Número de barrios terminados el año t/Número total de barrios a terminar el año t)*100"/>
    <s v="2 - Implementar iniciativas de inversión en ciudades y barrios coordinadas intersectorialmente, colaborando con los distintos actores locales para una gestión integrada y con un enfoque sustentable de los territorios."/>
    <s v="El indicador considera el término del Contrato de Barrios. Esto corresponde al término del Plan de Gestión de Obras y al Término del Plan de Gestión Social (que corresponde a fin de la Fase II &quot;Ejecución del contrato de Barrio&quot; del Programa). Asimismo, el Plan de Gestión de Obras contempla el término de cada una de las obras priorizadas en el Contrato de Barrio. Los barrios priorizados para el año, son identificados en un Oficio de SEREMI a Subsecretaria."/>
    <s v="%"/>
    <s v="Asc"/>
    <s v="Eficacia"/>
    <s v="Producto"/>
    <x v="2"/>
    <n v="100"/>
    <n v="1"/>
    <n v="1"/>
    <n v="0"/>
    <m/>
    <s v="NM"/>
    <s v="--"/>
    <s v="--"/>
    <s v="--"/>
    <s v="El barrio terminado considera el término del Contrato de Barrios, esto corresponde al término del Plan de Gestión de Obras y al Término del Plan de Gestión Social (que corresponde a fin de la Fase II &quot;Ejecución del contrato de Barrio&quot; del Programa). Asimismo, el Plan de Gestión de Obras contempla el término de cada una de las obras del Contrato de Barrio. El número de barrios priorizados a terminar en el año t, será identificado en un Oficio durante el año t-1."/>
    <n v="1"/>
  </r>
  <r>
    <s v="MINISTERIO DE VIVIENDA Y URBANISMO"/>
    <x v="123"/>
    <s v="Protección Social"/>
    <n v="-62"/>
    <s v="Porcentaje de los compromisos declarados en el Plan Integral de Gestión Presupuestaria ejecutados en el año t"/>
    <s v="(N° de compromisos sectoriales y multisectoriales ejecutados del Plan Integral de Gestión Presupuestaria en el año t/N° de compromisos sectoriales y multisectoriales declarados en el Plan Integral de Gestión Presupuestaria para ejecutar en el año t)*100"/>
    <s v="3 - Implementar planes y programas coordinados multisectorialmente, que disminuyan las brechas de equidad en los territorios y que promuevan la planificación integrada."/>
    <s v="Indicador relacionado al Programa de Recuperación de Barrios, que busca mejorar la multisectorialidad en la inversión. En una primera etapa, se comprometerá este indicador que será conducente a una medición de resultados en el mediano plazo."/>
    <s v="%"/>
    <s v="Asc"/>
    <s v="Eficacia"/>
    <s v="Proceso"/>
    <x v="2"/>
    <n v="100"/>
    <n v="1"/>
    <n v="1"/>
    <n v="0"/>
    <m/>
    <s v="NM"/>
    <s v="--"/>
    <s v="--"/>
    <s v="--"/>
    <s v="1. El Plan Integral de Gestión Presupuestaria corresponde a la priorización y planificación de los compromisos sectoriales y multisectoriales necesarios para llevar a cabo una intervención territorial integrada y sostenible dentro del barrio, que permita disminuir el deterioro socio-urbano presente en cada territorio. El Plan contendrá la programación de los compromisos a ejecutar en cada año de intervención, incluyendo aquéllos que se ejecutarán en el año t. Los compromisos deben corresponder a acciones que faciliten la inversión urbana y social en el territorio. El Plan será elaborado y validado a más tardar en marzo del año t. 2. En el año t-1 se elaborará un Oficio que definirá el nombre del barrio seleccionado para la medición."/>
    <n v="1"/>
  </r>
  <r>
    <s v="MINISTERIO DE VIVIENDA Y URBANISMO"/>
    <x v="124"/>
    <s v="Protección Social"/>
    <n v="-55"/>
    <s v="Porcentaje de asentamientos con gestión de cierre realizada al año t, respecto al Registro Histórico de Campamentos"/>
    <s v="(Número de asentamientos con gestión de cierre realizada al año t/Número de asentamientos del Registro Histórico de Campamentos)*100"/>
    <s v="3 - Implementar planes y programas coordinados multisectorialmente, que disminuyan las brechas de equidad en los territorios y que promuevan la planificación integrada."/>
    <m/>
    <s v="%"/>
    <s v="Asc"/>
    <s v="Eficacia"/>
    <s v="Resultado Intermedio"/>
    <x v="1"/>
    <s v="NM"/>
    <s v="--"/>
    <s v="--"/>
    <s v="--"/>
    <m/>
    <n v="84.62"/>
    <n v="11"/>
    <n v="13"/>
    <n v="0"/>
    <s v="1) Se entiende por asentamientos aquellos campamentos o micro campamentos que formen parte de un Registro Histórico: - Campamento: Asentamientos de 8 o más hogares que habitan en posesión irregular un terreno, con carencia de al menos 1 de los 3 servicios básicos (electricidad, agua potable y sistema de alcantarillado), y cuyas viviendas conforman una unidad socio territorial definida. - Microcampamento: Asentamientos que conforman unidades socio territoriales definidas y que cumplen con los parámetros de la definición de campamento, tales como tenencia irregular y acceso deficitario al menos a un servicio básico. No obstante, tienen menos de 8 hogares identificados por Catastro. (2) El número de asentamientos del Registro Histórico de Campamentos corresponde al vigente hasta el año t, cuya actualización es responsabilidad del Ministerio de Vivienda y Urbanismo, con la participación de la Pontificia Universidad Católica en lo que respecta a la confección del Catastro que se publicará en el año 2022. (3) En la fase de Gestión de Cierre y Fin de Intervención, se gestiona el cierre del asentamiento conforme a la estrategia de intervención definida. Para las estrategias de Radicación, el hito de cierre es el proyecto habitacional en ejecución o la urbanización en desarrollo y para el caso de la relocalización, la integración de las familias a 1 o más proyectos habitacionales. Dichas estrategias están definidas como: - Radicación con proyecto habitacional: Las familias obtienen un subsidio habitacional que les permite la construcción de una nueva vivienda, en el mismo sector donde se emplaza el campamento. Radicación a partir de un proyecto de urbanización y consolidación barrial: Las familias se radican en el mismo terreno del campamento, reciben su título de dominio y urbanización completa, que incluye solución sanitaria, conexión a red de agua potable, empalme eléctrico y la regularización del loteo. - Relocalización: Las familias se integran a distintos proyectos habitacionales. Esta estrategia también implica traslados individuales de familias por la vía de Adquisición de Vivienda Construida. El terreno se desocupa en el caso de ser propiedad fiscal, y se notifica al propietario de las salidas de las familias en caso de ser propiedad privada. (4) La región de Magallanes no compromete el indicador para el año 2022, debido a que no contempla cierre de campamentos, sin embargo, cuenta con 1 asentamiento con gestión cierre realizada que se debe agregar a la sumatoria de la Subsecretaría. El Registro Histórico contempla 1.143 asentamientos, ya que Magallanes tiene catastrado 2 campamentos."/>
    <s v="-"/>
  </r>
  <r>
    <s v="MINISTERIO DE VIVIENDA Y URBANISMO"/>
    <x v="124"/>
    <s v="Protección Social"/>
    <n v="-40"/>
    <s v="Porcentaje de subsidios de arriendo activados al año t, en relación al total de subsidios de arriendo seleccionados en el año t-2"/>
    <s v="(Número de subsidios de arriendo activados al año t/Número total de subsidios de arriendo seleccionados en el año t-2)*100"/>
    <s v="1 - Implementar planes y programas que permitan diversificar las formas de acceso a la vivienda digna y adecuada, y que contribuyan a disminuir el déficit habitacional cuantitativo y cualitativo."/>
    <m/>
    <s v="%"/>
    <s v="Asc"/>
    <s v="Eficacia"/>
    <s v="Producto"/>
    <x v="1"/>
    <s v="NM"/>
    <s v="--"/>
    <s v="--"/>
    <s v="--"/>
    <m/>
    <n v="53.8"/>
    <n v="99"/>
    <n v="184"/>
    <n v="0"/>
    <s v="1. Indicador solo aplica para subsidios de arriendo regulados por el Decreto Supremo N° 52 de 2013, que regula el Programa de Subsidio de Arriendo de Vivienda. Se excluyen asignaciones directas. 2. Se entenderá por subsidio de arriendo activado aquel que dispone de contrato de arriendo firmado y validado por el SERVIU, en que se ha efectuado el primer copago por parte del beneficiario y se ha pagado un subsidio. Dicha información se encuentra disponible en plataforma de subsidio de arriendo del MINVU. El beneficiario dispone de un plazo de 24 meses para realizar la primera activación del contrato, contados desde la selección. 3. El indicador medirá los subsidios que se aplican considerando solo la primera activación del contrato de arriendo. Se tomará como base los subsidios seleccionados por Resolución Exenta en el año t-2. La medición es acumulada a partir de la selección y hasta el año t, por lo que considerará los subsidios activados en los años t-2, t-1 y t."/>
    <s v="-"/>
  </r>
  <r>
    <s v="MINISTERIO DE VIVIENDA Y URBANISMO"/>
    <x v="124"/>
    <s v="Protección Social"/>
    <n v="9188"/>
    <s v="Porcentaje de Proyectos Urbanos Terminados y entregados a la comunidad el año t respecto del total de Proyectos Urbanos a terminar en el año t"/>
    <s v="(Número de Proyectos Urbanos Terminados y entregados a la comunidad en el año t/Número total de Proyectos Urbanos a terminar en el año )*100"/>
    <s v="2 - Implementar iniciativas de inversión en ciudades y barrios coordinadas intersectorialmente, colaborando con los distintos actores locales para una gestión integrada y con un enfoque sustentable de los territorios."/>
    <m/>
    <s v="%"/>
    <s v="Asc"/>
    <s v="Eficacia"/>
    <s v="Producto"/>
    <x v="0"/>
    <n v="100"/>
    <n v="2"/>
    <n v="2"/>
    <n v="0"/>
    <m/>
    <n v="100"/>
    <n v="1"/>
    <n v="1"/>
    <n v="0"/>
    <s v="Los programas o líneas de inversión asociadas a este indicador son: Vialidad Urbana, Rehabilitación de Espacios Públicos, Infraestructura Sanitaria, Proyectos Urbanos Integrales Reconstrucción de Obras Urbanas, Barrios Históricos y Pequeñas Localidades. El indicador mide la etapa de ejecución de proyectos. También se incluyen en esta medición los proyectos asociados a los Planes Maestros de Regeneración Urbana (PRU), Planes Maestros de Reconstrucción Estratégica Sustentable (PRES), Planes Urbanos Estratégicos (PUE), Construcción de Parques Urbanos e Inversión PMS. Un proyecto terminado es aquel que cuenta con el acta de recepción, lo que significa que el proyecto queda habilitado para su uso por parte de la comunidad. Los proyectos que se estima terminar en el año t, corresponden a aquellos que inician obras o están en ejecución en los años t, t-1 y años anteriores, y que, de acuerdo al plazo de ejecución de las obras, su programación y grado de avance se prevé podrán terminar. El año t-1 se elaborará un oficio con el número de proyectos a terminar el año t."/>
    <n v="0"/>
  </r>
  <r>
    <s v="MINISTERIO DE VIVIENDA Y URBANISMO"/>
    <x v="124"/>
    <s v="Protección Social"/>
    <n v="9999"/>
    <s v="Porcentaje de kilómetros lineales de pavimentos participativos ejecutados al año t, en relación al déficit regional estimado de kilómetros de pavimentos."/>
    <s v="(Número de kilometros lineales de pavimentos participativos ejecutados al año t/Número de kilómetros lineales de déficit regional estimado de pavimentos )*100"/>
    <s v="2 - Implementar iniciativas de inversión en ciudades y barrios coordinadas intersectorialmente, colaborando con los distintos actores locales para una gestión integrada y con un enfoque sustentable de los territorios."/>
    <m/>
    <s v="%"/>
    <s v="Asc"/>
    <s v="Eficacia"/>
    <s v="Resultado Intermedio"/>
    <x v="1"/>
    <s v="NM"/>
    <s v="--"/>
    <s v="--"/>
    <s v="--"/>
    <m/>
    <n v="55.75"/>
    <n v="37.799999999999997"/>
    <n v="67.8"/>
    <n v="0"/>
    <s v="Se entiende por Kilómetros de Pavimentos Participativos ejecutados aquellos efectivamente construidos y pagados, dentro del año presupuestario y considera tanto obras de arrastre como nuevas. Los proyectos de sólo aceras, no se incluyen en este indicador, por corresponder a un valor marginal. La ejecución y el déficit, contemplan obras de pavimentación y de repavimentación. La medición de este indicador, es acumulada a partir del año 2016 y considera los datos efectivos de kilómetros lineales de pavimentos ejecutados. El catastro del déficit de pavimentos se realizó el año 2015."/>
    <s v="-"/>
  </r>
  <r>
    <s v="MINISTERIO DE VIVIENDA Y URBANISMO"/>
    <x v="124"/>
    <s v="Protección Social"/>
    <n v="11827"/>
    <s v="Porcentaje viviendas terminadas al año t en relación al déficit habitacional estimado en la Encuesta CASEN vigente (Quintiles I, II, III de Ingreso)"/>
    <s v="(Número de viviendas terminadas al año t/Déficit habitacional estimado según Encuesta CASEN vigente (Quintiles I, II y III de Ingreso))*100"/>
    <s v="1 - Implementar planes y programas que permitan diversificar las formas de acceso a la vivienda digna y adecuada, y que contribuyan a disminuir el déficit habitacional cuantitativo y cualitativo."/>
    <m/>
    <s v="%"/>
    <s v="Asc"/>
    <s v="Eficacia"/>
    <s v="Resultado Intermedio"/>
    <x v="0"/>
    <n v="122.59"/>
    <n v="1107"/>
    <n v="903"/>
    <n v="0"/>
    <m/>
    <n v="52.16"/>
    <n v="471"/>
    <n v="903"/>
    <n v="0"/>
    <s v="1. El déficit habitacional se estima en base a una metodología elaborada por el MINVU y el MDS, la cual fue aplicada sobre la información de la encuesta CASEN vigente. El déficit habitacional empleado para construir este indicador, sólo considera la porción atribuible a los hogares pertenecientes al primer, segundo y tercer quintil de ingreso. 2. Este Indicador considera las viviendas terminadas correspondientes a los Programas Habitacionales FSV (DS 174), FSEV (DS N° 49), PHR (DS 10) SIS (DS 01), DS 40, DS 116 y DS 19. Incluye Reconstrucción. 3. La meta es acumulada y considera las viviendas terminadas desde el año siguiente en el que se identificó el déficit. 4. Se considerará vivienda terminada: - En el caso de viviendas construidas, el 100% de su construcción física, esto es, con recepción final SERVIU o DOM. - En el caso de las viviendas adquiridas (nueva o usada), la vivienda pagada en un 100%."/>
    <n v="1.3502684049079756"/>
  </r>
  <r>
    <s v="MINISTERIO DE VIVIENDA Y URBANISMO"/>
    <x v="124"/>
    <s v="Protección Social"/>
    <n v="11829"/>
    <s v="Porcentaje de Barrios terminados el año t, respecto del total de Barrios a terminar el año t."/>
    <s v="(Número de barrios terminados el año t/Número total de barrios a terminar el año t)*100"/>
    <s v="2 - Implementar iniciativas de inversión en ciudades y barrios coordinadas intersectorialmente, colaborando con los distintos actores locales para una gestión integrada y con un enfoque sustentable de los territorios."/>
    <m/>
    <s v="%"/>
    <s v="Asc"/>
    <s v="Eficacia"/>
    <s v="Producto"/>
    <x v="0"/>
    <n v="100"/>
    <n v="1"/>
    <n v="1"/>
    <n v="0"/>
    <m/>
    <n v="100"/>
    <n v="1"/>
    <n v="1"/>
    <n v="0"/>
    <s v="El barrio terminado considera el término del Contrato de Barrios, esto corresponde al término del Plan de Gestión de Obras y al Término del Plan de Gestión Social (que corresponde a fin de la Fase II &quot;Ejecución del contrato de Barrio&quot; del Programa). Asimismo, el Plan de Gestión de Obras contempla el término de cada una de las obras del Contrato de Barrio. El número de barrios priorizados a terminar en el año t, será identificado en un Oficio durante el año t-1."/>
    <n v="0"/>
  </r>
  <r>
    <s v="MINISTERIO DE VIVIENDA Y URBANISMO"/>
    <x v="124"/>
    <s v="Protección Social"/>
    <n v="-62"/>
    <s v="Porcentaje de los compromisos declarados en el Plan Integral de Gestión Presupuestaria ejecutados en el año t"/>
    <s v="(N° de compromisos sectoriales y multisectoriales ejecutados del Plan Integral de Gestión Presupuestaria en el año t/N° de compromisos sectoriales y multisectoriales declarados en el Plan Integral de Gestión Presupuestaria para ejecutar en el año t)*100"/>
    <s v="3 - Implementar planes y programas coordinados multisectorialmente, que disminuyan las brechas de equidad en los territorios y que promuevan la planificación integrada."/>
    <s v="Indicador relacionado al Programa de Recuperación de Barrios, que busca mejorar la multisectorialidad en la inversión. En una primera etapa, se comprometerá este indicador que será conducente a una medición de resultados en el mediano plazo."/>
    <s v="%"/>
    <s v="Asc"/>
    <s v="Eficacia"/>
    <s v="Proceso"/>
    <x v="2"/>
    <n v="100"/>
    <n v="1"/>
    <n v="1"/>
    <n v="0"/>
    <m/>
    <s v="NM"/>
    <s v="--"/>
    <s v="--"/>
    <s v="--"/>
    <s v="1. El Plan Integral de Gestión Presupuestaria corresponde a la priorización y planificación de los compromisos sectoriales y multisectoriales necesarios para llevar a cabo una intervención territorial integrada y sostenible dentro del barrio, que permita disminuir el deterioro socio-urbano presente en cada territorio. El Plan contendrá la programación de los compromisos a ejecutar en cada año de intervención, incluyendo aquéllos que se ejecutarán en el año t. Los compromisos deben corresponder a acciones que faciliten la inversión urbana y social en el territorio. El Plan será elaborado y validado a más tardar en marzo del año t. 2. En el año t-1 se elaborará un Oficio que definirá el nombre del barrio seleccionado para la medición."/>
    <n v="1"/>
  </r>
  <r>
    <s v="MINISTERIO DE VIVIENDA Y URBANISMO"/>
    <x v="125"/>
    <s v="Protección Social"/>
    <n v="-55"/>
    <s v="Porcentaje de asentamientos con gestión de cierre realizada al año t, respecto al Registro Histórico de Campamentos"/>
    <s v="(Número de asentamientos con gestión de cierre realizada al año t/Número de asentamientos del Registro Histórico de Campamentos)*100"/>
    <m/>
    <m/>
    <s v="%"/>
    <s v="Asc"/>
    <s v="Eficacia"/>
    <s v="Resultado Intermedio"/>
    <x v="1"/>
    <s v="NM"/>
    <s v="--"/>
    <s v="--"/>
    <s v="--"/>
    <m/>
    <n v="84.62"/>
    <n v="44"/>
    <n v="52"/>
    <n v="0"/>
    <s v="1) Se entiende por asentamientos aquellos campamentos o micro campamentos que formen parte de un Registro Histórico: - Campamento: Asentamientos de 8 o más hogares que habitan en posesión irregular un terreno, con carencia de al menos 1 de los 3 servicios básicos (electricidad, agua potable y sistema de alcantarillado), y cuyas viviendas conforman una unidad socio territorial definida. - Microcampamento: Asentamientos que conforman unidades socio territoriales definidas y que cumplen con los parámetros de la definición de campamento, tales como tenencia irregular y acceso deficitario al menos a un servicio básico. No obstante, tienen menos de 8 hogares identificados por Catastro. (2) El número de asentamientos del Registro Histórico de Campamentos corresponde al vigente hasta el año t, cuya actualización es responsabilidad del Ministerio de Vivienda y Urbanismo, con la participación de la Pontificia Universidad Católica en lo que respecta a la confección del Catastro que se publicará en el año 2022. (3) En la fase de Gestión de Cierre y Fin de Intervención, se gestiona el cierre del asentamiento conforme a la estrategia de intervención definida. Para las estrategias de Radicación, el hito de cierre es el proyecto habitacional en ejecución o la urbanización en desarrollo y para el caso de la relocalización, la integración de las familias a 1 o más proyectos habitacionales. Dichas estrategias están definidas como: - Radicación con proyecto habitacional: Las familias obtienen un subsidio habitacional que les permite la construcción de una nueva vivienda, en el mismo sector donde se emplaza el campamento. Radicación a partir de un proyecto de urbanización y consolidación barrial: Las familias se radican en el mismo terreno del campamento, reciben su título de dominio y urbanización completa, que incluye solución sanitaria, conexión a red de agua potable, empalme eléctrico y la regularización del loteo. - Relocalización: Las familias se integran a distintos proyectos habitacionales. Esta estrategia también implica traslados individuales de familias por la vía de Adquisición de Vivienda Construida. El terreno se desocupa en el caso de ser propiedad fiscal, y se notifica al propietario de las salidas de las familias en caso de ser propiedad privada. (4) La región de Magallanes no compromete el indicador para el año 2022, debido a que no contempla cierre de campamentos, sin embargo, cuenta con 1 asentamiento con gestión cierre realizada que se debe agregar a la sumatoria de la Subsecretaría. El Registro Histórico contempla 1.143 asentamientos, ya que Magallanes tiene catastrado 2 campamentos."/>
    <s v="-"/>
  </r>
  <r>
    <s v="MINISTERIO DE VIVIENDA Y URBANISMO"/>
    <x v="125"/>
    <s v="Protección Social"/>
    <n v="-40"/>
    <s v="Porcentaje de subsidios de arriendo activados al año t, en relación al total de subsidios de arriendo seleccionados en el año t-2"/>
    <s v="(Número de subsidios de arriendo activados al año t/Número total de subsidios de arriendo seleccionados en el año t-2)*100"/>
    <m/>
    <m/>
    <s v="%"/>
    <s v="Asc"/>
    <s v="Eficacia"/>
    <s v="Producto"/>
    <x v="1"/>
    <s v="NM"/>
    <s v="--"/>
    <s v="--"/>
    <s v="--"/>
    <m/>
    <n v="67.430000000000007"/>
    <n v="207"/>
    <n v="307"/>
    <n v="0"/>
    <s v="1. Indicador solo aplica para subsidios de arriendo regulados por el Decreto Supremo N° 52 de 2013, que regula el Programa de Subsidio de Arriendo de Vivienda. Se excluyen asignaciones directas. 2. Se entenderá por subsidio de arriendo activado aquel que dispone de contrato de arriendo firmado y validado por el SERVIU, en que se ha efectuado el primer copago por parte del beneficiario y se ha pagado un subsidio. Dicha información se encuentra disponible en plataforma de subsidio de arriendo del MINVU. El beneficiario dispone de un plazo de 24 meses para realizar la primera activación del contrato, contados desde la selección. 3. El indicador medirá los subsidios que se aplican considerando solo la primera activación del contrato de arriendo. Se tomará como base los subsidios seleccionados por Resolución Exenta en el año t-2. La medición es acumulada a partir de la selección y hasta el año t, por lo que considerará los subsidios activados en los años t-2, t-1 y t."/>
    <s v="-"/>
  </r>
  <r>
    <s v="MINISTERIO DE VIVIENDA Y URBANISMO"/>
    <x v="125"/>
    <s v="Protección Social"/>
    <n v="9188"/>
    <s v="Porcentaje de Proyectos Urbanos Terminados y entregados a la comunidad el año t respecto del total de Proyectos Urbanos a terminar en el año t"/>
    <s v="(Número de Proyectos Urbanos Terminados y entregados a la comunidad en el año t/Número total de Proyectos Urbanos a terminar en el año )*100"/>
    <s v="2 - Implementar iniciativas de inversión en ciudades y barrios coordinadas intersectorialmente, colaborando con los distintos actores locales para una gestión integrada y con un enfoque sustentable de los territorios."/>
    <m/>
    <s v="%"/>
    <s v="Asc"/>
    <s v="Eficacia"/>
    <s v="Producto"/>
    <x v="0"/>
    <n v="100"/>
    <n v="1"/>
    <n v="1"/>
    <n v="0"/>
    <m/>
    <n v="50"/>
    <n v="1"/>
    <n v="2"/>
    <n v="0"/>
    <s v="Los programas o líneas de inversión asociadas a este indicador son: Vialidad Urbana, Rehabilitación de Espacios Públicos, Infraestructura Sanitaria, Proyectos Urbanos Integrales Reconstrucción de Obras Urbanas, Barrios Históricos y Pequeñas Localidades. El indicador mide la etapa de ejecución de proyectos. También se incluyen en esta medición los proyectos asociados a los Planes Maestros de Regeneración Urbana (PRU), Planes Maestros de Reconstrucción Estratégica Sustentable (PRES), Planes Urbanos Estratégicos (PUE), Construcción de Parques Urbanos e Inversión PMS. Un proyecto terminado es aquel que cuenta con el acta de recepción, lo que significa que el proyecto queda habilitado para su uso por parte de la comunidad. Los proyectos que se estima terminar en el año t, corresponden a aquellos que inician obras o están en ejecución en los años t, t-1 y años anteriores, y que, de acuerdo al plazo de ejecución de las obras, su programación y grado de avance se prevé podrán terminar. El año t-1 se elaborará un oficio con el número de proyectos a terminar el año t."/>
    <n v="1"/>
  </r>
  <r>
    <s v="MINISTERIO DE VIVIENDA Y URBANISMO"/>
    <x v="125"/>
    <s v="Protección Social"/>
    <n v="9999"/>
    <s v="Porcentaje de kilómetros lineales de pavimentos participativos ejecutados al año t, en relación al déficit regional estimado de kilómetros de pavimentos."/>
    <s v="(Número de kilometros lineales de pavimentos participativos ejecutados al año t/Número de kilómetros lineales de déficit regional estimado de pavimentos )*100"/>
    <m/>
    <m/>
    <s v="%"/>
    <s v="Asc"/>
    <s v="Eficacia"/>
    <s v="Resultado Intermedio"/>
    <x v="1"/>
    <s v="NM"/>
    <s v="--"/>
    <s v="--"/>
    <s v="--"/>
    <m/>
    <n v="9.91"/>
    <n v="54"/>
    <n v="545"/>
    <n v="0"/>
    <s v="Se entiende por Kilómetros de Pavimentos Participativos ejecutados aquellos efectivamente construidos y pagados, dentro del año presupuestario y considera tanto obras de arrastre como nuevas. Los proyectos de sólo aceras, no se incluyen en este indicador, por corresponder a un valor marginal. La ejecución y el déficit, contemplan obras de pavimentación y de repavimentación. La medición de este indicador, es acumulada a partir del año 2016 y considera los datos efectivos de kilómetros lineales de pavimentos ejecutados. El catastro del déficit de pavimentos se realizó el año 2015."/>
    <s v="-"/>
  </r>
  <r>
    <s v="MINISTERIO DE VIVIENDA Y URBANISMO"/>
    <x v="125"/>
    <s v="Protección Social"/>
    <n v="11827"/>
    <s v="Porcentaje viviendas terminadas al año t en relación al déficit habitacional estimado en la Encuesta CASEN vigente (Quintiles I, II, III de Ingreso)"/>
    <s v="(Número de viviendas terminadas al año t/Déficit habitacional estimado según Encuesta CASEN vigente (Quintiles I, II y III de Ingreso))*100"/>
    <s v="1 - Implementar planes y programas que permitan diversificar las formas de acceso a la vivienda digna y adecuada, y que contribuyan a disminuir el déficit habitacional cuantitativo y cualitativo."/>
    <m/>
    <s v="%"/>
    <s v="Asc"/>
    <s v="Eficacia"/>
    <s v="Resultado Intermedio"/>
    <x v="0"/>
    <n v="62.22"/>
    <n v="6904"/>
    <n v="11097"/>
    <n v="0"/>
    <m/>
    <s v="NM"/>
    <s v="--"/>
    <s v="--"/>
    <s v="--"/>
    <s v="1. El déficit habitacional se estima en base a una metodología elaborada por el MINVU y el MDS, la cual fue aplicada sobre la información de la encuesta CASEN vigente. El déficit habitacional empleado para construir este indicador, sólo considera la porción atribuible a los hogares pertenecientes al primer, segundo y tercer quintil de ingreso. 2. Este Indicador considera las viviendas terminadas correspondientes a los Programas Habitacionales FSV (DS 174), FSEV (DS N° 49), PHR (DS 10) SIS (DS 01), DS 40, DS 116 y DS 19. Incluye Reconstrucción. 3. La meta es acumulada y considera las viviendas terminadas desde el año siguiente en el que se identificó el déficit. 4. Se considerará vivienda terminada: - En el caso de viviendas construidas, el 100% de su construcción física, esto es, con recepción final SERVIU o DOM. - En el caso de las viviendas adquiridas (nueva o usada), la vivienda pagada en un 100%."/>
    <s v="-"/>
  </r>
  <r>
    <s v="MINISTERIO DE VIVIENDA Y URBANISMO"/>
    <x v="125"/>
    <s v="Protección Social"/>
    <n v="11829"/>
    <s v="Porcentaje de Barrios terminados el año t, respecto del total de Barrios a terminar el año t."/>
    <s v="(Número de barrios terminados el año t/Número total de barrios a terminar el año t)*100"/>
    <s v="2 - Implementar iniciativas de inversión en ciudades y barrios coordinadas intersectorialmente, colaborando con los distintos actores locales para una gestión integrada y con un enfoque sustentable de los territorios."/>
    <m/>
    <s v="%"/>
    <s v="Asc"/>
    <s v="Eficacia"/>
    <s v="Producto"/>
    <x v="0"/>
    <n v="100"/>
    <n v="2"/>
    <n v="2"/>
    <n v="0"/>
    <m/>
    <s v="NM"/>
    <s v="--"/>
    <s v="--"/>
    <s v="--"/>
    <s v="El barrio terminado considera el término del Contrato de Barrios, esto corresponde al término del Plan de Gestión de Obras y al Término del Plan de Gestión Social (que corresponde a fin de la Fase II &quot;Ejecución del contrato de Barrio&quot; del Programa). Asimismo, el Plan de Gestión de Obras contempla el término de cada una de las obras del Contrato de Barrio. El número de barrios priorizados a terminar en el año t, será identificado en un Oficio durante el año t-1."/>
    <s v="-"/>
  </r>
  <r>
    <s v="MINISTERIO DE VIVIENDA Y URBANISMO"/>
    <x v="125"/>
    <s v="Protección Social"/>
    <n v="-62"/>
    <s v="Porcentaje de los compromisos declarados en el Plan Integral de Gestión Presupuestaria ejecutados en el año t"/>
    <s v="(N° de compromisos sectoriales y multisectoriales ejecutados del Plan Integral de Gestión Presupuestaria en el año t/N° de compromisos sectoriales y multisectoriales declarados en el Plan Integral de Gestión Presupuestaria para ejecutar en el año t)*100"/>
    <s v="3 - Implementar planes y programas coordinados multisectorialmente, que disminuyan las brechas de equidad en los territorios y que promuevan la planificación integrada."/>
    <s v="Indicador relacionado al Programa de Recuperación de Barrios, que busca mejorar la multisectorialidad en la inversión. En una primera etapa, se comprometerá este indicador que será conducente a una medición de resultados en el mediano plazo."/>
    <s v="%"/>
    <s v="Asc"/>
    <s v="Eficacia"/>
    <s v="Proceso"/>
    <x v="2"/>
    <n v="100"/>
    <n v="1"/>
    <n v="1"/>
    <n v="0"/>
    <m/>
    <s v="NM"/>
    <s v="--"/>
    <s v="--"/>
    <s v="--"/>
    <s v="1. El Plan Integral de Gestión Presupuestaria corresponde a la priorización y planificación de los compromisos sectoriales y multisectoriales necesarios para llevar a cabo una intervención territorial integrada y sostenible dentro del barrio, que permita disminuir el deterioro socio-urbano presente en cada territorio. El Plan contendrá la programación de los compromisos a ejecutar en cada año de intervención, incluyendo aquéllos que se ejecutarán en el año t. Los compromisos deben corresponder a acciones que faciliten la inversión urbana y social en el territorio. El Plan será elaborado y validado a más tardar en marzo del año t. 2. En el año t-1 se elaborará un Oficio que definirá el nombre del barrio seleccionado para la medición."/>
    <n v="1"/>
  </r>
  <r>
    <s v="MINISTERIO DE VIVIENDA Y URBANISMO"/>
    <x v="126"/>
    <s v="Protección Social"/>
    <n v="9188"/>
    <s v="Porcentaje de Proyectos Urbanos Terminados y entregados a la comunidad el año t respecto del total de Proyectos Urbanos a terminar en el año t"/>
    <s v="(Número de Proyectos Urbanos Terminados y entregados a la comunidad en el año t/Número total de Proyectos Urbanos a terminar en el año )*100"/>
    <s v="2 - Implementar iniciativas de inversión en ciudades y barrios coordinadas intersectorialmente, colaborando con los distintos actores locales para una gestión integrada y con un enfoque sustentable de los territorios."/>
    <m/>
    <s v="%"/>
    <s v="Asc"/>
    <s v="Eficacia"/>
    <s v="Producto"/>
    <x v="0"/>
    <n v="100"/>
    <n v="3"/>
    <n v="3"/>
    <n v="0"/>
    <m/>
    <n v="125"/>
    <n v="5"/>
    <n v="4"/>
    <n v="0"/>
    <s v="Los programas o líneas de inversión asociadas a este indicador son: Vialidad Urbana, Rehabilitación de Espacios Públicos, Infraestructura Sanitaria, Proyectos Urbanos Integrales Reconstrucción de Obras Urbanas, Barrios Históricos y Pequeñas Localidades. El indicador mide la etapa de ejecución de proyectos. También se incluyen en esta medición los proyectos asociados a los Planes Maestros de Regeneración Urbana (PRU), Planes Maestros de Reconstrucción Estratégica Sustentable (PRES), Planes Urbanos Estratégicos (PUE), Construcción de Parques Urbanos e Inversión PMS. Un proyecto terminado es aquel que cuenta con el acta de recepción, lo que significa que el proyecto queda habilitado para su uso por parte de la comunidad. Los proyectos que se estima terminar en el año t, corresponden a aquellos que inician obras o están en ejecución en los años t, t-1 y años anteriores, y que, de acuerdo al plazo de ejecución de las obras, su programación y grado de avance se prevé podrán terminar. El año t-1 se elaborará un oficio con el número de proyectos a terminar el año t."/>
    <n v="-0.2"/>
  </r>
  <r>
    <s v="MINISTERIO DE VIVIENDA Y URBANISMO"/>
    <x v="126"/>
    <s v="Protección Social"/>
    <n v="11827"/>
    <s v="Porcentaje viviendas terminadas al año t en relación al déficit habitacional estimado en la Encuesta CASEN vigente (Quintiles I, II, III de Ingreso)"/>
    <s v="(Número de viviendas terminadas al año t/Déficit habitacional estimado según Encuesta CASEN vigente (Quintiles I, II y III de Ingreso))*100"/>
    <s v="1 - Implementar planes y programas que permitan diversificar las formas de acceso a la vivienda digna y adecuada, y que contribuyan a disminuir el déficit habitacional cuantitativo y cualitativo"/>
    <m/>
    <s v="%"/>
    <s v="Asc"/>
    <s v="Eficacia"/>
    <s v="Resultado Intermedio"/>
    <x v="0"/>
    <n v="78.05"/>
    <n v="9148"/>
    <n v="11721"/>
    <n v="0"/>
    <m/>
    <n v="0"/>
    <n v="0"/>
    <n v="0"/>
    <n v="0"/>
    <s v="1. El déficit habitacional se estima en base a una metodología elaborada por el MINVU y el MDS, la cual fue aplicada sobre la información de la encuesta CASEN vigente. El déficit habitacional empleado para construir este indicador, sólo considera la porción atribuible a los hogares pertenecientes al primer, segundo y tercer quintil de ingreso. 2. Este Indicador considera las viviendas terminadas correspondientes a los Programas Habitacionales FSV (DS 174), FSEV (DS N° 49), PHR (DS 10) SIS (DS 01), DS 40, DS 116 y DS 19. Incluye Reconstrucción. 3. La meta es acumulada y considera las viviendas terminadas desde el año siguiente en el que se identificó el déficit. 4. Se considerará vivienda terminada: - En el caso de viviendas construidas, el 100% de su construcción física, esto es, con recepción final SERVIU o DOM. - En el caso de las viviendas adquiridas (nueva o usada), la vivienda pagada en un 100%."/>
    <s v="-"/>
  </r>
  <r>
    <s v="MINISTERIO DE VIVIENDA Y URBANISMO"/>
    <x v="126"/>
    <s v="Protección Social"/>
    <n v="-62"/>
    <s v="Porcentaje de los compromisos declarados en el Plan Integral de Gestión Presupuestaria ejecutados en el año t"/>
    <s v="(N° de compromisos sectoriales y multisectoriales ejecutados del Plan Integral de Gestión Presupuestaria en el año t/N° de compromisos sectoriales y multisectoriales declarados en el Plan Integral de Gestión Presupuestaria para ejecutar en el año t)*100"/>
    <s v="3 - Implementar planes y programas coordinados multisectorialmente, que disminuyan las brechas de equidad en los territorios y que promuevan la planificación integrada."/>
    <s v="Indicador relacionado al Programa de Recuperación de Barrios, que busca mejorar la multisectorialidad en la inversión. En una primera etapa, se comprometerá este indicador que será conducente a una medición de resultados en el mediano plazo."/>
    <s v="%"/>
    <s v="Asc"/>
    <s v="Eficacia"/>
    <s v="Proceso"/>
    <x v="2"/>
    <n v="100"/>
    <n v="1"/>
    <n v="1"/>
    <n v="0"/>
    <m/>
    <s v="NM"/>
    <s v="--"/>
    <s v="--"/>
    <s v="--"/>
    <s v="1. El Plan Integral de Gestión Presupuestaria corresponde a la priorización y planificación de los compromisos sectoriales y multisectoriales necesarios para llevar a cabo una intervención territorial integrada y sostenible dentro del barrio, que permita disminuir el deterioro socio-urbano presente en cada territorio. El Plan contendrá la programación de los compromisos a ejecutar en cada año de intervención, incluyendo aquéllos que se ejecutarán en el año t. Los compromisos deben corresponder a acciones que faciliten la inversión urbana y social en el territorio. El Plan será elaborado y validado a más tardar en marzo del año t. 2. En el año t-1 se elaborará un Oficio que definirá el nombre del barrio seleccionado para la medición."/>
    <n v="1"/>
  </r>
  <r>
    <s v="MINISTERIO DE VIVIENDA Y URBANISMO"/>
    <x v="127"/>
    <s v="Protección Social"/>
    <n v="-55"/>
    <s v="Porcentaje de asentamientos con gestión de cierre realizada al año t, respecto al Registro Histórico de Campamentos"/>
    <s v="(Número de asentamientos con gestión de cierre realizada al año t/Número de asentamientos del Registro Histórico de Campamentos)*100"/>
    <s v="1 - Implementar planes y programas que permitan diversificar las formas de acceso a la vivienda digna y adecuada, y que contribuyan a disminuir el déficit habitacional cuantitativo y cualitativo."/>
    <m/>
    <s v="%"/>
    <s v="Asc"/>
    <s v="Eficacia"/>
    <s v="Resultado Intermedio"/>
    <x v="1"/>
    <s v="NM"/>
    <s v="--"/>
    <s v="--"/>
    <s v="--"/>
    <m/>
    <n v="60.66"/>
    <n v="37"/>
    <n v="61"/>
    <n v="0"/>
    <s v="1) Se entiende por asentamientos aquellos campamentos o micro campamentos que formen parte de un Registro Histórico: - Campamento: Asentamientos de 8 o más hogares que habitan en posesión irregular un terreno, con carencia de al menos 1 de los 3 servicios básicos (electricidad, agua potable y sistema de alcantarillado), y cuyas viviendas conforman una unidad socio territorial definida. - Microcampamento: Asentamientos que conforman unidades socio territoriales definidas y que cumplen con los parámetros de la definición de campamento, tales como tenencia irregular y acceso deficitario al menos a un servicio básico. No obstante, tienen menos de 8 hogares identificados por Catastro. (2) El número de asentamientos del Registro Histórico de Campamentos corresponde al vigente hasta el año t, cuya actualización es responsabilidad del Ministerio de Vivienda y Urbanismo, con la participación de la Pontificia Universidad Católica en lo que respecta a la confección del Catastro que se publicará en el año 2022. (3) En la fase de Gestión de Cierre y Fin de Intervención, se gestiona el cierre del asentamiento conforme a la estrategia de intervención definida. Para las estrategias de Radicación, el hito de cierre es el proyecto habitacional en ejecución o la urbanización en desarrollo y para el caso de la relocalización, la integración de las familias a 1 o más proyectos habitacionales. Dichas estrategias están definidas como: - Radicación con proyecto habitacional: Las familias obtienen un subsidio habitacional que les permite la construcción de una nueva vivienda, en el mismo sector donde se emplaza el campamento. Radicación a partir de un proyecto de urbanización y consolidación barrial: Las familias se radican en el mismo terreno del campamento, reciben su título de dominio y urbanización completa, que incluye solución sanitaria, conexión a red de agua potable, empalme eléctrico y la regularización del loteo. - Relocalización: Las familias se integran a distintos proyectos habitacionales. Esta estrategia también implica traslados individuales de familias por la vía de Adquisición de Vivienda Construida. El terreno se desocupa en el caso de ser propiedad fiscal, y se notifica al propietario de las salidas de las familias en caso de ser propiedad privada. (4) La región de Magallanes no compromete el indicador para el año 2022, debido a que no contempla cierre de campamentos, sin embargo, cuenta con 1 asentamiento con gestión cierre realizada que se debe agregar a la sumatoria de la Subsecretaría. El Registro Histórico contempla 1.143 asentamientos, ya que Magallanes tiene catastrado 2 campamentos."/>
    <s v="-"/>
  </r>
  <r>
    <s v="MINISTERIO DE VIVIENDA Y URBANISMO"/>
    <x v="127"/>
    <s v="Protección Social"/>
    <n v="-40"/>
    <s v="Porcentaje de subsidios de arriendo activados al año t, en relación al total de subsidios de arriendo seleccionados en el año t-2"/>
    <s v="(Número de subsidios de arriendo activados al año t/Número total de subsidios de arriendo seleccionados en el año t-2)*100"/>
    <s v="1 - Implementar planes y programas que permitan diversificar las formas de acceso a la vivienda digna y adecuada, y que contribuyan a disminuir el déficit habitacional cuantitativo y cualitativo."/>
    <m/>
    <s v="%"/>
    <s v="Asc"/>
    <s v="Eficacia"/>
    <s v="Producto"/>
    <x v="1"/>
    <s v="NM"/>
    <s v="--"/>
    <s v="--"/>
    <s v="--"/>
    <m/>
    <n v="47.8"/>
    <n v="283"/>
    <n v="592"/>
    <n v="0"/>
    <s v="1. Indicador solo aplica para subsidios de arriendo regulados por el Decreto Supremo N° 52 de 2013, que regula el Programa de Subsidio de Arriendo de Vivienda. Se excluyen asignaciones directas. 2. Se entenderá por subsidio de arriendo activado aquel que dispone de contrato de arriendo firmado y validado por el SERVIU, en que se ha efectuado el primer copago por parte del beneficiario y se ha pagado un subsidio. Dicha información se encuentra disponible en plataforma de subsidio de arriendo del MINVU. El beneficiario dispone de un plazo de 24 meses para realizar la primera activación del contrato, contados desde la selección. 3. El indicador medirá los subsidios que se aplican considerando solo la primera activación del contrato de arriendo. Se tomará como base los subsidios seleccionados por Resolución Exenta en el año t-2. La medición es acumulada a partir de la selección y hasta el año t, por lo que considerará los subsidios activados en los años t-2, t-1 y t."/>
    <s v="-"/>
  </r>
  <r>
    <s v="MINISTERIO DE VIVIENDA Y URBANISMO"/>
    <x v="127"/>
    <s v="Protección Social"/>
    <n v="9188"/>
    <s v="Porcentaje de Proyectos Urbanos Terminados y entregados a la comunidad el año t respecto del total de Proyectos Urbanos a terminar en el año t"/>
    <s v="(Número de Proyectos Urbanos Terminados y entregados a la comunidad en el año t/Número total de Proyectos Urbanos a terminar en el año )*100"/>
    <s v="2 - Implementar iniciativas de inversión en ciudades y barrios coordinadas intersectorialmente, colaborando con los distintos actores locales para una gestión integrada y con un enfoque sustentable de los territorios."/>
    <m/>
    <s v="%"/>
    <s v="Asc"/>
    <s v="Eficacia"/>
    <s v="Producto"/>
    <x v="0"/>
    <n v="100"/>
    <n v="2"/>
    <n v="2"/>
    <n v="0"/>
    <m/>
    <n v="150"/>
    <n v="3"/>
    <n v="2"/>
    <n v="0"/>
    <s v="Los programas o líneas de inversión asociadas a este indicador son: Vialidad Urbana, Rehabilitación de Espacios Públicos, Infraestructura Sanitaria, Proyectos Urbanos Integrales Reconstrucción de Obras Urbanas, Barrios Históricos y Pequeñas Localidades. El indicador mide la etapa de ejecución de proyectos. También se incluyen en esta medición los proyectos asociados a los Planes Maestros de Regeneración Urbana (PRU), Planes Maestros de Reconstrucción Estratégica Sustentable (PRES), Planes Urbanos Estratégicos (PUE), Construcción de Parques Urbanos e Inversión PMS. Un proyecto terminado es aquel que cuenta con el acta de recepción, lo que significa que el proyecto queda habilitado para su uso por parte de la comunidad. Los proyectos que se estima terminar en el año t, corresponden a aquellos que inician obras o están en ejecución en los años t, t-1 y años anteriores, y que, de acuerdo al plazo de ejecución de las obras, su programación y grado de avance se prevé podrán terminar. El año t-1 se elaborará un oficio con el número de proyectos a terminar el año t."/>
    <n v="-0.33333333333333331"/>
  </r>
  <r>
    <s v="MINISTERIO DE VIVIENDA Y URBANISMO"/>
    <x v="127"/>
    <s v="Protección Social"/>
    <n v="9999"/>
    <s v="Porcentaje de kilómetros lineales de pavimentos participativos ejecutados al año t, en relación al déficit regional estimado de kilómetros de pavimentos."/>
    <s v="(Número de kilometros lineales de pavimentos participativos ejecutados al año t/Número de kilómetros lineales de déficit regional estimado de pavimentos )*100"/>
    <s v="2 - Implementar iniciativas de inversión en ciudades y barrios coordinadas intersectorialmente, colaborando con los distintos actores locales para una gestión integrada y con un enfoque sustentable de los territorios."/>
    <m/>
    <s v="%"/>
    <s v="Asc"/>
    <s v="Eficacia"/>
    <s v="Resultado Intermedio"/>
    <x v="1"/>
    <s v="NM"/>
    <s v="--"/>
    <s v="--"/>
    <s v="--"/>
    <m/>
    <n v="12.25"/>
    <n v="49"/>
    <n v="399.9"/>
    <n v="0"/>
    <s v="Se entiende por Kilómetros de Pavimentos Participativos ejecutados aquellos efectivamente construidos y pagados, dentro del año presupuestario y considera tanto obras de arrastre como nuevas. Los proyectos de sólo aceras, no se incluyen en este indicador, por corresponder a un valor marginal. La ejecución y el déficit, contemplan obras de pavimentación y de repavimentación. La medición de este indicador, es acumulada a partir del año 2016 y considera los datos efectivos de kilómetros lineales de pavimentos ejecutados. El catastro del déficit de pavimentos se realizó el año 2015."/>
    <s v="-"/>
  </r>
  <r>
    <s v="MINISTERIO DE VIVIENDA Y URBANISMO"/>
    <x v="127"/>
    <s v="Protección Social"/>
    <n v="11827"/>
    <s v="Porcentaje viviendas terminadas al año t en relación al déficit habitacional estimado en la Encuesta CASEN vigente (Quintiles I, II, III de Ingreso)"/>
    <s v="(Número de viviendas terminadas al año t/Déficit habitacional estimado según Encuesta CASEN vigente (Quintiles I, II y III de Ingreso))*100"/>
    <s v="1 - Implementar planes y programas que permitan diversificar las formas de acceso a la vivienda digna y adecuada, y que contribuyan a disminuir el déficit habitacional cuantitativo y cualitativo."/>
    <m/>
    <s v="%"/>
    <s v="Asc"/>
    <s v="Eficacia"/>
    <s v="Resultado Intermedio"/>
    <x v="0"/>
    <n v="116.85"/>
    <n v="10432"/>
    <n v="8928"/>
    <n v="0"/>
    <m/>
    <n v="33.89"/>
    <n v="3026"/>
    <n v="8928"/>
    <n v="0"/>
    <s v="1. El déficit habitacional se estima en base a una metodología elaborada por el MINVU y el MDS, la cual fue aplicada sobre la información de la encuesta CASEN vigente. El déficit habitacional empleado para construir este indicador, sólo considera la porción atribuible a los hogares pertenecientes al primer, segundo y tercer quintil de ingreso. 2. Este Indicador considera las viviendas terminadas correspondientes a los Programas Habitacionales FSV (DS 174), FSEV (DS N° 49), PHR (DS 10) SIS (DS 01), DS 40, DS 116 y DS 19. Incluye Reconstrucción. 3. La meta es acumulada y considera las viviendas terminadas desde el año siguiente en el que se identificó el déficit. 4. Se considerará vivienda terminada: - En el caso de viviendas construidas, el 100% de su construcción física, esto es, con recepción final SERVIU o DOM. - En el caso de las viviendas adquiridas (nueva o usada), la vivienda pagada en un 100%."/>
    <n v="2.4479197403363822"/>
  </r>
  <r>
    <s v="MINISTERIO DE VIVIENDA Y URBANISMO"/>
    <x v="127"/>
    <s v="Protección Social"/>
    <n v="11829"/>
    <s v="Porcentaje de Barrios terminados el año t, respecto del total de Barrios a terminar el año t."/>
    <s v="(Número de barrios terminados el año t/Número total de barrios a terminar el año t)*100"/>
    <s v="2 - Implementar iniciativas de inversión en ciudades y barrios coordinadas intersectorialmente, colaborando con los distintos actores locales para una gestión integrada y con un enfoque sustentable de los territorios."/>
    <m/>
    <s v="%"/>
    <s v="Asc"/>
    <s v="Eficacia"/>
    <s v="Producto"/>
    <x v="0"/>
    <n v="100"/>
    <n v="2"/>
    <n v="2"/>
    <n v="0"/>
    <m/>
    <n v="0"/>
    <n v="0"/>
    <n v="0"/>
    <n v="0"/>
    <s v="El barrio terminado considera el término del Contrato de Barrios, esto corresponde al término del Plan de Gestión de Obras y al Término del Plan de Gestión Social (que corresponde a fin de la Fase II &quot;Ejecución del contrato de Barrio&quot; del Programa). Asimismo, el Plan de Gestión de Obras contempla el término de cada una de las obras del Contrato de Barrio. El número de barrios priorizados a terminar en el año t, será identificado en un Oficio durante el año t-1."/>
    <s v="-"/>
  </r>
  <r>
    <s v="MINISTERIO DE VIVIENDA Y URBANISMO"/>
    <x v="127"/>
    <s v="Protección Social"/>
    <n v="-62"/>
    <s v="Porcentaje de los compromisos declarados en el Plan Integral de Gestión Presupuestaria ejecutados en el año t"/>
    <s v="(N° de compromisos sectoriales y multisectoriales ejecutados del Plan Integral de Gestión Presupuestaria en el año t/N° de compromisos sectoriales y multisectoriales declarados en el Plan Integral de Gestión Presupuestaria para ejecutar en el año t)*100"/>
    <s v="3 - Implementar planes y programas coordinados multisectorialmente, que disminuyan las brechas de equidad en los territorios y que promuevan la planificación integrada."/>
    <s v="Indicador relacionado al Programa de Recuperación de Barrios, que busca mejorar la multisectorialidad en la inversión. En una primera etapa, se comprometerá este indicador que será conducente a una medición de resultados en el mediano plazo."/>
    <s v="%"/>
    <s v="Asc"/>
    <s v="Eficacia"/>
    <s v="Proceso"/>
    <x v="2"/>
    <n v="100"/>
    <n v="1"/>
    <n v="1"/>
    <n v="0"/>
    <m/>
    <s v="NM"/>
    <s v="--"/>
    <s v="--"/>
    <s v="--"/>
    <s v="1. El Plan Integral de Gestión Presupuestaria corresponde a la priorización y planificación de los compromisos sectoriales y multisectoriales necesarios para llevar a cabo una intervención territorial integrada y sostenible dentro del barrio, que permita disminuir el deterioro socio-urbano presente en cada territorio. El Plan contendrá la programación de los compromisos a ejecutar en cada año de intervención, incluyendo aquéllos que se ejecutarán en el año t. Los compromisos deben corresponder a acciones que faciliten la inversión urbana y social en el territorio. El Plan será elaborado y validado a más tardar en marzo del año t. 2. En el año t-1 se elaborará un Oficio que definirá el nombre del barrio seleccionado para la medición."/>
    <n v="1"/>
  </r>
  <r>
    <s v="MINISTERIO DE VIVIENDA Y URBANISMO"/>
    <x v="128"/>
    <s v="Protección Social"/>
    <n v="-55"/>
    <s v="Porcentaje de asentamientos con gestión de cierre realizada al año t, respecto al Registro Histórico de Campamentos"/>
    <s v="(Número de asentamientos con gestión de cierre realizada al año t/Número de asentamientos del Registro Histórico de Campamentos)*100"/>
    <m/>
    <m/>
    <s v="%"/>
    <s v="Asc"/>
    <s v="Eficacia"/>
    <s v="Resultado Intermedio"/>
    <x v="1"/>
    <s v="NM"/>
    <s v="--"/>
    <s v="--"/>
    <s v="--"/>
    <m/>
    <n v="84.21"/>
    <n v="32"/>
    <n v="38"/>
    <n v="0"/>
    <s v="1) Se entiende por asentamientos aquellos campamentos o micro campamentos que formen parte de un Registro Histórico: - Campamento: Asentamientos de 8 o más hogares que habitan en posesión irregular un terreno, con carencia de al menos 1 de los 3 servicios básicos (electricidad, agua potable y sistema de alcantarillado), y cuyas viviendas conforman una unidad socio territorial definida. - Microcampamento: Asentamientos que conforman unidades socio territoriales definidas y que cumplen con los parámetros de la definición de campamento, tales como tenencia irregular y acceso deficitario al menos a un servicio básico. No obstante, tienen menos de 8 hogares identificados por Catastro. (2) El número de asentamientos del Registro Histórico de Campamentos corresponde al vigente hasta el año t, cuya actualización es responsabilidad del Ministerio de Vivienda y Urbanismo, con la participación de la Pontificia Universidad Católica en lo que respecta a la confección del Catastro que se publicará en el año 2022. (3) En la fase de Gestión de Cierre y Fin de Intervención, se gestiona el cierre del asentamiento conforme a la estrategia de intervención definida. Para las estrategias de Radicación, el hito de cierre es el proyecto habitacional en ejecución o la urbanización en desarrollo y para el caso de la relocalización, la integración de las familias a 1 o más proyectos habitacionales. Dichas estrategias están definidas como: - Radicación con proyecto habitacional: Las familias obtienen un subsidio habitacional que les permite la construcción de una nueva vivienda, en el mismo sector donde se emplaza el campamento. Radicación a partir de un proyecto de urbanización y consolidación barrial: Las familias se radican en el mismo terreno del campamento, reciben su título de dominio y urbanización completa, que incluye solución sanitaria, conexión a red de agua potable, empalme eléctrico y la regularización del loteo. - Relocalización: Las familias se integran a distintos proyectos habitacionales. Esta estrategia también implica traslados individuales de familias por la vía de Adquisición de Vivienda Construida. El terreno se desocupa en el caso de ser propiedad fiscal, y se notifica al propietario de las salidas de las familias en caso de ser propiedad privada. (4) La región de Magallanes no compromete el indicador para el año 2022, debido a que no contempla cierre de campamentos, sin embargo, cuenta con 1 asentamiento con gestión cierre realizada que se debe agregar a la sumatoria de la Subsecretaría. El Registro Histórico contempla 1.143 asentamientos, ya que Magallanes tiene catastrado 2 campamentos."/>
    <s v="-"/>
  </r>
  <r>
    <s v="MINISTERIO DE VIVIENDA Y URBANISMO"/>
    <x v="128"/>
    <s v="Protección Social"/>
    <n v="-40"/>
    <s v="Porcentaje de subsidios de arriendo activados al año t, en relación al total de subsidios de arriendo seleccionados en el año t-2"/>
    <s v="(Número de subsidios de arriendo activados al año t/Número total de subsidios de arriendo seleccionados en el año t-2)*100"/>
    <m/>
    <m/>
    <s v="%"/>
    <s v="Asc"/>
    <s v="Eficacia"/>
    <s v="Producto"/>
    <x v="1"/>
    <s v="NM"/>
    <s v="--"/>
    <s v="--"/>
    <s v="--"/>
    <m/>
    <n v="47.39"/>
    <n v="145"/>
    <n v="306"/>
    <n v="0"/>
    <s v="1. Indicador solo aplica para subsidios de arriendo regulados por el Decreto Supremo N° 52 de 2013, que regula el Programa de Subsidio de Arriendo de Vivienda. Se excluyen asignaciones directas. 2. Se entenderá por subsidio de arriendo activado aquel que dispone de contrato de arriendo firmado y validado por el SERVIU, en que se ha efectuado el primer copago por parte del beneficiario y se ha pagado un subsidio. Dicha información se encuentra disponible en plataforma de subsidio de arriendo del MINVU. El beneficiario dispone de un plazo de 24 meses para realizar la primera activación del contrato, contados desde la selección. 3. El indicador medirá los subsidios que se aplican considerando solo la primera activación del contrato de arriendo. Se tomará como base los subsidios seleccionados por Resolución Exenta en el año t-2. La medición es acumulada a partir de la selección y hasta el año t, por lo que considerará los subsidios activados en los años t-2, t-1 y t."/>
    <s v="-"/>
  </r>
  <r>
    <s v="MINISTERIO DE VIVIENDA Y URBANISMO"/>
    <x v="128"/>
    <s v="Protección Social"/>
    <n v="9188"/>
    <s v="Porcentaje de Proyectos Urbanos Terminados y entregados a la comunidad el año t respecto del total de Proyectos Urbanos a terminar en el año t"/>
    <s v="(Número de Proyectos Urbanos Terminados y entregados a la comunidad en el año t/Número total de Proyectos Urbanos a terminar en el año )*100"/>
    <s v="2 - Implementar iniciativas de inversión en ciudades y barrios coordinadas intersectorialmente, colaborando con los distintos actores locales para una gestión integrada y con un enfoque sustentable de los territorios."/>
    <m/>
    <s v="%"/>
    <s v="Asc"/>
    <s v="Eficacia"/>
    <s v="Producto"/>
    <x v="0"/>
    <n v="100"/>
    <n v="4"/>
    <n v="4"/>
    <n v="0"/>
    <m/>
    <n v="200"/>
    <n v="2"/>
    <n v="1"/>
    <n v="0"/>
    <s v="Los programas o líneas de inversión asociadas a este indicador son: Vialidad Urbana, Rehabilitación de Espacios Públicos, Infraestructura Sanitaria, Proyectos Urbanos Integrales Reconstrucción de Obras Urbanas, Barrios Históricos y Pequeñas Localidades. El indicador mide la etapa de ejecución de proyectos. También se incluyen en esta medición los proyectos asociados a los Planes Maestros de Regeneración Urbana (PRU), Planes Maestros de Reconstrucción Estratégica Sustentable (PRES), Planes Urbanos Estratégicos (PUE), Construcción de Parques Urbanos e Inversión PMS. Un proyecto terminado es aquel que cuenta con el acta de recepción, lo que significa que el proyecto queda habilitado para su uso por parte de la comunidad. Los proyectos que se estima terminar en el año t, corresponden a aquellos que inician obras o están en ejecución en los años t, t-1 y años anteriores, y que, de acuerdo al plazo de ejecución de las obras, su programación y grado de avance se prevé podrán terminar. El año t-1 se elaborará un oficio con el número de proyectos a terminar el año t."/>
    <n v="-0.5"/>
  </r>
  <r>
    <s v="MINISTERIO DE VIVIENDA Y URBANISMO"/>
    <x v="128"/>
    <s v="Protección Social"/>
    <n v="9999"/>
    <s v="Porcentaje de kilómetros lineales de pavimentos participativos ejecutados al año t, en relación al déficit regional estimado de kilómetros de pavimentos."/>
    <s v="(Número de kilometros lineales de pavimentos participativos ejecutados al año t/Número de kilómetros lineales de déficit regional estimado de pavimentos )*100"/>
    <m/>
    <m/>
    <s v="%"/>
    <s v="Asc"/>
    <s v="Eficacia"/>
    <s v="Resultado Intermedio"/>
    <x v="1"/>
    <s v="NM"/>
    <s v="--"/>
    <s v="--"/>
    <s v="--"/>
    <m/>
    <n v="20.74"/>
    <n v="24.2"/>
    <n v="116.7"/>
    <n v="0"/>
    <s v="Se entiende por Kilómetros de Pavimentos Participativos ejecutados aquellos efectivamente construidos y pagados, dentro del año presupuestario y considera tanto obras de arrastre como nuevas. Los proyectos de sólo aceras, no se incluyen en este indicador, por corresponder a un valor marginal. La ejecución y el déficit, contemplan obras de pavimentación y de repavimentación. La medición de este indicador, es acumulada a partir del año 2016 y considera los datos efectivos de kilómetros lineales de pavimentos ejecutados. El catastro del déficit de pavimentos se realizó el año 2015."/>
    <s v="-"/>
  </r>
  <r>
    <s v="MINISTERIO DE VIVIENDA Y URBANISMO"/>
    <x v="128"/>
    <s v="Protección Social"/>
    <n v="11827"/>
    <s v="Porcentaje viviendas terminadas al año t en relación al déficit habitacional estimado en la Encuesta CASEN vigente (Quintiles I, II, III de Ingreso)"/>
    <s v="(Número de viviendas terminadas al año t/Déficit habitacional estimado según Encuesta CASEN vigente (Quintiles I, II y III de Ingreso))*100"/>
    <s v="1 - Implementar planes y programas que permitan diversificar las formas de acceso a la vivienda digna y adecuada, y que contribuyan a disminuir el déficit habitacional cuantitativo y cualitativo."/>
    <m/>
    <s v="%"/>
    <s v="Asc"/>
    <s v="Eficacia"/>
    <s v="Resultado Intermedio"/>
    <x v="0"/>
    <n v="72.39"/>
    <n v="3353"/>
    <n v="4632"/>
    <n v="0"/>
    <m/>
    <n v="0"/>
    <n v="0"/>
    <n v="0"/>
    <n v="0"/>
    <s v="1. El déficit habitacional se estima en base a una metodología elaborada por el MINVU y el MDS, la cual fue aplicada sobre la información de la encuesta CASEN vigente. El déficit habitacional empleado para construir este indicador, sólo considera la porción atribuible a los hogares pertenecientes al primer, segundo y tercer quintil de ingreso. 2. Este Indicador considera las viviendas terminadas correspondientes a los Programas Habitacionales FSV (DS 174), FSEV (DS N° 49), PHR (DS 10) SIS (DS 01), DS 40, DS 116 y DS 19. Incluye Reconstrucción. 3. La meta es acumulada y considera las viviendas terminadas desde el año siguiente en el que se identificó el déficit. 4. Se considerará vivienda terminada: - En el caso de viviendas construidas, el 100% de su construcción física, esto es, con recepción final SERVIU o DOM. - En el caso de las viviendas adquiridas (nueva o usada), la vivienda pagada en un 100%."/>
    <s v="-"/>
  </r>
  <r>
    <s v="MINISTERIO DE VIVIENDA Y URBANISMO"/>
    <x v="128"/>
    <s v="Protección Social"/>
    <n v="11829"/>
    <s v="Porcentaje de Barrios terminados el año t, respecto del total de Barrios a terminar el año t."/>
    <s v="(Número de barrios terminados el año t/Número total de barrios a terminar el año t)*100"/>
    <s v="2 - Implementar iniciativas de inversión en ciudades y barrios coordinadas intersectorialmente, colaborando con los distintos actores locales para una gestión integrada y con un enfoque sustentable de los territorios."/>
    <m/>
    <s v="%"/>
    <s v="Asc"/>
    <s v="Eficacia"/>
    <s v="Producto"/>
    <x v="0"/>
    <n v="100"/>
    <n v="1"/>
    <n v="1"/>
    <n v="0"/>
    <m/>
    <n v="50"/>
    <n v="1"/>
    <n v="2"/>
    <n v="0"/>
    <s v="El barrio terminado considera el término del Contrato de Barrios, esto corresponde al término del Plan de Gestión de Obras y al Término del Plan de Gestión Social (que corresponde a fin de la Fase II &quot;Ejecución del contrato de Barrio&quot; del Programa). Asimismo, el Plan de Gestión de Obras contempla el término de cada una de las obras del Contrato de Barrio. El número de barrios priorizados a terminar en el año t, será identificado en un Oficio durante el año t-1."/>
    <n v="1"/>
  </r>
  <r>
    <s v="MINISTERIO DE VIVIENDA Y URBANISMO"/>
    <x v="128"/>
    <s v="Protección Social"/>
    <n v="-62"/>
    <s v="Porcentaje de los compromisos declarados en el Plan Integral de Gestión Presupuestaria ejecutados en el año t"/>
    <s v="(N° de compromisos sectoriales y multisectoriales ejecutados del Plan Integral de Gestión Presupuestaria en el año t/N° de compromisos sectoriales y multisectoriales declarados en el Plan Integral de Gestión Presupuestaria para ejecutar en el año t)*100"/>
    <s v="3 - Implementar planes y programas coordinados multisectorialmente, que disminuyan las brechas de equidad en los territorios y que promuevan la planificación integrada."/>
    <s v="Indicador relacionado al Programa de Recuperación de Barrios, que busca mejorar la multisectorialidad en la inversión. En una primera etapa, se comprometerá este indicador que será conducente a una medición de resultados en el mediano plazo."/>
    <s v="%"/>
    <s v="Asc"/>
    <s v="Eficacia"/>
    <s v="Proceso"/>
    <x v="2"/>
    <n v="100"/>
    <n v="1"/>
    <n v="1"/>
    <n v="0"/>
    <m/>
    <s v="NM"/>
    <s v="--"/>
    <s v="--"/>
    <s v="--"/>
    <s v="1. El Plan Integral de Gestión Presupuestaria corresponde a la priorización y planificación de los compromisos sectoriales y multisectoriales necesarios para llevar a cabo una intervención territorial integrada y sostenible dentro del barrio, que permita disminuir el deterioro socio-urbano presente en cada territorio. El Plan contendrá la programación de los compromisos a ejecutar en cada año de intervención, incluyendo aquéllos que se ejecutarán en el año t. Los compromisos deben corresponder a acciones que faciliten la inversión urbana y social en el territorio. El Plan será elaborado y validado a más tardar en marzo del año t. 2. En el año t-1 se elaborará un Oficio que definirá el nombre del barrio seleccionado para la medición."/>
    <n v="1"/>
  </r>
  <r>
    <s v="MINISTERIO DE VIVIENDA Y URBANISMO"/>
    <x v="129"/>
    <s v="Protección Social"/>
    <n v="-40"/>
    <s v="Porcentaje de subsidios de arriendo activados al año t, en relación al total de subsidios de arriendo seleccionados en el año t-2"/>
    <s v="(Número de subsidios de arriendo activados al año t/Número total de subsidios de arriendo seleccionados en el año t-2)*100"/>
    <m/>
    <m/>
    <s v="%"/>
    <s v="Asc"/>
    <s v="Eficacia"/>
    <s v="Producto"/>
    <x v="1"/>
    <s v="NM"/>
    <s v="--"/>
    <s v="--"/>
    <s v="--"/>
    <m/>
    <n v="43.36"/>
    <n v="49"/>
    <n v="113"/>
    <n v="0"/>
    <s v="1. Indicador solo aplica para subsidios de arriendo regulados por el Decreto Supremo N° 52 de 2013, que regula el Programa de Subsidio de Arriendo de Vivienda. Se excluyen asignaciones directas. 2. Se entenderá por subsidio de arriendo activado aquel que dispone de contrato de arriendo firmado y validado por el SERVIU, en que se ha efectuado el primer copago por parte del beneficiario y se ha pagado un subsidio. Dicha información se encuentra disponible en plataforma de subsidio de arriendo del MINVU. El beneficiario dispone de un plazo de 24 meses para realizar la primera activación del contrato, contados desde la selección. 3. El indicador medirá los subsidios que se aplican considerando solo la primera activación del contrato de arriendo. Se tomará como base los subsidios seleccionados por Resolución Exenta en el año t-2. La medición es acumulada a partir de la selección y hasta el año t, por lo que considerará los subsidios activados en los años t-2, t-1 y t."/>
    <s v="-"/>
  </r>
  <r>
    <s v="MINISTERIO DE VIVIENDA Y URBANISMO"/>
    <x v="129"/>
    <s v="Protección Social"/>
    <n v="9188"/>
    <s v="Porcentaje de Proyectos Urbanos Terminados y entregados a la comunidad el año t respecto del total de Proyectos Urbanos a terminar en el año t"/>
    <s v="(Número de Proyectos Urbanos Terminados y entregados a la comunidad en el año t/Número total de Proyectos Urbanos a terminar en el año )*100"/>
    <s v="2 - Implementar iniciativas de inversión en ciudades y barrios coordinadas intersectorialmente, colaborando con los distintos actores locales para una gestión integrada y con un enfoque sustentable de los territorios."/>
    <m/>
    <s v="%"/>
    <s v="Asc"/>
    <s v="Eficacia"/>
    <s v="Producto"/>
    <x v="0"/>
    <n v="100"/>
    <n v="1"/>
    <n v="1"/>
    <n v="0"/>
    <m/>
    <n v="200"/>
    <n v="2"/>
    <n v="1"/>
    <n v="0"/>
    <s v="Los programas o líneas de inversión asociadas a este indicador son: Vialidad Urbana, Rehabilitación de Espacios Públicos, Infraestructura Sanitaria, Proyectos Urbanos Integrales Reconstrucción de Obras Urbanas, Barrios Históricos y Pequeñas Localidades. El indicador mide la etapa de ejecución de proyectos. También se incluyen en esta medición los proyectos asociados a los Planes Maestros de Regeneración Urbana (PRU), Planes Maestros de Reconstrucción Estratégica Sustentable (PRES), Planes Urbanos Estratégicos (PUE), Construcción de Parques Urbanos e Inversión PMS. Un proyecto terminado es aquel que cuenta con el acta de recepción, lo que significa que el proyecto queda habilitado para su uso por parte de la comunidad. Los proyectos que se estima terminar en el año t, corresponden a aquellos que inician obras o están en ejecución en los años t, t-1 y años anteriores, y que, de acuerdo al plazo de ejecución de las obras, su programación y grado de avance se prevé podrán terminar. El año t-1 se elaborará un oficio con el número de proyectos a terminar el año t."/>
    <n v="-0.5"/>
  </r>
  <r>
    <s v="MINISTERIO DE VIVIENDA Y URBANISMO"/>
    <x v="129"/>
    <s v="Protección Social"/>
    <n v="9999"/>
    <s v="Porcentaje de kilómetros lineales de pavimentos participativos ejecutados al año t, en relación al déficit regional estimado de kilómetros de pavimentos."/>
    <s v="(Número de kilometros lineales de pavimentos participativos ejecutados al año t/Número de kilómetros lineales de déficit regional estimado de pavimentos )*100"/>
    <m/>
    <m/>
    <s v="%"/>
    <s v="Asc"/>
    <s v="Eficacia"/>
    <s v="Resultado Intermedio"/>
    <x v="1"/>
    <s v="NM"/>
    <s v="--"/>
    <s v="--"/>
    <s v="--"/>
    <m/>
    <n v="19.96"/>
    <n v="19.2"/>
    <n v="96.2"/>
    <n v="0"/>
    <s v="Se entiende por Kilómetros de Pavimentos Participativos ejecutados aquellos efectivamente construidos y pagados, dentro del año presupuestario y considera tanto obras de arrastre como nuevas. Los proyectos de sólo aceras, no se incluyen en este indicador, por corresponder a un valor marginal. La ejecución y el déficit, contemplan obras de pavimentación y de repavimentación. La medición de este indicador, es acumulada a partir del año 2016 y considera los datos efectivos de kilómetros lineales de pavimentos ejecutados. El catastro del déficit de pavimentos se realizó el año 2015."/>
    <s v="-"/>
  </r>
  <r>
    <s v="MINISTERIO DE VIVIENDA Y URBANISMO"/>
    <x v="129"/>
    <s v="Protección Social"/>
    <n v="11827"/>
    <s v="Porcentaje viviendas terminadas al año t en relación al déficit habitacional estimado en la Encuesta CASEN vigente (Quintiles I, II, III de Ingreso)"/>
    <s v="(Número de viviendas terminadas al año t/Déficit habitacional estimado según Encuesta CASEN vigente (Quintiles I, II y III de Ingreso))*100"/>
    <s v="1 - Implementar planes y programas que permitan diversificar las formas de acceso a la vivienda digna y adecuada, y que contribuyan a disminuir el déficit habitacional cuantitativo y cualitativo."/>
    <m/>
    <s v="%"/>
    <s v="Asc"/>
    <s v="Eficacia"/>
    <s v="Resultado Intermedio"/>
    <x v="0"/>
    <n v="256.88"/>
    <n v="2818"/>
    <n v="1097"/>
    <n v="0"/>
    <m/>
    <n v="0"/>
    <n v="0"/>
    <n v="0"/>
    <n v="0"/>
    <s v="1. El déficit habitacional se estima en base a una metodología elaborada por el MINVU y el MDS, la cual fue aplicada sobre la información de la encuesta CASEN vigente. El déficit habitacional empleado para construir este indicador, sólo considera la porción atribuible a los hogares pertenecientes al primer, segundo y tercer quintil de ingreso. 2. Este Indicador considera las viviendas terminadas correspondientes a los Programas Habitacionales FSV (DS 174), FSEV (DS N° 49), PHR (DS 10) SIS (DS 01), DS 40, DS 116 y DS 19. Incluye Reconstrucción. 3. La meta es acumulada y considera las viviendas terminadas desde el año siguiente en el que se identificó el déficit. 4. Se considerará vivienda terminada: - En el caso de viviendas construidas, el 100% de su construcción física, esto es, con recepción final SERVIU o DOM. - En el caso de las viviendas adquiridas (nueva o usada), la vivienda pagada en un 100%."/>
    <s v="-"/>
  </r>
  <r>
    <s v="MINISTERIO DE VIVIENDA Y URBANISMO"/>
    <x v="129"/>
    <s v="Protección Social"/>
    <n v="11829"/>
    <s v="Porcentaje de Barrios terminados el año t, respecto del total de Barrios a terminar el año t."/>
    <s v="(Número de barrios terminados el año t/Número total de barrios a terminar el año t)*100"/>
    <s v="2 - Implementar iniciativas de inversión en ciudades y barrios coordinadas intersectorialmente, colaborando con los distintos actores locales para una gestión integrada y con un enfoque sustentable de los territorios."/>
    <s v="El indicador considera el término del Contrato de Barrios. Esto corresponde al término del Plan de Gestión de Obras y al Término del Plan de Gestión Social (que corresponde a fin de la Fase II &quot;Ejecución del contrato de Barrio&quot; del Programa). Asimismo, el Plan de Gestión de Obras contempla el término de cada una de las obras priorizadas en el Contrato de Barrio. Los barrios priorizados para el año, son identificados en un Oficio de SEREMI a Subsecretaria."/>
    <s v="%"/>
    <s v="Asc"/>
    <s v="Eficacia"/>
    <s v="Producto"/>
    <x v="2"/>
    <n v="100"/>
    <n v="3"/>
    <n v="3"/>
    <n v="0"/>
    <m/>
    <n v="0"/>
    <n v="0"/>
    <n v="0"/>
    <n v="0"/>
    <s v="El barrio terminado considera el término del Contrato de Barrios, esto corresponde al término del Plan de Gestión de Obras y al Término del Plan de Gestión Social (que corresponde a fin de la Fase II &quot;Ejecución del contrato de Barrio&quot; del Programa). Asimismo, el Plan de Gestión de Obras contempla el término de cada una de las obras del Contrato de Barrio. El número de barrios priorizados a terminar en el año t, será identificado en un Oficio durante el año t-1."/>
    <n v="1"/>
  </r>
  <r>
    <s v="MINISTERIO DE VIVIENDA Y URBANISMO"/>
    <x v="129"/>
    <s v="Protección Social"/>
    <n v="-62"/>
    <s v="Porcentaje de los compromisos declarados en el Plan Integral de Gestión Presupuestaria ejecutados en el año t"/>
    <s v="(N° de compromisos sectoriales y multisectoriales ejecutados del Plan Integral de Gestión Presupuestaria en el año t/N° de compromisos sectoriales y multisectoriales declarados en el Plan Integral de Gestión Presupuestaria para ejecutar en el año t)*100"/>
    <s v="3 - Implementar planes y programas coordinados multisectorialmente, que disminuyan las brechas de equidad en los territorios y que promuevan la planificación integrada."/>
    <s v="Indicador relacionado al Programa de Recuperación de Barrios, que busca mejorar la multisectorialidad en la inversión. En una primera etapa, se comprometerá este indicador que será conducente a una medición de resultados en el mediano plazo."/>
    <s v="%"/>
    <s v="Asc"/>
    <s v="Eficacia"/>
    <s v="Proceso"/>
    <x v="2"/>
    <n v="100"/>
    <n v="1"/>
    <n v="1"/>
    <n v="0"/>
    <m/>
    <n v="0"/>
    <n v="0"/>
    <n v="0"/>
    <n v="0"/>
    <s v="1. El Plan Integral de Gestión Presupuestaria corresponde a la priorización y planificación de los compromisos sectoriales y multisectoriales necesarios para llevar a cabo una intervención territorial integrada y sostenible dentro del barrio, que permita disminuir el deterioro socio-urbano presente en cada territorio. El Plan contendrá la programación de los compromisos a ejecutar en cada año de intervención, incluyendo aquéllos que se ejecutarán en el año t. Los compromisos deben corresponder a acciones que faciliten la inversión urbana y social en el territorio. El Plan será elaborado y validado a más tardar en marzo del año t. 2. En el año t-1 se elaborará un Oficio que definirá el nombre del barrio seleccionado para la medición."/>
    <n v="1"/>
  </r>
  <r>
    <s v="MINISTERIO DE VIVIENDA Y URBANISMO"/>
    <x v="130"/>
    <s v="Protección Social"/>
    <n v="-55"/>
    <s v="Porcentaje de asentamientos con gestión de cierre realizada al año t, respecto al Registro Histórico de Campamentos"/>
    <s v="(Número de asentamientos con gestión de cierre realizada al año t/Número de asentamientos del Registro Histórico de Campamentos)*100"/>
    <m/>
    <m/>
    <s v="%"/>
    <s v="Asc"/>
    <s v="Eficacia"/>
    <s v="Resultado Intermedio"/>
    <x v="1"/>
    <s v="NM"/>
    <s v="--"/>
    <s v="--"/>
    <s v="--"/>
    <m/>
    <n v="85.19"/>
    <n v="23"/>
    <n v="27"/>
    <n v="0"/>
    <s v="1) Se entiende por asentamientos aquellos campamentos o micro campamentos que formen parte de un Registro Histórico: - Campamento: Asentamientos de 8 o más hogares que habitan en posesión irregular un terreno, con carencia de al menos 1 de los 3 servicios básicos (electricidad, agua potable y sistema de alcantarillado), y cuyas viviendas conforman una unidad socio territorial definida. - Microcampamento: Asentamientos que conforman unidades socio territoriales definidas y que cumplen con los parámetros de la definición de campamento, tales como tenencia irregular y acceso deficitario al menos a un servicio básico. No obstante, tienen menos de 8 hogares identificados por Catastro. (2) El número de asentamientos del Registro Histórico de Campamentos corresponde al vigente hasta el año t, cuya actualización es responsabilidad del Ministerio de Vivienda y Urbanismo, con la participación de la Pontificia Universidad Católica en lo que respecta a la confección del Catastro que se publicará en el año 2022. (3) En la fase de Gestión de Cierre y Fin de Intervención, se gestiona el cierre del asentamiento conforme a la estrategia de intervención definida. Para las estrategias de Radicación, el hito de cierre es el proyecto habitacional en ejecución o la urbanización en desarrollo y para el caso de la relocalización, la integración de las familias a 1 o más proyectos habitacionales. Dichas estrategias están definidas como: - Radicación con proyecto habitacional: Las familias obtienen un subsidio habitacional que les permite la construcción de una nueva vivienda, en el mismo sector donde se emplaza el campamento. Radicación a partir de un proyecto de urbanización y consolidación barrial: Las familias se radican en el mismo terreno del campamento, reciben su título de dominio y urbanización completa, que incluye solución sanitaria, conexión a red de agua potable, empalme eléctrico y la regularización del loteo. - Relocalización: Las familias se integran a distintos proyectos habitacionales. Esta estrategia también implica traslados individuales de familias por la vía de Adquisición de Vivienda Construida. El terreno se desocupa en el caso de ser propiedad fiscal, y se notifica al propietario de las salidas de las familias en caso de ser propiedad privada. (4) La región de Magallanes no compromete el indicador para el año 2022, debido a que no contempla cierre de campamentos, sin embargo, cuenta con 1 asentamiento con gestión cierre realizada que se debe agregar a la sumatoria de la Subsecretaría. El Registro Histórico contempla 1.143 asentamientos, ya que Magallanes tiene catastrado 2 campamentos."/>
    <s v="-"/>
  </r>
  <r>
    <s v="MINISTERIO DE VIVIENDA Y URBANISMO"/>
    <x v="130"/>
    <s v="Protección Social"/>
    <n v="-40"/>
    <s v="Porcentaje de subsidios de arriendo activados al año t, en relación al total de subsidios de arriendo seleccionados en el año t-2"/>
    <s v="(Número de subsidios de arriendo activados al año t/Número total de subsidios de arriendo seleccionados en el año t-2)*100"/>
    <m/>
    <m/>
    <s v="%"/>
    <s v="Asc"/>
    <s v="Eficacia"/>
    <s v="Producto"/>
    <x v="1"/>
    <s v="NM"/>
    <s v="--"/>
    <s v="--"/>
    <s v="--"/>
    <m/>
    <n v="66.900000000000006"/>
    <n v="194"/>
    <n v="290"/>
    <n v="0"/>
    <s v="1. Indicador solo aplica para subsidios de arriendo regulados por el Decreto Supremo N° 52 de 2013, que regula el Programa de Subsidio de Arriendo de Vivienda. Se excluyen asignaciones directas. 2. Se entenderá por subsidio de arriendo activado aquel que dispone de contrato de arriendo firmado y validado por el SERVIU, en que se ha efectuado el primer copago por parte del beneficiario y se ha pagado un subsidio. Dicha información se encuentra disponible en plataforma de subsidio de arriendo del MINVU. El beneficiario dispone de un plazo de 24 meses para realizar la primera activación del contrato, contados desde la selección. 3. El indicador medirá los subsidios que se aplican considerando solo la primera activación del contrato de arriendo. Se tomará como base los subsidios seleccionados por Resolución Exenta en el año t-2. La medición es acumulada a partir de la selección y hasta el año t, por lo que considerará los subsidios activados en los años t-2, t-1 y t."/>
    <s v="-"/>
  </r>
  <r>
    <s v="MINISTERIO DE VIVIENDA Y URBANISMO"/>
    <x v="130"/>
    <s v="Protección Social"/>
    <n v="9188"/>
    <s v="Porcentaje de Proyectos Urbanos Terminados y entregados a la comunidad el año t respecto del total de Proyectos Urbanos a terminar en el año t"/>
    <s v="(Número de Proyectos Urbanos Terminados y entregados a la comunidad en el año t/Número total de Proyectos Urbanos a terminar en el año )*100"/>
    <s v="2 - Implementar iniciativas de inversión en ciudades y barrios coordinadas intersectorialmente, colaborando con los distintos actores locales para una gestión integrada y con un enfoque sustentable de los territorios."/>
    <m/>
    <s v="%"/>
    <s v="Asc"/>
    <s v="Eficacia"/>
    <s v="Producto"/>
    <x v="0"/>
    <n v="100"/>
    <n v="3"/>
    <n v="3"/>
    <n v="0"/>
    <m/>
    <s v="NM"/>
    <s v="--"/>
    <s v="--"/>
    <s v="--"/>
    <s v="Los programas o líneas de inversión asociadas a este indicador son: Vialidad Urbana, Rehabilitación de Espacios Públicos, Infraestructura Sanitaria, Proyectos Urbanos Integrales Reconstrucción de Obras Urbanas, Barrios Históricos y Pequeñas Localidades. El indicador mide la etapa de ejecución de proyectos. También se incluyen en esta medición los proyectos asociados a los Planes Maestros de Regeneración Urbana (PRU), Planes Maestros de Reconstrucción Estratégica Sustentable (PRES), Planes Urbanos Estratégicos (PUE), Construcción de Parques Urbanos e Inversión PMS. Un proyecto terminado es aquel que cuenta con el acta de recepción, lo que significa que el proyecto queda habilitado para su uso por parte de la comunidad. Los proyectos que se estima terminar en el año t, corresponden a aquellos que inician obras o están en ejecución en los años t, t-1 y años anteriores, y que, de acuerdo al plazo de ejecución de las obras, su programación y grado de avance se prevé podrán terminar. El año t-1 se elaborará un oficio con el número de proyectos a terminar el año t."/>
    <s v="-"/>
  </r>
  <r>
    <s v="MINISTERIO DE VIVIENDA Y URBANISMO"/>
    <x v="130"/>
    <s v="Protección Social"/>
    <n v="9999"/>
    <s v="Porcentaje de kilómetros lineales de pavimentos participativos ejecutados al año t, en relación al déficit regional estimado de kilómetros de pavimentos."/>
    <s v="(Número de kilometros lineales de pavimentos participativos ejecutados al año t/Número de kilómetros lineales de déficit regional estimado de pavimentos )*100"/>
    <m/>
    <m/>
    <s v="%"/>
    <s v="Asc"/>
    <s v="Eficacia"/>
    <s v="Resultado Intermedio"/>
    <x v="1"/>
    <s v="NM"/>
    <s v="--"/>
    <s v="--"/>
    <s v="--"/>
    <m/>
    <n v="17.72"/>
    <n v="41.3"/>
    <n v="233.1"/>
    <n v="0"/>
    <s v="Se entiende por Kilómetros de Pavimentos Participativos ejecutados aquellos efectivamente construidos y pagados, dentro del año presupuestario y considera tanto obras de arrastre como nuevas. Los proyectos de sólo aceras, no se incluyen en este indicador, por corresponder a un valor marginal. La ejecución y el déficit, contemplan obras de pavimentación y de repavimentación. La medición de este indicador, es acumulada a partir del año 2016 y considera los datos efectivos de kilómetros lineales de pavimentos ejecutados. El catastro del déficit de pavimentos se realizó el año 2015."/>
    <s v="-"/>
  </r>
  <r>
    <s v="MINISTERIO DE VIVIENDA Y URBANISMO"/>
    <x v="130"/>
    <s v="Protección Social"/>
    <n v="11827"/>
    <s v="Porcentaje viviendas terminadas al año t en relación al déficit habitacional estimado en la Encuesta CASEN vigente (Quintiles I, II, III de Ingreso)"/>
    <s v="(Número de viviendas terminadas al año t/Déficit habitacional estimado según Encuesta CASEN vigente (Quintiles I, II y III de Ingreso))*100"/>
    <s v="1 - Implementar planes y programas que permitan diversificar las formas de acceso a la vivienda digna y adecuada, y que contribuyan a disminuir el déficit habitacional cuantitativo y cualitativo."/>
    <m/>
    <s v="%"/>
    <s v="Asc"/>
    <s v="Eficacia"/>
    <s v="Resultado Intermedio"/>
    <x v="0"/>
    <n v="97.47"/>
    <n v="3924"/>
    <n v="4026"/>
    <n v="0"/>
    <m/>
    <s v="NM"/>
    <s v="--"/>
    <s v="--"/>
    <s v="--"/>
    <s v="1. El déficit habitacional se estima en base a una metodología elaborada por el MINVU y el MDS, la cual fue aplicada sobre la información de la encuesta CASEN vigente. El déficit habitacional empleado para construir este indicador, sólo considera la porción atribuible a los hogares pertenecientes al primer, segundo y tercer quintil de ingreso. 2. Este Indicador considera las viviendas terminadas correspondientes a los Programas Habitacionales FSV (DS 174), FSEV (DS N° 49), PHR (DS 10) SIS (DS 01), DS 40, DS 116 y DS 19. Incluye Reconstrucción. 3. La meta es acumulada y considera las viviendas terminadas desde el año siguiente en el que se identificó el déficit. 4. Se considerará vivienda terminada: - En el caso de viviendas construidas, el 100% de su construcción física, esto es, con recepción final SERVIU o DOM. - En el caso de las viviendas adquiridas (nueva o usada), la vivienda pagada en un 100%."/>
    <s v="-"/>
  </r>
  <r>
    <s v="MINISTERIO DE VIVIENDA Y URBANISMO"/>
    <x v="130"/>
    <s v="Protección Social"/>
    <n v="11829"/>
    <s v="Porcentaje de Barrios terminados el año t, respecto del total de Barrios a terminar el año t."/>
    <s v="(Número de barrios terminados el año t/Número total de barrios a terminar el año t)*100"/>
    <s v="2 - Implementar iniciativas de inversión en ciudades y barrios coordinadas intersectorialmente, colaborando con los distintos actores locales para una gestión integrada y con un enfoque sustentable de los territorios."/>
    <m/>
    <s v="%"/>
    <s v="Asc"/>
    <s v="Eficacia"/>
    <s v="Producto"/>
    <x v="0"/>
    <n v="100"/>
    <n v="4"/>
    <n v="4"/>
    <n v="0"/>
    <m/>
    <s v="NM"/>
    <s v="--"/>
    <s v="--"/>
    <s v="--"/>
    <s v="El barrio terminado considera el término del Contrato de Barrios, esto corresponde al término del Plan de Gestión de Obras y al Término del Plan de Gestión Social (que corresponde a fin de la Fase II &quot;Ejecución del contrato de Barrio&quot; del Programa). Asimismo, el Plan de Gestión de Obras contempla el término de cada una de las obras del Contrato de Barrio. El número de barrios priorizados a terminar en el año t, será identificado en un Oficio durante el año t-1."/>
    <s v="-"/>
  </r>
  <r>
    <s v="MINISTERIO DE VIVIENDA Y URBANISMO"/>
    <x v="130"/>
    <s v="Protección Social"/>
    <n v="14011"/>
    <s v="Porcentaje de los compromisos declarados en el Plan Integral de Gestión Presupuestaria ejecutados en el año t"/>
    <s v="(N° de compromisos sectoriales y multisectoriales ejecutados del Plan Integral de Gestión Presupuestaria en el año t/N° de compromisos sectoriales y multisectoriales declarados en el Plan Integral de Gestión Presupuestaria para ejecutar en el año t)*100"/>
    <s v="3 - Implementar planes y programas coordinados multisectorialmente, que disminuyan las brechas de equidad en los territorios y que promuevan la planificación integrada."/>
    <s v="Indicador relacionado al Programa de Recuperación de Barrios, que busca mejorar la multisectorialidad en la inversión. En una primera etapa, se comprometerá este indicador que será conducente a una medición de resultados en el mediano plazo."/>
    <s v="%"/>
    <s v="Asc"/>
    <s v="Eficacia"/>
    <s v="Proceso"/>
    <x v="2"/>
    <n v="100"/>
    <n v="1"/>
    <n v="1"/>
    <n v="0"/>
    <m/>
    <s v="NM"/>
    <s v="--"/>
    <s v="--"/>
    <s v="--"/>
    <s v="1. El Plan Integral de Gestión Presupuestaria corresponde a la priorización y planificación de los compromisos sectoriales y multisectoriales necesarios para llevar a cabo una intervención territorial integrada y sostenible dentro del barrio, que permita disminuir el deterioro socio-urbano presente en cada territorio. El Plan contendrá la programación de los compromisos a ejecutar en cada año de intervención, incluyendo aquéllos que se ejecutarán en el año t. Los compromisos deben corresponder a acciones que faciliten la inversión urbana y social en el territorio. El Plan será elaborado y validado a más tardar en marzo del año t. 2. En el año t-1 se elaborará un Oficio que definirá el nombre del barrio seleccionado para la medición."/>
    <n v="1"/>
  </r>
  <r>
    <s v="MINISTERIO DE VIVIENDA Y URBANISMO"/>
    <x v="131"/>
    <s v="Protección Social"/>
    <n v="-55"/>
    <s v="Porcentaje de asentamientos con gestión de cierre realizada al año t, respecto al Registro Histórico de Campamentos"/>
    <s v="(Número de asentamientos con gestión de cierre realizada al año t/Número de asentamientos del Registro Histórico de Campamentos)*100"/>
    <m/>
    <m/>
    <s v="%"/>
    <s v="Asc"/>
    <s v="Eficacia"/>
    <s v="Resultado Intermedio"/>
    <x v="1"/>
    <s v="NM"/>
    <s v="--"/>
    <s v="--"/>
    <s v="--"/>
    <m/>
    <n v="29.55"/>
    <n v="13"/>
    <n v="44"/>
    <n v="0"/>
    <s v="1) Se entiende por asentamientos aquellos campamentos o micro campamentos que formen parte de un Registro Histórico: - Campamento: Asentamientos de 8 o más hogares que habitan en posesión irregular un terreno, con carencia de al menos 1 de los 3 servicios básicos (electricidad, agua potable y sistema de alcantarillado), y cuyas viviendas conforman una unidad socio territorial definida. - Microcampamento: Asentamientos que conforman unidades socio territoriales definidas y que cumplen con los parámetros de la definición de campamento, tales como tenencia irregular y acceso deficitario al menos a un servicio básico. No obstante, tienen menos de 8 hogares identificados por Catastro. (2) El número de asentamientos del Registro Histórico de Campamentos corresponde al vigente hasta el año t, cuya actualización es responsabilidad del Ministerio de Vivienda y Urbanismo, con la participación de la Pontificia Universidad Católica en lo que respecta a la confección del Catastro que se publicará en el año 2022. (3) En la fase de Gestión de Cierre y Fin de Intervención, se gestiona el cierre del asentamiento conforme a la estrategia de intervención definida. Para las estrategias de Radicación, el hito de cierre es el proyecto habitacional en ejecución o la urbanización en desarrollo y para el caso de la relocalización, la integración de las familias a 1 o más proyectos habitacionales. Dichas estrategias están definidas como: - Radicación con proyecto habitacional: Las familias obtienen un subsidio habitacional que les permite la construcción de una nueva vivienda, en el mismo sector donde se emplaza el campamento. Radicación a partir de un proyecto de urbanización y consolidación barrial: Las familias se radican en el mismo terreno del campamento, reciben su título de dominio y urbanización completa, que incluye solución sanitaria, conexión a red de agua potable, empalme eléctrico y la regularización del loteo. - Relocalización: Las familias se integran a distintos proyectos habitacionales. Esta estrategia también implica traslados individuales de familias por la vía de Adquisición de Vivienda Construida. El terreno se desocupa en el caso de ser propiedad fiscal, y se notifica al propietario de las salidas de las familias en caso de ser propiedad privada. (4) La región de Magallanes no compromete el indicador para el año 2022, debido a que no contempla cierre de campamentos, sin embargo, cuenta con 1 asentamiento con gestión cierre realizada que se debe agregar a la sumatoria de la Subsecretaría. El Registro Histórico contempla 1.143 asentamientos, ya que Magallanes tiene catastrado 2 campamentos."/>
    <s v="-"/>
  </r>
  <r>
    <s v="MINISTERIO DE VIVIENDA Y URBANISMO"/>
    <x v="131"/>
    <s v="Protección Social"/>
    <n v="-40"/>
    <s v="Porcentaje de subsidios de arriendo activados al año t, en relación al total de subsidios de arriendo seleccionados en el año t-2"/>
    <s v="(Número de subsidios de arriendo activados al año t/Número total de subsidios de arriendo seleccionados en el año t-2)*100"/>
    <m/>
    <m/>
    <s v="%"/>
    <s v="Asc"/>
    <s v="Eficacia"/>
    <s v="Producto"/>
    <x v="1"/>
    <s v="NM"/>
    <s v="--"/>
    <s v="--"/>
    <s v="--"/>
    <m/>
    <n v="43.19"/>
    <n v="130"/>
    <n v="301"/>
    <n v="0"/>
    <s v="1. Indicador solo aplica para subsidios de arriendo regulados por el Decreto Supremo N° 52 de 2013, que regula el Programa de Subsidio de Arriendo de Vivienda. Se excluyen asignaciones directas. 2. Se entenderá por subsidio de arriendo activado aquel que dispone de contrato de arriendo firmado y validado por el SERVIU, en que se ha efectuado el primer copago por parte del beneficiario y se ha pagado un subsidio. Dicha información se encuentra disponible en plataforma de subsidio de arriendo del MINVU. El beneficiario dispone de un plazo de 24 meses para realizar la primera activación del contrato, contados desde la selección. 3. El indicador medirá los subsidios que se aplican considerando solo la primera activación del contrato de arriendo. Se tomará como base los subsidios seleccionados por Resolución Exenta en el año t-2. La medición es acumulada a partir de la selección y hasta el año t, por lo que considerará los subsidios activados en los años t-2, t-1 y t."/>
    <s v="-"/>
  </r>
  <r>
    <s v="MINISTERIO DE VIVIENDA Y URBANISMO"/>
    <x v="131"/>
    <s v="Protección Social"/>
    <n v="9188"/>
    <s v="Porcentaje de Proyectos Urbanos Terminados y entregados a la comunidad el año t respecto del total de Proyectos Urbanos a terminar en el año t"/>
    <s v="(Número de Proyectos Urbanos Terminados y entregados a la comunidad en el año t/Número total de Proyectos Urbanos a terminar en el año )*100"/>
    <s v="2 - Implementar iniciativas de inversión en ciudades y barrios coordinadas intersectorialmente, colaborando con los distintos actores locales para una gestión integrada y con un enfoque sustentable de los territorios."/>
    <m/>
    <s v="%"/>
    <s v="Asc"/>
    <s v="Eficacia"/>
    <s v="Producto"/>
    <x v="0"/>
    <n v="100"/>
    <n v="1"/>
    <n v="1"/>
    <n v="0"/>
    <m/>
    <n v="100"/>
    <n v="1"/>
    <n v="1"/>
    <n v="0"/>
    <s v="Los programas o líneas de inversión asociadas a este indicador son: Vialidad Urbana, Rehabilitación de Espacios Públicos, Infraestructura Sanitaria, Proyectos Urbanos Integrales Reconstrucción de Obras Urbanas, Barrios Históricos y Pequeñas Localidades. El indicador mide la etapa de ejecución de proyectos. También se incluyen en esta medición los proyectos asociados a los Planes Maestros de Regeneración Urbana (PRU), Planes Maestros de Reconstrucción Estratégica Sustentable (PRES), Planes Urbanos Estratégicos (PUE), Construcción de Parques Urbanos e Inversión PMS. Un proyecto terminado es aquel que cuenta con el acta de recepción, lo que significa que el proyecto queda habilitado para su uso por parte de la comunidad. Los proyectos que se estima terminar en el año t, corresponden a aquellos que inician obras o están en ejecución en los años t, t-1 y años anteriores, y que, de acuerdo al plazo de ejecución de las obras, su programación y grado de avance se prevé podrán terminar. El año t-1 se elaborará un oficio con el número de proyectos a terminar el año t."/>
    <n v="0"/>
  </r>
  <r>
    <s v="MINISTERIO DE VIVIENDA Y URBANISMO"/>
    <x v="131"/>
    <s v="Protección Social"/>
    <n v="9999"/>
    <s v="Porcentaje de kilómetros lineales de pavimentos participativos ejecutados al año t, en relación al déficit regional estimado de kilómetros de pavimentos."/>
    <s v="(Número de kilometros lineales de pavimentos participativos ejecutados al año t/Número de kilómetros lineales de déficit regional estimado de pavimentos )*100"/>
    <m/>
    <m/>
    <s v="%"/>
    <s v="Asc"/>
    <s v="Eficacia"/>
    <s v="Resultado Intermedio"/>
    <x v="1"/>
    <s v="NM"/>
    <s v="--"/>
    <s v="--"/>
    <s v="--"/>
    <m/>
    <n v="8.7899999999999991"/>
    <n v="21.8"/>
    <n v="248"/>
    <n v="0"/>
    <s v="Se entiende por Kilómetros de Pavimentos Participativos ejecutados aquellos efectivamente construidos y pagados, dentro del año presupuestario y considera tanto obras de arrastre como nuevas. Los proyectos de sólo aceras, no se incluyen en este indicador, por corresponder a un valor marginal. La ejecución y el déficit, contemplan obras de pavimentación y de repavimentación. La medición de este indicador, es acumulada a partir del año 2016 y considera los datos efectivos de kilómetros lineales de pavimentos ejecutados. El catastro del déficit de pavimentos se realizó el año 2015."/>
    <s v="-"/>
  </r>
  <r>
    <s v="MINISTERIO DE VIVIENDA Y URBANISMO"/>
    <x v="131"/>
    <s v="Protección Social"/>
    <n v="11827"/>
    <s v="Porcentaje viviendas terminadas al año t en relación al déficit habitacional estimado en la Encuesta CASEN vigente (Quintiles I, II, III de Ingreso)"/>
    <s v="(Número de viviendas terminadas al año t/Déficit habitacional estimado según Encuesta CASEN vigente (Quintiles I, II y III de Ingreso))*100"/>
    <s v="1 - Implementar planes y programas que permitan diversificar las formas de acceso a la vivienda digna y adecuada, y que contribuyan a disminuir el déficit habitacional cuantitativo y cualitativo."/>
    <m/>
    <s v="%"/>
    <s v="Asc"/>
    <s v="Eficacia"/>
    <s v="Resultado Intermedio"/>
    <x v="0"/>
    <n v="30.6"/>
    <n v="3909"/>
    <n v="12773"/>
    <n v="0"/>
    <m/>
    <n v="0"/>
    <n v="0"/>
    <n v="0"/>
    <n v="0"/>
    <s v="1. El déficit habitacional se estima en base a una metodología elaborada por el MINVU y el MDS, la cual fue aplicada sobre la información de la encuesta CASEN vigente. El déficit habitacional empleado para construir este indicador, sólo considera la porción atribuible a los hogares pertenecientes al primer, segundo y tercer quintil de ingreso. 2. Este Indicador considera las viviendas terminadas correspondientes a los Programas Habitacionales FSV (DS 174), FSEV (DS N° 49), PHR (DS 10) SIS (DS 01), DS 40, DS 116 y DS 19. Incluye Reconstrucción. 3. La meta es acumulada y considera las viviendas terminadas desde el año siguiente en el que se identificó el déficit. 4. Se considerará vivienda terminada: - En el caso de viviendas construidas, el 100% de su construcción física, esto es, con recepción final SERVIU o DOM. - En el caso de las viviendas adquiridas (nueva o usada), la vivienda pagada en un 100%."/>
    <s v="-"/>
  </r>
  <r>
    <s v="MINISTERIO DE VIVIENDA Y URBANISMO"/>
    <x v="131"/>
    <s v="Protección Social"/>
    <n v="-62"/>
    <s v="Porcentaje de los compromisos declarados en el Plan Integral de Gestión Presupuestaria ejecutados en el año t"/>
    <s v="(N° de compromisos sectoriales y multisectoriales ejecutados del Plan Integral de Gestión Presupuestaria en el año t/N° de compromisos sectoriales y multisectoriales declarados en el Plan Integral de Gestión Presupuestaria para ejecutar en el año t)*100"/>
    <s v="3 - Implementar planes y programas coordinados multisectorialmente, que disminuyan las brechas de equidad en los territorios y que promuevan la planificación integrada."/>
    <s v="Indicador relacionado al Programa de Recuperación de Barrios, que busca mejorar la multisectorialidad en la inversión. En una primera etapa, se comprometerá este indicador que será conducente a una medición de resultados en el mediano plazo."/>
    <s v="%"/>
    <s v="Asc"/>
    <s v="Eficacia"/>
    <s v="Proceso"/>
    <x v="2"/>
    <n v="100"/>
    <n v="1"/>
    <n v="1"/>
    <n v="0"/>
    <m/>
    <s v="NM"/>
    <s v="--"/>
    <s v="--"/>
    <s v="--"/>
    <s v="1. El Plan Integral de Gestión Presupuestaria corresponde a la priorización y planificación de los compromisos sectoriales y multisectoriales necesarios para llevar a cabo una intervención territorial integrada y sostenible dentro del barrio, que permita disminuir el deterioro socio-urbano presente en cada territorio. El Plan contendrá la programación de los compromisos a ejecutar en cada año de intervención, incluyendo aquéllos que se ejecutarán en el año t. Los compromisos deben corresponder a acciones que faciliten la inversión urbana y social en el territorio. El Plan será elaborado y validado a más tardar en marzo del año t. 2. En el año t-1 se elaborará un Oficio que definirá el nombre del barrio seleccionado para la medición."/>
    <n v="1"/>
  </r>
  <r>
    <s v="MINISTERIO DE VIVIENDA Y URBANISMO"/>
    <x v="132"/>
    <s v="Protección Social"/>
    <n v="-55"/>
    <s v="Porcentaje de asentamientos con gestión de cierre realizada al año t, respecto al Registro Histórico de Campamentos"/>
    <s v="(Número de asentamientos con gestión de cierre realizada al año t/Número de asentamientos del Registro Histórico de Campamentos)*100"/>
    <s v="1 - Implementar planes y programas que permitan diversificar las formas de acceso a la vivienda digna y adecuada, y que contribuyan a disminuir el déficit habitacional cuantitativo y cualitativo."/>
    <m/>
    <s v="%"/>
    <s v="Asc"/>
    <s v="Eficacia"/>
    <s v="Resultado Intermedio"/>
    <x v="1"/>
    <s v="NM"/>
    <s v="--"/>
    <s v="--"/>
    <s v="--"/>
    <m/>
    <n v="41.07"/>
    <n v="92"/>
    <n v="224"/>
    <n v="0"/>
    <s v="1) Se entiende por asentamientos aquellos campamentos o micro campamentos que formen parte de un Registro Histórico: - Campamento: Asentamientos de 8 o más hogares que habitan en posesión irregular un terreno, con carencia de al menos 1 de los 3 servicios básicos (electricidad, agua potable y sistema de alcantarillado), y cuyas viviendas conforman una unidad socio territorial definida. - Microcampamento: Asentamientos que conforman unidades socio territoriales definidas y que cumplen con los parámetros de la definición de campamento, tales como tenencia irregular y acceso deficitario al menos a un servicio básico. No obstante, tienen menos de 8 hogares identificados por Catastro. (2) El número de asentamientos del Registro Histórico de Campamentos corresponde al vigente hasta el año t, cuya actualización es responsabilidad del Ministerio de Vivienda y Urbanismo, con la participación de la Pontificia Universidad Católica en lo que respecta a la confección del Catastro que se publicará en el año 2022. (3) En la fase de Gestión de Cierre y Fin de Intervención, se gestiona el cierre del asentamiento conforme a la estrategia de intervención definida. Para las estrategias de Radicación, el hito de cierre es el proyecto habitacional en ejecución o la urbanización en desarrollo y para el caso de la relocalización, la integración de las familias a 1 o más proyectos habitacionales. Dichas estrategias están definidas como: - Radicación con proyecto habitacional: Las familias obtienen un subsidio habitacional que les permite la construcción de una nueva vivienda, en el mismo sector donde se emplaza el campamento. Radicación a partir de un proyecto de urbanización y consolidación barrial: Las familias se radican en el mismo terreno del campamento, reciben su título de dominio y urbanización completa, que incluye solución sanitaria, conexión a red de agua potable, empalme eléctrico y la regularización del loteo. - Relocalización: Las familias se integran a distintos proyectos habitacionales. Esta estrategia también implica traslados individuales de familias por la vía de Adquisición de Vivienda Construida. El terreno se desocupa en el caso de ser propiedad fiscal, y se notifica al propietario de las salidas de las familias en caso de ser propiedad privada. (4) La región de Magallanes no compromete el indicador para el año 2022, debido a que no contempla cierre de campamentos, sin embargo, cuenta con 1 asentamiento con gestión cierre realizada que se debe agregar a la sumatoria de la Subsecretaría. El Registro Histórico contempla 1.143 asentamientos, ya que Magallanes tiene catastrado 2 campamentos."/>
    <s v="-"/>
  </r>
  <r>
    <s v="MINISTERIO DE VIVIENDA Y URBANISMO"/>
    <x v="132"/>
    <s v="Protección Social"/>
    <n v="-40"/>
    <s v="Porcentaje de subsidios de arriendo activados al año t, en relación al total de subsidios de arriendo seleccionados en el año t-2"/>
    <s v="(Número de subsidios de arriendo activados al año t/Número total de subsidios de arriendo seleccionados en el año t-2)*100"/>
    <s v="1 - Implementar planes y programas que permitan diversificar las formas de acceso a la vivienda digna y adecuada, y que contribuyan a disminuir el déficit habitacional cuantitativo y cualitativo."/>
    <m/>
    <s v="%"/>
    <s v="Asc"/>
    <s v="Eficacia"/>
    <s v="Producto"/>
    <x v="1"/>
    <s v="NM"/>
    <s v="--"/>
    <s v="--"/>
    <s v="--"/>
    <m/>
    <n v="53.57"/>
    <n v="637"/>
    <n v="1189"/>
    <n v="0"/>
    <s v="1. Indicador solo aplica para subsidios de arriendo regulados por el Decreto Supremo N° 52 de 2013, que regula el Programa de Subsidio de Arriendo de Vivienda. Se excluyen asignaciones directas. 2. Se entenderá por subsidio de arriendo activado aquel que dispone de contrato de arriendo firmado y validado por el SERVIU, en que se ha efectuado el primer copago por parte del beneficiario y se ha pagado un subsidio. Dicha información se encuentra disponible en plataforma de subsidio de arriendo del MINVU. El beneficiario dispone de un plazo de 24 meses para realizar la primera activación del contrato, contados desde la selección. 3. El indicador medirá los subsidios que se aplican considerando solo la primera activación del contrato de arriendo. Se tomará como base los subsidios seleccionados por Resolución Exenta en el año t-2. La medición es acumulada a partir de la selección y hasta el año t, por lo que considerará los subsidios activados en los años t-2, t-1 y t."/>
    <s v="-"/>
  </r>
  <r>
    <s v="MINISTERIO DE VIVIENDA Y URBANISMO"/>
    <x v="132"/>
    <s v="Protección Social"/>
    <n v="9188"/>
    <s v="Porcentaje de Proyectos Urbanos Terminados y entregados a la comunidad el año t respecto del total de Proyectos Urbanos a terminar en el año t"/>
    <s v="(Número de Proyectos Urbanos Terminados y entregados a la comunidad en el año t/Número total de Proyectos Urbanos a terminar en el año )*100"/>
    <s v="2 - Implementar iniciativas de inversión en ciudades y barrios coordinadas intersectorialmente, colaborando con los distintos actores locales para una gestión integrada y con un enfoque sustentable de los territorios."/>
    <m/>
    <s v="%"/>
    <s v="Asc"/>
    <s v="Eficacia"/>
    <s v="Producto"/>
    <x v="0"/>
    <n v="100"/>
    <n v="10"/>
    <n v="10"/>
    <n v="0"/>
    <m/>
    <n v="100"/>
    <n v="3"/>
    <n v="3"/>
    <n v="0"/>
    <s v="Los programas o líneas de inversión asociadas a este indicador son: Vialidad Urbana, Rehabilitación de Espacios Públicos, Infraestructura Sanitaria, Proyectos Urbanos Integrales Reconstrucción de Obras Urbanas, Barrios Históricos y Pequeñas Localidades. El indicador mide la etapa de ejecución de proyectos. También se incluyen en esta medición los proyectos asociados a los Planes Maestros de Regeneración Urbana (PRU), Planes Maestros de Reconstrucción Estratégica Sustentable (PRES), Planes Urbanos Estratégicos (PUE), Construcción de Parques Urbanos e Inversión PMS. Un proyecto terminado es aquel que cuenta con el acta de recepción, lo que significa que el proyecto queda habilitado para su uso por parte de la comunidad. Los proyectos que se estima terminar en el año t, corresponden a aquellos que inician obras o están en ejecución en los años t, t-1 y años anteriores, y que, de acuerdo al plazo de ejecución de las obras, su programación y grado de avance se prevé podrán terminar. El año t-1 se elaborará un oficio con el número de proyectos a terminar el año t."/>
    <n v="0"/>
  </r>
  <r>
    <s v="MINISTERIO DE VIVIENDA Y URBANISMO"/>
    <x v="132"/>
    <s v="Protección Social"/>
    <n v="9999"/>
    <s v="Porcentaje de kilómetros lineales de pavimentos participativos ejecutados al año t, en relación al déficit regional estimado de kilómetros de pavimentos."/>
    <s v="(Número de kilometros lineales de pavimentos participativos ejecutados al año t/Número de kilómetros lineales de déficit regional estimado de pavimentos )*100"/>
    <s v="2 - Implementar iniciativas de inversión en ciudades y barrios coordinadas intersectorialmente, colaborando con los distintos actores locales para una gestión integrada y con un enfoque sustentable de los territorios."/>
    <m/>
    <s v="%"/>
    <s v="Asc"/>
    <s v="Eficacia"/>
    <s v="Resultado Intermedio"/>
    <x v="1"/>
    <s v="NM"/>
    <s v="--"/>
    <s v="--"/>
    <s v="--"/>
    <m/>
    <n v="12.52"/>
    <n v="114.7"/>
    <n v="915.9"/>
    <n v="0"/>
    <s v="Se entiende por Kilómetros de Pavimentos Participativos ejecutados aquellos efectivamente construidos y pagados, dentro del año presupuestario y considera tanto obras de arrastre como nuevas. Los proyectos de sólo aceras, no se incluyen en este indicador, por corresponder a un valor marginal. La ejecución y el déficit, contemplan obras de pavimentación y de repavimentación. La medición de este indicador, es acumulada a partir del año 2016 y considera los datos efectivos de kilómetros lineales de pavimentos ejecutados. El catastro del déficit de pavimentos se realizó el año 2015."/>
    <s v="-"/>
  </r>
  <r>
    <s v="MINISTERIO DE VIVIENDA Y URBANISMO"/>
    <x v="132"/>
    <s v="Protección Social"/>
    <n v="11827"/>
    <s v="Porcentaje viviendas terminadas al año t en relación al déficit habitacional estimado en la Encuesta CASEN vigente (Quintiles I, II, III de Ingreso)"/>
    <s v="(Número de viviendas terminadas al año t/Déficit habitacional estimado según Encuesta CASEN vigente (Quintiles I, II y III de Ingreso))*100"/>
    <s v="1 - Implementar planes y programas que permitan diversificar las formas de acceso a la vivienda digna y adecuada, y que contribuyan a disminuir el déficit habitacional cuantitativo y cualitativo."/>
    <m/>
    <s v="%"/>
    <s v="Asc"/>
    <s v="Eficacia"/>
    <s v="Resultado Intermedio"/>
    <x v="0"/>
    <n v="47.32"/>
    <n v="14223"/>
    <n v="30057"/>
    <n v="0"/>
    <m/>
    <s v="NM"/>
    <s v="--"/>
    <s v="--"/>
    <s v="--"/>
    <s v="1. El déficit habitacional se estima en base a una metodología elaborada por el MINVU y el MDS, la cual fue aplicada sobre la información de la encuesta CASEN vigente. El déficit habitacional empleado para construir este indicador, sólo considera la porción atribuible a los hogares pertenecientes al primer, segundo y tercer quintil de ingreso. 2. Este Indicador considera las viviendas terminadas correspondientes a los Programas Habitacionales FSV (DS 174), FSEV (DS N° 49), PHR (DS 10) SIS (DS 01), DS 40, DS 116 y DS 19. Incluye Reconstrucción. 3. La meta es acumulada y considera las viviendas terminadas desde el año siguiente en el que se identificó el déficit. 4. Se considerará vivienda terminada: - En el caso de viviendas construidas, el 100% de su construcción física, esto es, con recepción final SERVIU o DOM. - En el caso de las viviendas adquiridas (nueva o usada), la vivienda pagada en un 100%."/>
    <s v="-"/>
  </r>
  <r>
    <s v="MINISTERIO DE VIVIENDA Y URBANISMO"/>
    <x v="132"/>
    <s v="Protección Social"/>
    <n v="11829"/>
    <s v="Porcentaje de Barrios terminados el año t, respecto del total de Barrios a terminar el año t."/>
    <s v="(Número de barrios terminados el año t/Número total de barrios a terminar el año t)*100"/>
    <s v="2 - Implementar iniciativas de inversión en ciudades y barrios coordinadas intersectorialmente, colaborando con los distintos actores locales para una gestión integrada y con un enfoque sustentable de los territorios."/>
    <m/>
    <s v="%"/>
    <s v="Asc"/>
    <s v="Eficacia"/>
    <s v="Producto"/>
    <x v="0"/>
    <n v="100"/>
    <n v="5"/>
    <n v="5"/>
    <n v="0"/>
    <m/>
    <n v="63"/>
    <n v="5"/>
    <n v="8"/>
    <n v="0"/>
    <s v="El barrio terminado considera el término del Contrato de Barrios, esto corresponde al término del Plan de Gestión de Obras y al Término del Plan de Gestión Social (que corresponde a fin de la Fase II &quot;Ejecución del contrato de Barrio&quot; del Programa). Asimismo, el Plan de Gestión de Obras contempla el término de cada una de las obras del Contrato de Barrio. El número de barrios priorizados a terminar en el año t, será identificado en un Oficio durante el año t-1."/>
    <n v="0.58730158730158732"/>
  </r>
  <r>
    <s v="MINISTERIO DE VIVIENDA Y URBANISMO"/>
    <x v="132"/>
    <s v="Protección Social"/>
    <n v="-62"/>
    <s v="Porcentaje de los compromisos declarados en el Plan Integral de Gestión Presupuestaria ejecutados en el año t"/>
    <s v="(N° de compromisos sectoriales y multisectoriales ejecutados del Plan Integral de Gestión Presupuestaria en el año t/N° de compromisos sectoriales y multisectoriales declarados en el Plan Integral de Gestión Presupuestaria para ejecutar en el año t)*100"/>
    <s v="3 - Implementar planes y programas coordinados multisectorialmente, que disminuyan las brechas de equidad en los territorios y que promuevan la planificación integrada."/>
    <s v="Indicador relacionado al Programa de Recuperación de Barrios, que busca mejorar la multisectorialidad en la inversión. En una primera etapa, se comprometerá este indicador que será conducente a una medición de resultados en el mediano plazo."/>
    <s v="%"/>
    <s v="Asc"/>
    <s v="Eficacia"/>
    <s v="Proceso"/>
    <x v="2"/>
    <n v="100"/>
    <n v="1"/>
    <n v="1"/>
    <n v="0"/>
    <m/>
    <s v="NM"/>
    <s v="--"/>
    <s v="--"/>
    <s v="--"/>
    <s v="1. El Plan Integral de Gestión Presupuestaria corresponde a la priorización y planificación de los compromisos sectoriales y multisectoriales necesarios para llevar a cabo una intervención territorial integrada y sostenible dentro del barrio, que permita disminuir el deterioro socio-urbano presente en cada territorio. El Plan contendrá la programación de los compromisos a ejecutar en cada año de intervención, incluyendo aquéllos que se ejecutarán en el año t. Los compromisos deben corresponder a acciones que faciliten la inversión urbana y social en el territorio. El Plan será elaborado y validado a más tardar en marzo del año t. 2. En el año t-1 se elaborará un Oficio que definirá el nombre del barrio seleccionado para la medición."/>
    <n v="1"/>
  </r>
  <r>
    <s v="MINISTERIO DE VIVIENDA Y URBANISMO"/>
    <x v="133"/>
    <s v="Protección Social"/>
    <n v="-55"/>
    <s v="Porcentaje de asentamientos con gestión de cierre realizada al año t, respecto al Registro Histórico de Campamentos"/>
    <s v="(Número de asentamientos con gestión de cierre realizada al año t/Número de asentamientos del Registro Histórico de Campamentos)*100"/>
    <s v="1 - Implementar planes y programas que permitan diversificar las formas de acceso a la vivienda digna y adecuada, y que contribuyan a disminuir el déficit habitacional cuantitativo y cualitativo."/>
    <m/>
    <s v="%"/>
    <s v="Asc"/>
    <s v="Eficacia"/>
    <s v="Resultado Intermedio"/>
    <x v="1"/>
    <s v="NM"/>
    <s v="--"/>
    <s v="--"/>
    <s v="--"/>
    <m/>
    <n v="57.39"/>
    <n v="101"/>
    <n v="176"/>
    <n v="0"/>
    <s v="1) Se entiende por asentamientos aquellos campamentos o micro campamentos que formen parte de un Registro Histórico: - Campamento: Asentamientos de 8 o más hogares que habitan en posesión irregular un terreno, con carencia de al menos 1 de los 3 servicios básicos (electricidad, agua potable y sistema de alcantarillado), y cuyas viviendas conforman una unidad socio territorial definida. - Microcampamento: Asentamientos que conforman unidades socio territoriales definidas y que cumplen con los parámetros de la definición de campamento, tales como tenencia irregular y acceso deficitario al menos a un servicio básico. No obstante, tienen menos de 8 hogares identificados por Catastro. (2) El número de asentamientos del Registro Histórico de Campamentos corresponde al vigente hasta el año t, cuya actualización es responsabilidad del Ministerio de Vivienda y Urbanismo, con la participación de la Pontificia Universidad Católica en lo que respecta a la confección del Catastro que se publicará en el año 2022. (3) En la fase de Gestión de Cierre y Fin de Intervención, se gestiona el cierre del asentamiento conforme a la estrategia de intervención definida. Para las estrategias de Radicación, el hito de cierre es el proyecto habitacional en ejecución o la urbanización en desarrollo y para el caso de la relocalización, la integración de las familias a 1 o más proyectos habitacionales. Dichas estrategias están definidas como: - Radicación con proyecto habitacional: Las familias obtienen un subsidio habitacional que les permite la construcción de una nueva vivienda, en el mismo sector donde se emplaza el campamento. Radicación a partir de un proyecto de urbanización y consolidación barrial: Las familias se radican en el mismo terreno del campamento, reciben su título de dominio y urbanización completa, que incluye solución sanitaria, conexión a red de agua potable, empalme eléctrico y la regularización del loteo. - Relocalización: Las familias se integran a distintos proyectos habitacionales. Esta estrategia también implica traslados individuales de familias por la vía de Adquisición de Vivienda Construida. El terreno se desocupa en el caso de ser propiedad fiscal, y se notifica al propietario de las salidas de las familias en caso de ser propiedad privada. (4) La región de Magallanes no compromete el indicador para el año 2022, debido a que no contempla cierre de campamentos, sin embargo, cuenta con 1 asentamiento con gestión cierre realizada que se debe agregar a la sumatoria de la Subsecretaría. El Registro Histórico contempla 1.143 asentamientos, ya que Magallanes tiene catastrado 2 campamentos."/>
    <s v="-"/>
  </r>
  <r>
    <s v="MINISTERIO DE VIVIENDA Y URBANISMO"/>
    <x v="133"/>
    <s v="Protección Social"/>
    <n v="-40"/>
    <s v="Porcentaje de subsidios de arriendo activados al año t, en relación al total de subsidios de arriendo seleccionados en el año t-2"/>
    <s v="(Número de subsidios de arriendo activados al año t/Número total de subsidios de arriendo seleccionados en el año t-2)*100"/>
    <s v="1 - Implementar planes y programas que permitan diversificar las formas de acceso a la vivienda digna y adecuada, y que contribuyan a disminuir el déficit habitacional cuantitativo y cualitativo."/>
    <m/>
    <s v="%"/>
    <s v="Asc"/>
    <s v="Eficacia"/>
    <s v="Producto"/>
    <x v="1"/>
    <s v="NM"/>
    <s v="--"/>
    <s v="--"/>
    <s v="--"/>
    <m/>
    <n v="57.91"/>
    <n v="783"/>
    <n v="1352"/>
    <n v="0"/>
    <s v="1. Indicador solo aplica para subsidios de arriendo regulados por el Decreto Supremo N° 52 de 2013, que regula el Programa de Subsidio de Arriendo de Vivienda. Se excluyen asignaciones directas. 2. Se entenderá por subsidio de arriendo activado aquel que dispone de contrato de arriendo firmado y validado por el SERVIU, en que se ha efectuado el primer copago por parte del beneficiario y se ha pagado un subsidio. Dicha información se encuentra disponible en plataforma de subsidio de arriendo del MINVU. El beneficiario dispone de un plazo de 24 meses para realizar la primera activación del contrato, contados desde la selección. 3. El indicador medirá los subsidios que se aplican considerando solo la primera activación del contrato de arriendo. Se tomará como base los subsidios seleccionados por Resolución Exenta en el año t-2. La medición es acumulada a partir de la selección y hasta el año t, por lo que considerará los subsidios activados en los años t-2, t-1 y t."/>
    <s v="-"/>
  </r>
  <r>
    <s v="MINISTERIO DE VIVIENDA Y URBANISMO"/>
    <x v="133"/>
    <s v="Protección Social"/>
    <n v="9188"/>
    <s v="Porcentaje de Proyectos Urbanos Terminados y entregados a la comunidad el año t respecto del total de Proyectos Urbanos a terminar en el año t"/>
    <s v="(Número de Proyectos Urbanos Terminados y entregados a la comunidad en el año t/Número total de Proyectos Urbanos a terminar en el año )*100"/>
    <s v="2 - Implementar iniciativas de inversión en ciudades y barrios coordinadas intersectorialmente, colaborando con los distintos actores locales para una gestión integrada y con un enfoque sustentable de los territorios."/>
    <m/>
    <s v="%"/>
    <s v="Asc"/>
    <s v="Eficacia"/>
    <s v="Producto"/>
    <x v="0"/>
    <n v="100"/>
    <n v="1"/>
    <n v="1"/>
    <n v="0"/>
    <m/>
    <n v="100"/>
    <n v="3"/>
    <n v="3"/>
    <n v="0"/>
    <s v="Los programas o líneas de inversión asociadas a este indicador son: Vialidad Urbana, Rehabilitación de Espacios Públicos, Infraestructura Sanitaria, Proyectos Urbanos Integrales Reconstrucción de Obras Urbanas, Barrios Históricos y Pequeñas Localidades. El indicador mide la etapa de ejecución de proyectos. También se incluyen en esta medición los proyectos asociados a los Planes Maestros de Regeneración Urbana (PRU), Planes Maestros de Reconstrucción Estratégica Sustentable (PRES), Planes Urbanos Estratégicos (PUE), Construcción de Parques Urbanos e Inversión PMS. Un proyecto terminado es aquel que cuenta con el acta de recepción, lo que significa que el proyecto queda habilitado para su uso por parte de la comunidad. Los proyectos que se estima terminar en el año t, corresponden a aquellos que inician obras o están en ejecución en los años t, t-1 y años anteriores, y que, de acuerdo al plazo de ejecución de las obras, su programación y grado de avance se prevé podrán terminar. El año t-1 se elaborará un oficio con el número de proyectos a terminar el año t."/>
    <n v="0"/>
  </r>
  <r>
    <s v="MINISTERIO DE VIVIENDA Y URBANISMO"/>
    <x v="133"/>
    <s v="Protección Social"/>
    <n v="9999"/>
    <s v="Porcentaje de kilómetros lineales de pavimentos participativos ejecutados al año t, en relación al déficit regional estimado de kilómetros de pavimentos."/>
    <s v="(Número de kilometros lineales de pavimentos participativos ejecutados al año t/Número de kilómetros lineales de déficit regional estimado de pavimentos )*100"/>
    <s v="2 - Implementar iniciativas de inversión en ciudades y barrios coordinadas intersectorialmente, colaborando con los distintos actores locales para una gestión integrada y con un enfoque sustentable de los territorios."/>
    <m/>
    <s v="%"/>
    <s v="Asc"/>
    <s v="Eficacia"/>
    <s v="Resultado Intermedio"/>
    <x v="1"/>
    <s v="NM"/>
    <s v="--"/>
    <s v="--"/>
    <s v="--"/>
    <m/>
    <n v="19.02"/>
    <n v="120"/>
    <n v="630.9"/>
    <n v="0"/>
    <s v="Se entiende por Kilómetros de Pavimentos Participativos ejecutados aquellos efectivamente construidos y pagados, dentro del año presupuestario y considera tanto obras de arrastre como nuevas. Los proyectos de sólo aceras, no se incluyen en este indicador, por corresponder a un valor marginal. La ejecución y el déficit, contemplan obras de pavimentación y de repavimentación. La medición de este indicador, es acumulada a partir del año 2016 y considera los datos efectivos de kilómetros lineales de pavimentos ejecutados. El catastro del déficit de pavimentos se realizó el año 2015."/>
    <s v="-"/>
  </r>
  <r>
    <s v="MINISTERIO DE VIVIENDA Y URBANISMO"/>
    <x v="133"/>
    <s v="Protección Social"/>
    <n v="11827"/>
    <s v="Porcentaje viviendas terminadas al año t en relación al déficit habitacional estimado en la Encuesta CASEN vigente (Quintiles I, II, III de Ingreso)"/>
    <s v="(Número de viviendas terminadas al año t/Déficit habitacional estimado según Encuesta CASEN vigente (Quintiles I, II y III de Ingreso))*100"/>
    <s v="1 - Implementar planes y programas que permitan diversificar las formas de acceso a la vivienda digna y adecuada, y que contribuyan a disminuir el déficit habitacional cuantitativo y cualitativo."/>
    <m/>
    <s v="%"/>
    <s v="Asc"/>
    <s v="Eficacia"/>
    <s v="Resultado Intermedio"/>
    <x v="0"/>
    <n v="72.599999999999994"/>
    <n v="16067"/>
    <n v="22131"/>
    <n v="0"/>
    <m/>
    <n v="0"/>
    <n v="0"/>
    <n v="0"/>
    <n v="0"/>
    <s v="1. El déficit habitacional se estima en base a una metodología elaborada por el MINVU y el MDS, la cual fue aplicada sobre la información de la encuesta CASEN vigente. El déficit habitacional empleado para construir este indicador, sólo considera la porción atribuible a los hogares pertenecientes al primer, segundo y tercer quintil de ingreso. 2. Este Indicador considera las viviendas terminadas correspondientes a los Programas Habitacionales FSV (DS 174), FSEV (DS N° 49), PHR (DS 10) SIS (DS 01), DS 40, DS 116 y DS 19. Incluye Reconstrucción. 3. La meta es acumulada y considera las viviendas terminadas desde el año siguiente en el que se identificó el déficit. 4. Se considerará vivienda terminada: - En el caso de viviendas construidas, el 100% de su construcción física, esto es, con recepción final SERVIU o DOM. - En el caso de las viviendas adquiridas (nueva o usada), la vivienda pagada en un 100%."/>
    <s v="-"/>
  </r>
  <r>
    <s v="MINISTERIO DE VIVIENDA Y URBANISMO"/>
    <x v="133"/>
    <s v="Protección Social"/>
    <n v="11829"/>
    <s v="Porcentaje de Barrios terminados el año t, respecto del total de Barrios a terminar el año t."/>
    <s v="(Número de barrios terminados el año t/Número total de barrios a terminar el año t)*100"/>
    <s v="2 - Implementar iniciativas de inversión en ciudades y barrios coordinadas intersectorialmente, colaborando con los distintos actores locales para una gestión integrada y con un enfoque sustentable de los territorios."/>
    <m/>
    <s v="%"/>
    <s v="Asc"/>
    <s v="Eficacia"/>
    <s v="Producto"/>
    <x v="0"/>
    <n v="100"/>
    <n v="1"/>
    <n v="1"/>
    <n v="0"/>
    <m/>
    <n v="100"/>
    <n v="1"/>
    <n v="1"/>
    <n v="0"/>
    <s v="El barrio terminado considera el término del Contrato de Barrios, esto corresponde al término del Plan de Gestión de Obras y al Término del Plan de Gestión Social (que corresponde a fin de la Fase II &quot;Ejecución del contrato de Barrio&quot; del Programa). Asimismo, el Plan de Gestión de Obras contempla el término de cada una de las obras del Contrato de Barrio. El número de barrios priorizados a terminar en el año t, será identificado en un Oficio durante el año t-1."/>
    <n v="0"/>
  </r>
  <r>
    <s v="MINISTERIO DE VIVIENDA Y URBANISMO"/>
    <x v="133"/>
    <s v="Protección Social"/>
    <n v="-62"/>
    <s v="Porcentaje de los compromisos declarados en el Plan Integral de Gestión Presupuestaria ejecutados en el año t"/>
    <s v="(N° de compromisos sectoriales y multisectoriales ejecutados del Plan Integral de Gestión Presupuestaria en el año t/N° de compromisos sectoriales y multisectoriales declarados en el Plan Integral de Gestión Presupuestaria para ejecutar en el año t)*100"/>
    <s v="3 - Implementar planes y programas coordinados multisectorialmente, que disminuyan las brechas de equidad en los territorios y que promuevan la planificación integrada."/>
    <s v="Indicador relacionado al Programa de Recuperación de Barrios, que busca mejorar la multisectorialidad en la inversión. En una primera etapa, se comprometerá este indicador que será conducente a una medición de resultados en el mediano plazo."/>
    <s v="%"/>
    <s v="Asc"/>
    <s v="Eficacia"/>
    <s v="Proceso"/>
    <x v="2"/>
    <n v="100"/>
    <n v="1"/>
    <n v="1"/>
    <n v="0"/>
    <m/>
    <s v="NM"/>
    <s v="--"/>
    <s v="--"/>
    <s v="--"/>
    <s v="1. El Plan Integral de Gestión Presupuestaria corresponde a la priorización y planificación de los compromisos sectoriales y multisectoriales necesarios para llevar a cabo una intervención territorial integrada y sostenible dentro del barrio, que permita disminuir el deterioro socio-urbano presente en cada territorio. El Plan contendrá la programación de los compromisos a ejecutar en cada año de intervención, incluyendo aquéllos que se ejecutarán en el año t. Los compromisos deben corresponder a acciones que faciliten la inversión urbana y social en el territorio. El Plan será elaborado y validado a más tardar en marzo del año t. 2. En el año t-1 se elaborará un Oficio que definirá el nombre del barrio seleccionado para la medición."/>
    <n v="1"/>
  </r>
  <r>
    <s v="MINISTERIO DE VIVIENDA Y URBANISMO"/>
    <x v="134"/>
    <s v="Protección Social"/>
    <n v="-55"/>
    <s v="Porcentaje de asentamientos con gestión de cierre realizada al año t, respecto al Registro Histórico de Campamentos"/>
    <s v="(Número de asentamientos con gestión de cierre realizada al año t/Número de asentamientos del Registro Histórico de Campamentos)*100"/>
    <m/>
    <m/>
    <s v="%"/>
    <s v="Asc"/>
    <s v="Eficacia"/>
    <s v="Resultado Intermedio"/>
    <x v="1"/>
    <s v="NM"/>
    <s v="--"/>
    <s v="--"/>
    <s v="--"/>
    <m/>
    <n v="68.83"/>
    <n v="53"/>
    <n v="77"/>
    <n v="0"/>
    <s v="1) Se entiende por asentamientos aquellos campamentos o micro campamentos que formen parte de un Registro Histórico: - Campamento: Asentamientos de 8 o más hogares que habitan en posesión irregular un terreno, con carencia de al menos 1 de los 3 servicios básicos (electricidad, agua potable y sistema de alcantarillado), y cuyas viviendas conforman una unidad socio territorial definida. - Microcampamento: Asentamientos que conforman unidades socio territoriales definidas y que cumplen con los parámetros de la definición de campamento, tales como tenencia irregular y acceso deficitario al menos a un servicio básico. No obstante, tienen menos de 8 hogares identificados por Catastro. (2) El número de asentamientos del Registro Histórico de Campamentos corresponde al vigente hasta el año t, cuya actualización es responsabilidad del Ministerio de Vivienda y Urbanismo, con la participación de la Pontificia Universidad Católica en lo que respecta a la confección del Catastro que se publicará en el año 2022. (3) En la fase de Gestión de Cierre y Fin de Intervención, se gestiona el cierre del asentamiento conforme a la estrategia de intervención definida. Para las estrategias de Radicación, el hito de cierre es el proyecto habitacional en ejecución o la urbanización en desarrollo y para el caso de la relocalización, la integración de las familias a 1 o más proyectos habitacionales. Dichas estrategias están definidas como: - Radicación con proyecto habitacional: Las familias obtienen un subsidio habitacional que les permite la construcción de una nueva vivienda, en el mismo sector donde se emplaza el campamento. Radicación a partir de un proyecto de urbanización y consolidación barrial: Las familias se radican en el mismo terreno del campamento, reciben su título de dominio y urbanización completa, que incluye solución sanitaria, conexión a red de agua potable, empalme eléctrico y la regularización del loteo. - Relocalización: Las familias se integran a distintos proyectos habitacionales. Esta estrategia también implica traslados individuales de familias por la vía de Adquisición de Vivienda Construida. El terreno se desocupa en el caso de ser propiedad fiscal, y se notifica al propietario de las salidas de las familias en caso de ser propiedad privada. (4) La región de Magallanes no compromete el indicador para el año 2022, debido a que no contempla cierre de campamentos, sin embargo, cuenta con 1 asentamiento con gestión cierre realizada que se debe agregar a la sumatoria de la Subsecretaría. El Registro Histórico contempla 1.143 asentamientos, ya que Magallanes tiene catastrado 2 campamentos."/>
    <s v="-"/>
  </r>
  <r>
    <s v="MINISTERIO DE VIVIENDA Y URBANISMO"/>
    <x v="134"/>
    <s v="Protección Social"/>
    <n v="-40"/>
    <s v="Porcentaje de subsidios de arriendo activados al año t, en relación al total de subsidios de arriendo seleccionados en el año t-2"/>
    <s v="(Número de subsidios de arriendo activados al año t/Número total de subsidios de arriendo seleccionados en el año t-2)*100"/>
    <m/>
    <m/>
    <s v="%"/>
    <s v="Asc"/>
    <s v="Eficacia"/>
    <s v="Producto"/>
    <x v="1"/>
    <s v="NM"/>
    <s v="--"/>
    <s v="--"/>
    <s v="--"/>
    <m/>
    <n v="55.99"/>
    <n v="313"/>
    <n v="559"/>
    <n v="0"/>
    <s v="1. Indicador solo aplica para subsidios de arriendo regulados por el Decreto Supremo N° 52 de 2013, que regula el Programa de Subsidio de Arriendo de Vivienda. Se excluyen asignaciones directas. 2. Se entenderá por subsidio de arriendo activado aquel que dispone de contrato de arriendo firmado y validado por el SERVIU, en que se ha efectuado el primer copago por parte del beneficiario y se ha pagado un subsidio. Dicha información se encuentra disponible en plataforma de subsidio de arriendo del MINVU. El beneficiario dispone de un plazo de 24 meses para realizar la primera activación del contrato, contados desde la selección. 3. El indicador medirá los subsidios que se aplican considerando solo la primera activación del contrato de arriendo. Se tomará como base los subsidios seleccionados por Resolución Exenta en el año t-2. La medición es acumulada a partir de la selección y hasta el año t, por lo que considerará los subsidios activados en los años t-2, t-1 y t."/>
    <s v="-"/>
  </r>
  <r>
    <s v="MINISTERIO DE VIVIENDA Y URBANISMO"/>
    <x v="134"/>
    <s v="Protección Social"/>
    <n v="9188"/>
    <s v="Porcentaje de Proyectos Urbanos Terminados y entregados a la comunidad el año t respecto del total de Proyectos Urbanos a terminar en el año t"/>
    <s v="(Número de Proyectos Urbanos Terminados y entregados a la comunidad en el año t/Número total de Proyectos Urbanos a terminar en el año )*100"/>
    <s v="2 - Implementar iniciativas de inversión en ciudades y barrios coordinadas intersectorialmente, colaborando con los distintos actores locales para una gestión integrada y con un enfoque sustentable de los territorios."/>
    <m/>
    <s v="%"/>
    <s v="Asc"/>
    <s v="Eficacia"/>
    <s v="Producto"/>
    <x v="0"/>
    <n v="100"/>
    <n v="1"/>
    <n v="1"/>
    <n v="0"/>
    <m/>
    <n v="50"/>
    <n v="1"/>
    <n v="2"/>
    <n v="0"/>
    <s v="Los programas o líneas de inversión asociadas a este indicador son: Vialidad Urbana, Rehabilitación de Espacios Públicos, Infraestructura Sanitaria, Proyectos Urbanos Integrales Reconstrucción de Obras Urbanas, Barrios Históricos y Pequeñas Localidades. El indicador mide la etapa de ejecución de proyectos. También se incluyen en esta medición los proyectos asociados a los Planes Maestros de Regeneración Urbana (PRU), Planes Maestros de Reconstrucción Estratégica Sustentable (PRES), Planes Urbanos Estratégicos (PUE), Construcción de Parques Urbanos e Inversión PMS. Un proyecto terminado es aquel que cuenta con el acta de recepción, lo que significa que el proyecto queda habilitado para su uso por parte de la comunidad. Los proyectos que se estima terminar en el año t, corresponden a aquellos que inician obras o están en ejecución en los años t, t-1 y años anteriores, y que, de acuerdo al plazo de ejecución de las obras, su programación y grado de avance se prevé podrán terminar. El año t-1 se elaborará un oficio con el número de proyectos a terminar el año t."/>
    <n v="1"/>
  </r>
  <r>
    <s v="MINISTERIO DE VIVIENDA Y URBANISMO"/>
    <x v="134"/>
    <s v="Protección Social"/>
    <n v="9999"/>
    <s v="Porcentaje de kilómetros lineales de pavimentos participativos ejecutados al año t, en relación al déficit regional estimado de kilómetros de pavimentos."/>
    <s v="(Número de kilometros lineales de pavimentos participativos ejecutados al año t/Número de kilómetros lineales de déficit regional estimado de pavimentos )*100"/>
    <m/>
    <m/>
    <s v="%"/>
    <s v="Asc"/>
    <s v="Eficacia"/>
    <s v="Resultado Intermedio"/>
    <x v="1"/>
    <s v="NM"/>
    <s v="--"/>
    <s v="--"/>
    <s v="--"/>
    <m/>
    <n v="9.2799999999999994"/>
    <n v="49.6"/>
    <n v="534.5"/>
    <n v="0"/>
    <s v="Se entiende por Kilómetros de Pavimentos Participativos ejecutados aquellos efectivamente construidos y pagados, dentro del año presupuestario y considera tanto obras de arrastre como nuevas. Los proyectos de sólo aceras, no se incluyen en este indicador, por corresponder a un valor marginal. La ejecución y el déficit, contemplan obras de pavimentación y de repavimentación. La medición de este indicador, es acumulada a partir del año 2016 y considera los datos efectivos de kilómetros lineales de pavimentos ejecutados. El catastro del déficit de pavimentos se realizó el año 2015."/>
    <s v="-"/>
  </r>
  <r>
    <s v="MINISTERIO DE VIVIENDA Y URBANISMO"/>
    <x v="134"/>
    <s v="Protección Social"/>
    <n v="11827"/>
    <s v="Porcentaje viviendas terminadas al año t en relación al déficit habitacional estimado en la Encuesta CASEN vigente (Quintiles I, II, III de Ingreso)"/>
    <s v="(Número de viviendas terminadas al año t/Déficit habitacional estimado según Encuesta CASEN vigente (Quintiles I, II y III de Ingreso))*100"/>
    <s v="1 - Implementar planes y programas que permitan diversificar las formas de acceso a la vivienda digna y adecuada, y que contribuyan a disminuir el déficit habitacional cuantitativo y cualitativo."/>
    <m/>
    <s v="%"/>
    <s v="Asc"/>
    <s v="Eficacia"/>
    <s v="Resultado Intermedio"/>
    <x v="0"/>
    <n v="93.18"/>
    <n v="9432"/>
    <n v="10122"/>
    <n v="0"/>
    <m/>
    <n v="38.75"/>
    <n v="3922"/>
    <n v="10122"/>
    <n v="0"/>
    <s v="1. El déficit habitacional se estima en base a una metodología elaborada por el MINVU y el MDS, la cual fue aplicada sobre la información de la encuesta CASEN vigente. El déficit habitacional empleado para construir este indicador, sólo considera la porción atribuible a los hogares pertenecientes al primer, segundo y tercer quintil de ingreso. 2. Este Indicador considera las viviendas terminadas correspondientes a los Programas Habitacionales FSV (DS 174), FSEV (DS N° 49), PHR (DS 10) SIS (DS 01), DS 40, DS 116 y DS 19. Incluye Reconstrucción. 3. La meta es acumulada y considera las viviendas terminadas desde el año siguiente en el que se identificó el déficit. 4. Se considerará vivienda terminada: - En el caso de viviendas construidas, el 100% de su construcción física, esto es, con recepción final SERVIU o DOM. - En el caso de las viviendas adquiridas (nueva o usada), la vivienda pagada en un 100%."/>
    <n v="1.4046451612903228"/>
  </r>
  <r>
    <s v="MINISTERIO DE VIVIENDA Y URBANISMO"/>
    <x v="134"/>
    <s v="Protección Social"/>
    <n v="-62"/>
    <s v="Porcentaje de los compromisos declarados en el Plan Integral de Gestión Presupuestaria ejecutados en el año t"/>
    <s v="(N° de compromisos sectoriales y multisectoriales ejecutados del Plan Integral de Gestión Presupuestaria en el año t/N° de compromisos sectoriales y multisectoriales declarados en el Plan Integral de Gestión Presupuestaria para ejecutar en el año t)*100"/>
    <s v="3 - Implementar planes y programas coordinados multisectorialmente, que disminuyan las brechas de equidad en los territorios y que promuevan la planificación integrada."/>
    <s v="Indicador relacionado al Programa de Recuperación de Barrios, que busca mejorar la multisectorialidad en la inversión. En una primera etapa, se comprometerá este indicador que será conducente a una medición de resultados en el mediano plazo."/>
    <s v="%"/>
    <s v="Asc"/>
    <s v="Eficacia"/>
    <s v="Proceso"/>
    <x v="2"/>
    <n v="100"/>
    <n v="2"/>
    <n v="2"/>
    <n v="0"/>
    <m/>
    <s v="NM"/>
    <s v="--"/>
    <s v="--"/>
    <s v="--"/>
    <s v="1. El Plan Integral de Gestión Presupuestaria corresponde a la priorización y planificación de los compromisos sectoriales y multisectoriales necesarios para llevar a cabo una intervención territorial integrada y sostenible dentro del barrio, que permita disminuir el deterioro socio-urbano presente en cada territorio. El Plan contendrá la programación de los compromisos a ejecutar en cada año de intervención, incluyendo aquéllos que se ejecutarán en el año t. Los compromisos deben corresponder a acciones que faciliten la inversión urbana y social en el territorio. El Plan será elaborado y validado a más tardar en marzo del año t. 2. En el año t-1 se elaborará un Oficio que definirá el nombre del barrio seleccionado para la medición."/>
    <n v="1"/>
  </r>
  <r>
    <s v="MINISTERIO DE VIVIENDA Y URBANISMO"/>
    <x v="134"/>
    <s v="Protección Social"/>
    <n v="11829"/>
    <s v="Porcentaje de Barrios terminados el año t, respecto del total de Barrios a terminar el año t."/>
    <s v="(Número de barrios terminados el año t/Número total de barrios a terminar el año t)*100"/>
    <s v="2 - Implementar iniciativas de inversión en ciudades y barrios coordinadas intersectorialmente, colaborando con los distintos actores locales para una gestión integrada y con un enfoque sustentable de los territorios."/>
    <s v="El indicador considera el término del Contrato de Barrios. Esto corresponde al término del Plan de Gestión de Obras y al Término del Plan de Gestión Social (que corresponde a fin de la Fase II &quot;Ejecución del contrato de Barrio&quot; del Programa). Asimismo, el Plan de Gestión de Obras contempla el término de cada una de las obras priorizadas en el Contrato de Barrio. Los barrios priorizados para el año, son identificados en un Oficio de SEREMI a Subsecretaria."/>
    <s v="%"/>
    <s v="Asc"/>
    <s v="Eficacia"/>
    <s v="Producto"/>
    <x v="2"/>
    <n v="100"/>
    <n v="3"/>
    <n v="3"/>
    <n v="0"/>
    <m/>
    <n v="0"/>
    <n v="0"/>
    <n v="0"/>
    <n v="0"/>
    <s v="El barrio terminado considera el término del Contrato de Barrios, esto corresponde al término del Plan de Gestión de Obras y al Término del Plan de Gestión Social (que corresponde a fin de la Fase II &quot;Ejecución del contrato de Barrio&quot; del Programa). Asimismo, el Plan de Gestión de Obras contempla el término de cada una de las obras del Contrato de Barrio. El número de barrios priorizados a terminar en el año t, será identificado en un Oficio durante el año t-1."/>
    <n v="1"/>
  </r>
  <r>
    <s v="MINISTERIO DE VIVIENDA Y URBANISMO"/>
    <x v="135"/>
    <s v="Protección Social"/>
    <n v="-55"/>
    <s v="Porcentaje de asentamientos con gestión de cierre realizada al año t, respecto al Registro Histórico de Campamentos"/>
    <s v="(Número de asentamientos con gestión de cierre realizada al año t/Número de asentamientos del Registro Histórico de Campamentos)*100"/>
    <m/>
    <m/>
    <s v="%"/>
    <s v="Asc"/>
    <s v="Eficacia"/>
    <s v="Resultado Intermedio"/>
    <x v="1"/>
    <s v="NM"/>
    <s v="--"/>
    <s v="--"/>
    <s v="--"/>
    <m/>
    <n v="100"/>
    <n v="27"/>
    <n v="27"/>
    <n v="0"/>
    <s v="1) Se entiende por asentamientos aquellos campamentos o micro campamentos que formen parte de un Registro Histórico: - Campamento: Asentamientos de 8 o más hogares que habitan en posesión irregular un terreno, con carencia de al menos 1 de los 3 servicios básicos (electricidad, agua potable y sistema de alcantarillado), y cuyas viviendas conforman una unidad socio territorial definida. - Microcampamento: Asentamientos que conforman unidades socio territoriales definidas y que cumplen con los parámetros de la definición de campamento, tales como tenencia irregular y acceso deficitario al menos a un servicio básico. No obstante, tienen menos de 8 hogares identificados por Catastro. (2) El número de asentamientos del Registro Histórico de Campamentos corresponde al vigente hasta el año t, cuya actualización es responsabilidad del Ministerio de Vivienda y Urbanismo, con la participación de la Pontificia Universidad Católica en lo que respecta a la confección del Catastro que se publicará en el año 2022. (3) En la fase de Gestión de Cierre y Fin de Intervención, se gestiona el cierre del asentamiento conforme a la estrategia de intervención definida. Para las estrategias de Radicación, el hito de cierre es el proyecto habitacional en ejecución o la urbanización en desarrollo y para el caso de la relocalización, la integración de las familias a 1 o más proyectos habitacionales. Dichas estrategias están definidas como: - Radicación con proyecto habitacional: Las familias obtienen un subsidio habitacional que les permite la construcción de una nueva vivienda, en el mismo sector donde se emplaza el campamento. Radicación a partir de un proyecto de urbanización y consolidación barrial: Las familias se radican en el mismo terreno del campamento, reciben su título de dominio y urbanización completa, que incluye solución sanitaria, conexión a red de agua potable, empalme eléctrico y la regularización del loteo. - Relocalización: Las familias se integran a distintos proyectos habitacionales. Esta estrategia también implica traslados individuales de familias por la vía de Adquisición de Vivienda Construida. El terreno se desocupa en el caso de ser propiedad fiscal, y se notifica al propietario de las salidas de las familias en caso de ser propiedad privada. (4) La región de Magallanes no compromete el indicador para el año 2022, debido a que no contempla cierre de campamentos, sin embargo, cuenta con 1 asentamiento con gestión cierre realizada que se debe agregar a la sumatoria de la Subsecretaría. El Registro Histórico contempla 1.143 asentamientos, ya que Magallanes tiene catastrado 2 campamentos."/>
    <s v="-"/>
  </r>
  <r>
    <s v="MINISTERIO DE VIVIENDA Y URBANISMO"/>
    <x v="135"/>
    <s v="Protección Social"/>
    <n v="-40"/>
    <s v="Porcentaje de subsidios de arriendo activados al año t, en relación al total de subsidios de arriendo seleccionados en el año t-2"/>
    <s v="(Número de subsidios de arriendo activados al año t/Número total de subsidios de arriendo seleccionados en el año t-2)*100"/>
    <m/>
    <m/>
    <s v="%"/>
    <s v="Asc"/>
    <s v="Eficacia"/>
    <s v="Producto"/>
    <x v="1"/>
    <s v="NM"/>
    <s v="--"/>
    <s v="--"/>
    <s v="--"/>
    <m/>
    <n v="64.430000000000007"/>
    <n v="460"/>
    <n v="714"/>
    <n v="0"/>
    <s v="1. Indicador solo aplica para subsidios de arriendo regulados por el Decreto Supremo N° 52 de 2013, que regula el Programa de Subsidio de Arriendo de Vivienda. Se excluyen asignaciones directas. 2. Se entenderá por subsidio de arriendo activado aquel que dispone de contrato de arriendo firmado y validado por el SERVIU, en que se ha efectuado el primer copago por parte del beneficiario y se ha pagado un subsidio. Dicha información se encuentra disponible en plataforma de subsidio de arriendo del MINVU. El beneficiario dispone de un plazo de 24 meses para realizar la primera activación del contrato, contados desde la selección. 3. El indicador medirá los subsidios que se aplican considerando solo la primera activación del contrato de arriendo. Se tomará como base los subsidios seleccionados por Resolución Exenta en el año t-2. La medición es acumulada a partir de la selección y hasta el año t, por lo que considerará los subsidios activados en los años t-2, t-1 y t."/>
    <s v="-"/>
  </r>
  <r>
    <s v="MINISTERIO DE VIVIENDA Y URBANISMO"/>
    <x v="135"/>
    <s v="Protección Social"/>
    <n v="9188"/>
    <s v="Porcentaje de Proyectos Urbanos Terminados y entregados a la comunidad el año t respecto del total de Proyectos Urbanos a terminar en el año t"/>
    <s v="(Número de Proyectos Urbanos Terminados y entregados a la comunidad en el año t/Número total de Proyectos Urbanos a terminar en el año )*100"/>
    <s v="2 - Implementar iniciativas de inversión en ciudades y barrios coordinadas intersectorialmente, colaborando con los distintos actores locales para una gestión integrada y con un enfoque sustentable de los territorios."/>
    <m/>
    <s v="%"/>
    <s v="Asc"/>
    <s v="Eficacia"/>
    <s v="Producto"/>
    <x v="0"/>
    <n v="100"/>
    <n v="4"/>
    <n v="4"/>
    <n v="0"/>
    <m/>
    <n v="150"/>
    <n v="3"/>
    <n v="2"/>
    <n v="0"/>
    <s v="Los programas o líneas de inversión asociadas a este indicador son: Vialidad Urbana, Rehabilitación de Espacios Públicos, Infraestructura Sanitaria, Proyectos Urbanos Integrales Reconstrucción de Obras Urbanas, Barrios Históricos y Pequeñas Localidades. El indicador mide la etapa de ejecución de proyectos. También se incluyen en esta medición los proyectos asociados a los Planes Maestros de Regeneración Urbana (PRU), Planes Maestros de Reconstrucción Estratégica Sustentable (PRES), Planes Urbanos Estratégicos (PUE), Construcción de Parques Urbanos e Inversión PMS. Un proyecto terminado es aquel que cuenta con el acta de recepción, lo que significa que el proyecto queda habilitado para su uso por parte de la comunidad. Los proyectos que se estima terminar en el año t, corresponden a aquellos que inician obras o están en ejecución en los años t, t-1 y años anteriores, y que, de acuerdo al plazo de ejecución de las obras, su programación y grado de avance se prevé podrán terminar. El año t-1 se elaborará un oficio con el número de proyectos a terminar el año t."/>
    <n v="-0.33333333333333331"/>
  </r>
  <r>
    <s v="MINISTERIO DE VIVIENDA Y URBANISMO"/>
    <x v="135"/>
    <s v="Protección Social"/>
    <n v="9999"/>
    <s v="Porcentaje de kilómetros lineales de pavimentos participativos ejecutados al año t, en relación al déficit regional estimado de kilómetros de pavimentos."/>
    <s v="(Número de kilometros lineales de pavimentos participativos ejecutados al año t/Número de kilómetros lineales de déficit regional estimado de pavimentos )*100"/>
    <m/>
    <m/>
    <s v="%"/>
    <s v="Asc"/>
    <s v="Eficacia"/>
    <s v="Resultado Intermedio"/>
    <x v="1"/>
    <s v="NM"/>
    <s v="--"/>
    <s v="--"/>
    <s v="--"/>
    <m/>
    <n v="7.19"/>
    <n v="65.3"/>
    <n v="908.8"/>
    <n v="0"/>
    <s v="Se entiende por Kilómetros de Pavimentos Participativos ejecutados aquellos efectivamente construidos y pagados, dentro del año presupuestario y considera tanto obras de arrastre como nuevas. Los proyectos de sólo aceras, no se incluyen en este indicador, por corresponder a un valor marginal. La ejecución y el déficit, contemplan obras de pavimentación y de repavimentación. La medición de este indicador, es acumulada a partir del año 2016 y considera los datos efectivos de kilómetros lineales de pavimentos ejecutados. El catastro del déficit de pavimentos se realizó el año 2015."/>
    <s v="-"/>
  </r>
  <r>
    <s v="MINISTERIO DE VIVIENDA Y URBANISMO"/>
    <x v="135"/>
    <s v="Protección Social"/>
    <n v="11827"/>
    <s v="Porcentaje viviendas terminadas al año t en relación al déficit habitacional estimado en la Encuesta CASEN vigente (Quintiles I, II, III de Ingreso)"/>
    <s v="(Número de viviendas terminadas al año t/Déficit habitacional estimado según Encuesta CASEN vigente (Quintiles I, II y III de Ingreso))*100"/>
    <s v="1 - Implementar planes y programas que permitan diversificar las formas de acceso a la vivienda digna y adecuada, y que contribuyan a disminuir el déficit habitacional cuantitativo y cualitativo."/>
    <m/>
    <s v="%"/>
    <s v="Asc"/>
    <s v="Eficacia"/>
    <s v="Resultado Intermedio"/>
    <x v="0"/>
    <n v="43.97"/>
    <n v="8127"/>
    <n v="18482"/>
    <n v="0"/>
    <m/>
    <s v="NM"/>
    <s v="--"/>
    <s v="--"/>
    <s v="--"/>
    <s v="1. El déficit habitacional se estima en base a una metodología elaborada por el MINVU y el MDS, la cual fue aplicada sobre la información de la encuesta CASEN vigente. El déficit habitacional empleado para construir este indicador, sólo considera la porción atribuible a los hogares pertenecientes al primer, segundo y tercer quintil de ingreso. 2. Este Indicador considera las viviendas terminadas correspondientes a los Programas Habitacionales FSV (DS 174), FSEV (DS N° 49), PHR (DS 10) SIS (DS 01), DS 40, DS 116 y DS 19. Incluye Reconstrucción. 3. La meta es acumulada y considera las viviendas terminadas desde el año siguiente en el que se identificó el déficit. 4. Se considerará vivienda terminada: - En el caso de viviendas construidas, el 100% de su construcción física, esto es, con recepción final SERVIU o DOM. - En el caso de las viviendas adquiridas (nueva o usada), la vivienda pagada en un 100%."/>
    <s v="-"/>
  </r>
  <r>
    <s v="MINISTERIO DE VIVIENDA Y URBANISMO"/>
    <x v="135"/>
    <s v="Protección Social"/>
    <n v="11829"/>
    <s v="Porcentaje de Barrios terminados el año t, respecto del total de Barrios a terminar el año t."/>
    <s v="(Número de barrios terminados el año t/Número total de barrios a terminar el año t)*100"/>
    <s v="2 - Implementar iniciativas de inversión en ciudades y barrios coordinadas intersectorialmente, colaborando con los distintos actores locales para una gestión integrada y con un enfoque sustentable de los territorios."/>
    <m/>
    <s v="%"/>
    <s v="Asc"/>
    <s v="Eficacia"/>
    <s v="Producto"/>
    <x v="0"/>
    <n v="100"/>
    <n v="2"/>
    <n v="2"/>
    <n v="0"/>
    <m/>
    <n v="50"/>
    <n v="2"/>
    <n v="4"/>
    <n v="0"/>
    <s v="El barrio terminado considera el término del Contrato de Barrios, esto corresponde al término del Plan de Gestión de Obras y al Término del Plan de Gestión Social (que corresponde a fin de la Fase II &quot;Ejecución del contrato de Barrio&quot; del Programa). Asimismo, el Plan de Gestión de Obras contempla el término de cada una de las obras del Contrato de Barrio. El número de barrios priorizados a terminar en el año t, será identificado en un Oficio durante el año t-1."/>
    <n v="1"/>
  </r>
  <r>
    <s v="MINISTERIO DE VIVIENDA Y URBANISMO"/>
    <x v="135"/>
    <s v="Protección Social"/>
    <n v="-62"/>
    <s v="Porcentaje de los compromisos declarados en el Plan Integral de Gestión Presupuestaria ejecutados en el año t"/>
    <s v="(N° de compromisos sectoriales y multisectoriales ejecutados del Plan Integral de Gestión Presupuestaria en el año t/N° de compromisos sectoriales y multisectoriales declarados en el Plan Integral de Gestión Presupuestaria para ejecutar en el año t)*100"/>
    <s v="3 - Implementar planes y programas coordinados multisectorialmente, que disminuyan las brechas de equidad en los territorios y que promuevan la planificación integrada."/>
    <s v="Indicador relacionado al Programa de Recuperación de Barrios, que busca mejorar la multisectorialidad en la inversión. En una primera etapa, se comprometerá este indicador que será conducente a una medición de resultados en el mediano plazo."/>
    <s v="%"/>
    <s v="Asc"/>
    <s v="Eficacia"/>
    <s v="Proceso"/>
    <x v="2"/>
    <n v="100"/>
    <n v="1"/>
    <n v="1"/>
    <n v="0"/>
    <m/>
    <s v="NM"/>
    <s v="--"/>
    <s v="--"/>
    <s v="--"/>
    <s v="1. El Plan Integral de Gestión Presupuestaria corresponde a la priorización y planificación de los compromisos sectoriales y multisectoriales necesarios para llevar a cabo una intervención territorial integrada y sostenible dentro del barrio, que permita disminuir el deterioro socio-urbano presente en cada territorio. El Plan contendrá la programación de los compromisos a ejecutar en cada año de intervención, incluyendo aquéllos que se ejecutarán en el año t. Los compromisos deben corresponder a acciones que faciliten la inversión urbana y social en el territorio. El Plan será elaborado y validado a más tardar en marzo del año t. 2. En el año t-1 se elaborará un Oficio que definirá el nombre del barrio seleccionado para la medición."/>
    <n v="1"/>
  </r>
  <r>
    <s v="MINISTERIO DE VIVIENDA Y URBANISMO"/>
    <x v="136"/>
    <s v="Protección Social"/>
    <n v="-55"/>
    <s v="Porcentaje de asentamientos con gestión de cierre realizada al año t, respecto al Registro Histórico de Campamentos"/>
    <s v="(Número de asentamientos con gestión de cierre realizada al año t/Número de asentamientos del Registro Histórico de Campamentos)*100"/>
    <m/>
    <m/>
    <s v="%"/>
    <s v="Asc"/>
    <s v="Eficacia"/>
    <s v="Resultado Intermedio"/>
    <x v="1"/>
    <s v="NM"/>
    <s v="--"/>
    <s v="--"/>
    <s v="--"/>
    <m/>
    <n v="69.28"/>
    <n v="115"/>
    <n v="166"/>
    <n v="0"/>
    <s v="1) Se entiende por asentamientos aquellos campamentos o micro campamentos que formen parte de un Registro Histórico: - Campamento: Asentamientos de 8 o más hogares que habitan en posesión irregular un terreno, con carencia de al menos 1 de los 3 servicios básicos (electricidad, agua potable y sistema de alcantarillado), y cuyas viviendas conforman una unidad socio territorial definida. - Microcampamento: Asentamientos que conforman unidades socio territoriales definidas y que cumplen con los parámetros de la definición de campamento, tales como tenencia irregular y acceso deficitario al menos a un servicio básico. No obstante, tienen menos de 8 hogares identificados por Catastro. (2) El número de asentamientos del Registro Histórico de Campamentos corresponde al vigente hasta el año t, cuya actualización es responsabilidad del Ministerio de Vivienda y Urbanismo, con la participación de la Pontificia Universidad Católica en lo que respecta a la confección del Catastro que se publicará en el año 2022. (3) En la fase de Gestión de Cierre y Fin de Intervención, se gestiona el cierre del asentamiento conforme a la estrategia de intervención definida. Para las estrategias de Radicación, el hito de cierre es el proyecto habitacional en ejecución o la urbanización en desarrollo y para el caso de la relocalización, la integración de las familias a 1 o más proyectos habitacionales. Dichas estrategias están definidas como: - Radicación con proyecto habitacional: Las familias obtienen un subsidio habitacional que les permite la construcción de una nueva vivienda, en el mismo sector donde se emplaza el campamento. Radicación a partir de un proyecto de urbanización y consolidación barrial: Las familias se radican en el mismo terreno del campamento, reciben su título de dominio y urbanización completa, que incluye solución sanitaria, conexión a red de agua potable, empalme eléctrico y la regularización del loteo. - Relocalización: Las familias se integran a distintos proyectos habitacionales. Esta estrategia también implica traslados individuales de familias por la vía de Adquisición de Vivienda Construida. El terreno se desocupa en el caso de ser propiedad fiscal, y se notifica al propietario de las salidas de las familias en caso de ser propiedad privada. (4) La región de Magallanes no compromete el indicador para el año 2022, debido a que no contempla cierre de campamentos, sin embargo, cuenta con 1 asentamiento con gestión cierre realizada que se debe agregar a la sumatoria de la Subsecretaría. El Registro Histórico contempla 1.143 asentamientos, ya que Magallanes tiene catastrado 2 campamentos."/>
    <s v="-"/>
  </r>
  <r>
    <s v="MINISTERIO DE VIVIENDA Y URBANISMO"/>
    <x v="136"/>
    <s v="Protección Social"/>
    <n v="-40"/>
    <s v="Porcentaje de subsidios de arriendo activados al año t, en relación al total de subsidios de arriendo seleccionados en el año t-2"/>
    <s v="(Número de subsidios de arriendo activados al año t/Número total de subsidios de arriendo seleccionados en el año t-2)*100"/>
    <m/>
    <m/>
    <s v="%"/>
    <s v="Asc"/>
    <s v="Eficacia"/>
    <s v="Producto"/>
    <x v="1"/>
    <s v="NM"/>
    <s v="--"/>
    <s v="--"/>
    <s v="--"/>
    <m/>
    <n v="32.869999999999997"/>
    <n v="716"/>
    <n v="2178"/>
    <n v="0"/>
    <s v="1. Indicador solo aplica para subsidios de arriendo regulados por el Decreto Supremo N° 52 de 2013, que regula el Programa de Subsidio de Arriendo de Vivienda. Se excluyen asignaciones directas. 2. Se entenderá por subsidio de arriendo activado aquel que dispone de contrato de arriendo firmado y validado por el SERVIU, en que se ha efectuado el primer copago por parte del beneficiario y se ha pagado un subsidio. Dicha información se encuentra disponible en plataforma de subsidio de arriendo del MINVU. El beneficiario dispone de un plazo de 24 meses para realizar la primera activación del contrato, contados desde la selección. 3. El indicador medirá los subsidios que se aplican considerando solo la primera activación del contrato de arriendo. Se tomará como base los subsidios seleccionados por Resolución Exenta en el año t-2. La medición es acumulada a partir de la selección y hasta el año t, por lo que considerará los subsidios activados en los años t-2, t-1 y t."/>
    <s v="-"/>
  </r>
  <r>
    <s v="MINISTERIO DE VIVIENDA Y URBANISMO"/>
    <x v="136"/>
    <s v="Protección Social"/>
    <n v="9188"/>
    <s v="Porcentaje de Proyectos Urbanos Terminados y entregados a la comunidad el año t respecto del total de Proyectos Urbanos a terminar en el año t"/>
    <s v="(Número de Proyectos Urbanos Terminados y entregados a la comunidad en el año t/Número total de Proyectos Urbanos a terminar en el año )*100"/>
    <s v="2 - Implementar iniciativas de inversión en ciudades y barrios coordinadas intersectorialmente, colaborando con los distintos actores locales para una gestión integrada y con un enfoque sustentable de los territorios."/>
    <m/>
    <s v="%"/>
    <s v="Asc"/>
    <s v="Eficacia"/>
    <s v="Producto"/>
    <x v="0"/>
    <n v="100"/>
    <n v="4"/>
    <n v="4"/>
    <n v="0"/>
    <m/>
    <n v="67"/>
    <n v="2"/>
    <n v="3"/>
    <n v="0"/>
    <s v="Los programas o líneas de inversión asociadas a este indicador son: Vialidad Urbana, Rehabilitación de Espacios Públicos, Infraestructura Sanitaria, Proyectos Urbanos Integrales Reconstrucción de Obras Urbanas, Barrios Históricos y Pequeñas Localidades. El indicador mide la etapa de ejecución de proyectos. También se incluyen en esta medición los proyectos asociados a los Planes Maestros de Regeneración Urbana (PRU), Planes Maestros de Reconstrucción Estratégica Sustentable (PRES), Planes Urbanos Estratégicos (PUE), Construcción de Parques Urbanos e Inversión PMS. Un proyecto terminado es aquel que cuenta con el acta de recepción, lo que significa que el proyecto queda habilitado para su uso por parte de la comunidad. Los proyectos que se estima terminar en el año t, corresponden a aquellos que inician obras o están en ejecución en los años t, t-1 y años anteriores, y que, de acuerdo al plazo de ejecución de las obras, su programación y grado de avance se prevé podrán terminar. El año t-1 se elaborará un oficio con el número de proyectos a terminar el año t."/>
    <n v="0.4925373134328358"/>
  </r>
  <r>
    <s v="MINISTERIO DE VIVIENDA Y URBANISMO"/>
    <x v="136"/>
    <s v="Protección Social"/>
    <n v="9999"/>
    <s v="Porcentaje de kilómetros lineales de pavimentos participativos ejecutados al año t, en relación al déficit regional estimado de kilómetros de pavimentos."/>
    <s v="(Número de kilometros lineales de pavimentos participativos ejecutados al año t/Número de kilómetros lineales de déficit regional estimado de pavimentos )*100"/>
    <m/>
    <m/>
    <s v="%"/>
    <s v="Asc"/>
    <s v="Eficacia"/>
    <s v="Resultado Intermedio"/>
    <x v="1"/>
    <s v="NM"/>
    <s v="--"/>
    <s v="--"/>
    <s v="--"/>
    <m/>
    <n v="31.8"/>
    <n v="641.20000000000005"/>
    <n v="2016.5"/>
    <n v="0"/>
    <s v="Se entiende por Kilómetros de Pavimentos Participativos ejecutados aquellos efectivamente construidos y pagados, dentro del año presupuestario y considera tanto obras de arrastre como nuevas. Los proyectos de sólo aceras, no se incluyen en este indicador, por corresponder a un valor marginal. La ejecución y el déficit, contemplan obras de pavimentación y de repavimentación. La medición de este indicador, es acumulada a partir del año 2016 y considera los datos efectivos de kilómetros lineales de pavimentos ejecutados. El catastro del déficit de pavimentos se realizó el año 2015."/>
    <s v="-"/>
  </r>
  <r>
    <s v="MINISTERIO DE VIVIENDA Y URBANISMO"/>
    <x v="136"/>
    <s v="Protección Social"/>
    <n v="11827"/>
    <s v="Porcentaje viviendas terminadas al año t en relación al déficit habitacional estimado en la Encuesta CASEN vigente (Quintiles I, II, III de Ingreso)"/>
    <s v="(Número de viviendas terminadas al año t/Déficit habitacional estimado según Encuesta CASEN vigente (Quintiles I, II y III de Ingreso))*100"/>
    <s v="1 - Implementar planes y programas que permitan diversificar las formas de acceso a la vivienda digna y adecuada, y que contribuyan a disminuir el déficit habitacional cuantitativo y cualitativo."/>
    <m/>
    <s v="%"/>
    <s v="Asc"/>
    <s v="Eficacia"/>
    <s v="Resultado Intermedio"/>
    <x v="0"/>
    <n v="21.92"/>
    <n v="35837"/>
    <n v="163495"/>
    <n v="0"/>
    <m/>
    <s v="NM"/>
    <s v="--"/>
    <s v="--"/>
    <s v="--"/>
    <s v="1. El déficit habitacional se estima en base a una metodología elaborada por el MINVU y el MDS, la cual fue aplicada sobre la información de la encuesta CASEN vigente. El déficit habitacional empleado para construir este indicador, sólo considera la porción atribuible a los hogares pertenecientes al primer, segundo y tercer quintil de ingreso. 2. Este Indicador considera las viviendas terminadas correspondientes a los Programas Habitacionales FSV (DS 174), FSEV (DS N° 49), PHR (DS 10) SIS (DS 01), DS 40, DS 116 y DS 19. Incluye Reconstrucción. 3. La meta es acumulada y considera las viviendas terminadas desde el año siguiente en el que se identificó el déficit. 4. Se considerará vivienda terminada: - En el caso de viviendas construidas, el 100% de su construcción física, esto es, con recepción final SERVIU o DOM. - En el caso de las viviendas adquiridas (nueva o usada), la vivienda pagada en un 100%."/>
    <s v="-"/>
  </r>
  <r>
    <s v="MINISTERIO DE VIVIENDA Y URBANISMO"/>
    <x v="136"/>
    <s v="Protección Social"/>
    <n v="11829"/>
    <s v="Porcentaje de Barrios terminados el año t, respecto del total de Barrios a terminar el año t."/>
    <s v="(Número de barrios terminados el año t/Número total de barrios a terminar el año t)*100"/>
    <s v="2 - Implementar iniciativas de inversión en ciudades y barrios coordinadas intersectorialmente, colaborando con los distintos actores locales para una gestión integrada y con un enfoque sustentable de los territorios."/>
    <s v="El indicador considera el término del Contrato de Barrios. Esto corresponde al término del Plan de Gestión de Obras y al Término del Plan de Gestión Social (que corresponde a fin de la Fase II &quot;Ejecución del contrato de Barrio&quot; del Programa). Asimismo, el Plan de Gestión de Obras contempla el término de cada una de las obras priorizadas en el Contrato de Barrio. Los barrios priorizados para el año, son identificados en un Oficio de SEREMI a Subsecretaria."/>
    <s v="%"/>
    <s v="Asc"/>
    <s v="Eficacia"/>
    <s v="Producto"/>
    <x v="2"/>
    <n v="100"/>
    <n v="2"/>
    <n v="2"/>
    <n v="0"/>
    <m/>
    <s v="NM"/>
    <s v="--"/>
    <s v="--"/>
    <s v="--"/>
    <s v="El barrio terminado considera el término del Contrato de Barrios, esto corresponde al término del Plan de Gestión de Obras y al Término del Plan de Gestión Social (que corresponde a fin de la Fase II &quot;Ejecución del contrato de Barrio&quot; del Programa). Asimismo, el Plan de Gestión de Obras contempla el término de cada una de las obras del Contrato de Barrio. El número de barrios priorizados a terminar en el año t, será identificado en un Oficio durante el año t-1."/>
    <n v="1"/>
  </r>
  <r>
    <s v="MINISTERIO DE VIVIENDA Y URBANISMO"/>
    <x v="136"/>
    <s v="Protección Social"/>
    <n v="-62"/>
    <s v="Porcentaje de los compromisos declarados en el Plan Integral de Gestión Presupuestaria ejecutados en el año t"/>
    <s v="(N° de compromisos sectoriales y multisectoriales ejecutados del Plan Integral de Gestión Presupuestaria en el año t/N° de compromisos sectoriales y multisectoriales declarados en el Plan Integral de Gestión Presupuestaria para ejecutar en el año t)*100"/>
    <s v="3 - Implementar planes y programas coordinados multisectorialmente, que disminuyan las brechas de equidad en los territorios y que promuevan la planificación integrada."/>
    <s v="Indicador relacionado al Programa de Recuperación de Barrios, que busca mejorar la multisectorialidad en la inversión. En una primera etapa, se comprometerá este indicador que será conducente a una medición de resultados en el mediano plazo."/>
    <s v="%"/>
    <s v="Asc"/>
    <s v="Eficacia"/>
    <s v="Proceso"/>
    <x v="2"/>
    <n v="100"/>
    <n v="1"/>
    <n v="1"/>
    <n v="0"/>
    <m/>
    <s v="NM"/>
    <s v="--"/>
    <s v="--"/>
    <s v="--"/>
    <s v="1. El Plan Integral de Gestión Presupuestaria corresponde a la priorización y planificación de los compromisos sectoriales y multisectoriales necesarios para llevar a cabo una intervención territorial integrada y sostenible dentro del barrio, que permita disminuir el deterioro socio-urbano presente en cada territorio. El Plan contendrá la programación de los compromisos a ejecutar en cada año de intervención, incluyendo aquéllos que se ejecutarán en el año t. Los compromisos deben corresponder a acciones que faciliten la inversión urbana y social en el territorio. El Plan será elaborado y validado a más tardar en marzo del año t. 2. En el año t-1 se elaborará un Oficio que definirá el nombre del barrio seleccionado para la medición."/>
    <n v="1"/>
  </r>
  <r>
    <s v="MINISTERIO DE VIVIENDA Y URBANISMO"/>
    <x v="137"/>
    <s v="Vivienda y Servicios Comunitarios"/>
    <n v="9991"/>
    <s v="Porcentaje de kilómetros lineales de pavimentos participativos ejecutados al año t, en relación al déficit nacional estimado de kilómetros de pavimentos"/>
    <s v="(Número de kilometros lineales de pavimentos participativos ejecutados al año t/Número de kilómetros lineales de déficit nacional estimado de pavimentos )*100"/>
    <m/>
    <m/>
    <s v="%"/>
    <s v="Asc"/>
    <s v="Eficacia"/>
    <s v="Resultado Intermedio"/>
    <x v="1"/>
    <s v="NM"/>
    <s v="--"/>
    <s v="--"/>
    <s v="--"/>
    <m/>
    <n v="17.739999999999998"/>
    <n v="1421.6"/>
    <n v="8011.3"/>
    <n v="0"/>
    <s v="Se entiende por Kilómetros de Pavimentos Participativos ejecutados aquellos efectivamente construidos y pagados, dentro del año presupuestario y considera tanto obras de arrastre como nuevas. Los proyectos de sólo aceras, no se incluyen en este indicador, por corresponder a un valor marginal. La ejecución y el déficit, contemplan obras de pavimentación y de repavimentación. La medición de este indicador, es acumulada a partir del año 2016 y considera los datos efectivos de kilómetros lineales de pavimentos ejecutados. El catastro del déficit de pavimentos se realizó el año 2015."/>
    <s v="-"/>
  </r>
  <r>
    <s v="MINISTERIO DE VIVIENDA Y URBANISMO"/>
    <x v="137"/>
    <s v="Vivienda y Servicios Comunitarios"/>
    <n v="10316"/>
    <s v="Porcentaje de Proyectos Urbanos Terminados y entregados a la comunidad el año t respecto del total de Proyectos Urbanos a terminar el año t"/>
    <s v="(Número de Proyectos Urbanos Terminados y entregados a la comunidad el año t/Número total de Proyectos Urbanos a terminar el año t)*100"/>
    <s v="2 - Definir políticas y programas de ciudad y barrios que permitan el desarrollo de proyectos sustentables, equitativos y gestionados intersectorialmente."/>
    <s v="Disminuir déficit urbano en ciudad"/>
    <s v="%"/>
    <s v="Asc"/>
    <s v="Eficacia"/>
    <s v="Producto"/>
    <x v="0"/>
    <n v="100"/>
    <n v="43"/>
    <n v="43"/>
    <n v="0"/>
    <m/>
    <n v="100"/>
    <n v="31"/>
    <n v="31"/>
    <n v="0"/>
    <s v="Los programas o líneas de inversión asociadas a este indicador son: Vialidad Urbana, Rehabilitación de Espacios Públicos, Infraestructura Sanitaria, Proyectos Urbanos Integrales Reconstrucción de Obras Urbanas, Barrios Históricos y Pequeñas Localidades. El indicador mide la etapa de ejecución de proyectos. También se incluyen en esta medición los proyectos asociados a los Planes Maestros de Regeneración Urbana (PRU), Planes Maestros de Reconstrucción Estratégica Sustentable (PRES), Planes Urbanos Estratégicos (PUE), Construcción de Parques Urbanos e Inversión PMS. Un proyecto terminado es aquel que cuenta con el acta de recepción, lo que significa que el proyecto queda habilitado para su uso por parte de la comunidad. Los proyectos que se estima terminar en el año t, corresponden a aquellos que inician obras o están en ejecución en los años t, t-1 y años anteriores, y que, de acuerdo al plazo de ejecución de las obras, su programación y grado de avance se prevé podrán terminar. El año t-1 se elaborará un oficio con el número de proyectos a terminar el año t."/>
    <n v="0"/>
  </r>
  <r>
    <s v="MINISTERIO DE VIVIENDA Y URBANISMO"/>
    <x v="137"/>
    <s v="Vivienda y Servicios Comunitarios"/>
    <n v="11832"/>
    <s v="Porcentaje viviendas terminadas al año t en relación al déficit habitacional estimado en la Encuesta CASEN vigente (Quintiles I, II, III de Ingreso)"/>
    <s v="(Número de viviendas terminadas al año t/Déficit habitacional estimado según Encuesta CASEN vigente (Quintiles I, II y III de Ingreso))*100"/>
    <s v="1 - Diseñar planes y programas que contribuyan a disminuir el déficit cuantitativo y cualitativo, reconociendo la diversidad e impulsando la diversificación de soluciones que garanticen el derecho a una vivienda digna y adecuada."/>
    <s v="Disminuir déficit cuantitativo"/>
    <s v="%"/>
    <s v="Asc"/>
    <s v="Eficacia"/>
    <s v="Resultado Intermedio"/>
    <x v="0"/>
    <n v="41.57"/>
    <n v="136579"/>
    <n v="328541"/>
    <n v="0"/>
    <m/>
    <n v="56.44"/>
    <n v="202836"/>
    <n v="359373"/>
    <n v="0"/>
    <s v="1. El déficit habitacional se estima en base a una metodología elaborada por el MINVU y el MDS, la cual fue aplicada sobre la información de la encuesta CASEN vigente. El déficit habitacional empleado para construir este indicador, sólo considera la porción atribuible a los hogares pertenecientes al primer, segundo y tercer quintil de ingreso. 2. Este Indicador considera las viviendas terminadas correspondientes a los Programas Habitacionales FSV (DS 174), FSEV (DS N° 49), PHR (DS 10) SIS (DS 01), DS 40, DS 116 y DS 19. Incluye Reconstrucción. 3. La meta es acumulada y considera las viviendas terminadas desde el año siguiente en el que se identificó el déficit. 4. Se considerará vivienda terminada: - En el caso de viviendas construidas, el 100% de su construcción física, esto es, con recepción final SERVIU o DOM. - En el caso de las viviendas adquiridas (nueva o usada), la vivienda pagada en un 100%."/>
    <n v="-0.26346562721474126"/>
  </r>
  <r>
    <s v="MINISTERIO DE VIVIENDA Y URBANISMO"/>
    <x v="137"/>
    <s v="Vivienda y Servicios Comunitarios"/>
    <n v="11833"/>
    <s v="Porcentaje de Barrios terminados el año t, respecto del total de Barrios a terminar el año t."/>
    <s v="(Número de barrios terminados el año t/Número total de barrios a terminar el año t)*100"/>
    <s v="2 - Definir políticas y programas de ciudad y barrios que permitan el desarrollo de proyectos sustentables, equitativos y gestionados intersectorialmente."/>
    <s v="Disminuir déficit urbano y social en barrios"/>
    <s v="%"/>
    <s v="Asc"/>
    <s v="Eficacia"/>
    <s v="Producto"/>
    <x v="0"/>
    <n v="100"/>
    <n v="30"/>
    <n v="30"/>
    <n v="0"/>
    <m/>
    <n v="54"/>
    <n v="14"/>
    <n v="26"/>
    <n v="0"/>
    <s v="El barrio terminado considera el término del Contrato de Barrios, esto corresponde al término del Plan de Gestión de Obras y al Término del Plan de Gestión Social (que corresponde a fin de la Fase II &quot;Ejecución del contrato de Barrio&quot; del Programa). Asimismo, el Plan de Gestión de Obras  contempla el término de cada una de las obras del Contrato de Barrio. El número de barrios priorizados a terminar en el año t, será identificado en un Oficio durante el año t-1."/>
    <n v="0.85185185185185186"/>
  </r>
  <r>
    <s v="MINISTERIO DE VIVIENDA Y URBANISMO"/>
    <x v="137"/>
    <s v="Vivienda y Servicios Comunitarios"/>
    <n v="12921"/>
    <s v="Porcentaje de subsidios de arriendo activados al año t, en relación al total de subsidios de arriendo seleccionados en el año t-2"/>
    <s v="(Número de subsidios de arriendo activados al año t/Número total de subsidios de arriendo seleccionados en el año t-2)*100"/>
    <m/>
    <m/>
    <s v="%"/>
    <s v="Asc"/>
    <s v="Eficacia"/>
    <s v="Producto"/>
    <x v="1"/>
    <s v="NM"/>
    <s v="--"/>
    <s v="--"/>
    <s v="--"/>
    <m/>
    <n v="51.04"/>
    <n v="4963"/>
    <n v="9724"/>
    <n v="0"/>
    <s v="(1) Indicador solo aplica para subsidios de arriendo regulados por el Decreto Supremo N° 52 de 2013, que regula el Programa de Subsidio de Arriendo de Vivienda. Se excluyen asignaciones directas. (2) Se entenderá por subsidio de arriendo activado aquel que dispone de contrato de arriendo firmado y validado por el SERVIU, en que se ha efectuado el primer copago por parte del beneficiario y se ha pagado un subsidio. Dicha información se encuentra disponible en plataforma de subsidio de arriendo del MINVU. El beneficiario dispone de un plazo de 24 meses para realizar la primera activación del contrato, contados desde la selección. (3) El indicador medirá los subsidios que se aplican considerando solo la primera activación del contrato de arriendo. Se tomará como base los subsidios seleccionados por Resolución Exenta en el año t-2. La medición es acumulada a partir de la selección y hasta el año t, por lo que considerará los subsidios activados en los años t-2, t-1 y t."/>
    <s v="-"/>
  </r>
  <r>
    <s v="MINISTERIO DE VIVIENDA Y URBANISMO"/>
    <x v="137"/>
    <s v="Vivienda y Servicios Comunitarios"/>
    <n v="13149"/>
    <s v="Porcentaje de asentamientos con gestión de cierre realizada al año t, respecto al Registro Histórico de Campamentos"/>
    <s v="(Número de asentamientos con gestión de cierre realizada al año t/Número de asentamientos del Registro Histórico de Campamentos)*100"/>
    <m/>
    <m/>
    <s v="%"/>
    <s v="Asc"/>
    <s v="Eficacia"/>
    <s v="Resultado Intermedio"/>
    <x v="1"/>
    <s v="NM"/>
    <s v="--"/>
    <s v="--"/>
    <s v="--"/>
    <m/>
    <n v="57.66"/>
    <n v="659"/>
    <n v="1143"/>
    <n v="0"/>
    <s v="1) Se entiende por asentamientos aquellos campamentos o micro campamentos que formen parte de un Registro Histórico: - Campamento: Asentamientos de 8 o más hogares que habitan en posesión irregular un terreno, con carencia de al menos 1 de los 3 servicios básicos (electricidad, agua potable y sistema de alcantarillado), y cuyas viviendas conforman una unidad socio territorial definida. - Microcampamento: Asentamientos que conforman unidades socio territoriales definidas y que cumplen con los parámetros de la definición de campamento, tales como tenencia irregular y acceso deficitario al menos a un servicio básico. No obstante, tienen menos de 8 hogares identificados por Catastro. (2) El número de asentamientos del Registro Histórico de Campamentos corresponde al vigente hasta el año t, cuya actualización es responsabilidad del Ministerio de Vivienda y Urbanismo, con la participación de la Pontificia Universidad Católica en lo que respecta a la confección del Catastro que se publicará en el año 2022. 3) En la fase de Gestión de Cierre y Fin de Intervención, se gestiona el cierre del asentamiento conforme a la estrategia de intervención definida. Para las estrategias de Radicación, el hito de cierre es el proyecto habitacional en ejecución o la urbanización en desarrollo y para el caso de la relocalización, la integración de las familias a 1 o más proyectos habitacionales. Dichas estrategias están definidas como: - Radicación con proyecto habitacional: Las familias obtienen un subsidio habitacional que les permite la construcción de una nueva vivienda, en el mismo sector donde se emplaza el campamento. Radicación a partir de un proyecto de urbanización y consolidación barrial: Las familias se radican en el mismo terreno del campamento, reciben su título de dominio y urbanización completa, que incluye solución sanitaria, conexión a red de agua potable, empalme eléctrico y la regularización del loteo. - Relocalización: Las familias se integran a distintos proyectos habitacionales. Esta estrategia también implica traslados individuales de familias por la vía de Adquisición de Vivienda Construida. El terreno se desocupa en el caso de ser propiedad fiscal, y se notifica al propietario de las salidas de las familias en caso de ser propiedad privada. (4) La región de Magallanes no compromete el indicador para el año 2022, debido a que no contempla cierre de campamentos, sin embargo, cuenta con 1 asentamiento con gestión cierre realizada que se debe agregar a la sumatoria de la Subsecretaría. El Registro Histórico contempla 1.153 asentamientos, ya que Magallanes tiene catastrado 2 campamentos."/>
    <s v="-"/>
  </r>
  <r>
    <s v="MINISTERIO DE VIVIENDA Y URBANISMO"/>
    <x v="137"/>
    <s v="Vivienda y Servicios Comunitarios"/>
    <n v="13981"/>
    <s v="Porcentaje de los compromisos declarados en el Plan Integral de Gestión Presupuestaria ejecutados en el año t"/>
    <s v="(N° de compromisos sectoriales y multisectoriales ejecutados del Plan Integral de Gestión Presupuestaria en el año t/N° de compromisos sectoriales y multisectoriales declarados en el Plan Integral de Gestión Presupuestaria para ejecutar en el año t)*100"/>
    <s v="3 - Desarrollar una planificación integrada que fomente la equidad e integración social, fomentando el enfoque territorial y la coordinación multisectorial."/>
    <s v="Mejorar planificación integrada"/>
    <s v="%"/>
    <s v="Asc"/>
    <s v="Eficacia"/>
    <s v="Proceso"/>
    <x v="2"/>
    <n v="100"/>
    <n v="1"/>
    <n v="1"/>
    <n v="0"/>
    <m/>
    <s v="NM"/>
    <s v="--"/>
    <s v="--"/>
    <s v="--"/>
    <s v="1. El Plan Integral de Gestión Presupuestaria corresponde a la priorización y planificación de los compromisos sectoriales y multisectoriales necesarios para llevar a cabo una intervención territorial integrada y sostenible dentro del barrio, que permita disminuir el deterioro socio-urbano presente en cada territorio. El Plan contendrá la programación de los compromisos a ejecutar en cada año de intervención, incluyendo aquéllos que se ejecutarán en el año t. Los compromisos deben corresponder a acciones que faciliten la inversión urbana y social en el territorio. El Plan será elaborado y validado a más tardar en marzo del año t. 2. En el año t-1 se elaborará un Oficio que definirá el nombre del barrio seleccionado para la medición. 3. El cumplimiento de la meta de la Subsecretaría estará condicionada al cumplimiento de los compromisos de los SERVIU."/>
    <n v="1"/>
  </r>
  <r>
    <s v="MINISTERIO DEL DEPORTE"/>
    <x v="138"/>
    <s v="Actividades Recreativas, Cultura y Religión"/>
    <n v="10698"/>
    <s v="Porcentaje de logros deportivos de carácter internacional categoría todo competidor, respecto a la cantidad de participaciones año t que cuentan con financiamiento del IND"/>
    <s v="(Número de logros en competencias de carácter internacional en año t/Número de participaciones en competencias internacionales año t que cuentan con financiamiento IND)*100"/>
    <s v="2 - Mejorar los resultados del deporte de competición y de alto rendimiento, convencional y paralímpico, a nivel nacional e internacional."/>
    <s v="Logros de los deportistas en competencias de carácter internacional en modalidad convencional y paralímpica obtenidos en participaciones financiadas por el Instituto"/>
    <s v="%"/>
    <s v="Asc"/>
    <s v="Eficacia"/>
    <s v="Resultado Intermedio"/>
    <x v="1"/>
    <s v="NM"/>
    <s v="--"/>
    <s v="--"/>
    <s v="--"/>
    <m/>
    <n v="10.81"/>
    <n v="59"/>
    <n v="546"/>
    <n v="0"/>
    <s v="Mide la cantidad de logros deportivos obtenidos por los deportistas en competencias de carácter internacional en la modalidad convencional o paralímpica, mediante participaciones financiadas por el Instituto. Las participaciones internacionales que cuentan con financiamiento del Instituto, son aquellas para las cuales el IND entregó recursos, a través, de la suscripción de convenios de transferencias con la federación deportiva respectiva, ADO Chile, el Comité Olímpico de Chile (COCH) y el Comité Paralímpico de Chile (COPACHI) Se define como logro deportivo ?la obtención de un objetivo técnico propuesto?. Para el caso de la categoría de deporte de alto rendimiento, estos se miden a través de la obtención de una medalla por parte de un deportista (oro, plata y/o bronce). Se consideran todos los logros obtenidos y las participaciones que realicen los deportistas en competencias de carácter internacional, ambos en la categoría todo competidor, es decir, un deportista puede obtener más de un logro y/o tener más de una participación en una competencia. La categoría todo competidor es una clasificación de los deportistas o pruebas dentro de un evento, definido por la organización o acorde a los estándares de la disciplina deportiva, que no hace distinción entre competidores de distinta edad o nivel (admite la participación de deportistas adultos, juveniles o prejuveniles)."/>
    <s v="-"/>
  </r>
  <r>
    <s v="MINISTERIO DEL DEPORTE"/>
    <x v="138"/>
    <s v="Actividades Recreativas, Cultura y Religión"/>
    <n v="10700"/>
    <s v="Porcentaje de productos deportivos financiados por FONDEPORTE efectivamente ejecutados según fiscalizaciones en terreno por IND"/>
    <s v="(N° de productos deportivos financiados por FONDEPORTE con fecha de fin de ejecución en año t efectivamente ejecutados en año t según verificación de fiscalización en terreno por IND/N° de productos deportivos financiados por FONDEPORTE con fecha de fin de ejecución en año t)*100"/>
    <s v="1 - Aumentar la población que practica actividad física, deporte formativo, deporte recreativo y prácticas corporales."/>
    <s v="Productos deportivos financiados por FONDEPORTE."/>
    <s v="%"/>
    <s v="Asc"/>
    <s v="Eficacia"/>
    <s v="Producto"/>
    <x v="0"/>
    <n v="81.97"/>
    <n v="2092"/>
    <n v="2552"/>
    <n v="0"/>
    <m/>
    <n v="89.72"/>
    <n v="541"/>
    <n v="603"/>
    <n v="0"/>
    <s v="Se entenderá por &quot;producto efectivamente ejecutado según fiscalización en terreno por IND&quot;, aquel cuya realización es posible de verificar a través de una o más visitas en el lugar físico de desarrollo o ingresando al link en caso de ejecución o fiscalización online. Un proyecto puede contener uno o más productos. Estos son definidos en las bases de postulación del concurso FONDEPORTE y corresponden a actividades deportivas disponibles para la comunidad que facilitan el acceso de la población a la práctica de actividad física, deporte y prácticas corporales. El proceso de fiscalización, sea este realizado mediante inspección, visita o supervisión de forma presencial u online, queda materializado a través de una pauta de verificación."/>
    <n v="-8.6379848417298261E-2"/>
  </r>
  <r>
    <s v="MINISTERIO DEL DEPORTE"/>
    <x v="138"/>
    <s v="Actividades Recreativas, Cultura y Religión"/>
    <n v="12778"/>
    <s v="Porcentaje de Proyectos Deportivos tramitados y financiados en el año t en 40 días corridos o menos"/>
    <s v="(Número de proyectos Deportivos tramitados y financiados en el año t en 40 días corridos o menos//Total de Proyectos Deportivos tramitados y financiados en el año t)*100"/>
    <s v="2 - Mejorar los resultados del deporte de competición y de alto rendimiento, convencional y paralímpico, a nivel nacional e internacional."/>
    <s v="Proyectos deportivos a través de los cuales se desarrollan los procesos de preparación y participación de los deportistas en eventos nacionales e internacionales, convencionales y paralímpicos."/>
    <s v="%"/>
    <s v="Asc"/>
    <s v="Calidad"/>
    <s v="Producto"/>
    <x v="0"/>
    <n v="83.04"/>
    <n v="651"/>
    <n v="784"/>
    <n v="0"/>
    <m/>
    <n v="84.45"/>
    <n v="657"/>
    <n v="778"/>
    <n v="0"/>
    <s v="Se entiende por proyecto deportivo al conjunto de actividades administrativas y técnicas presentadas por las Organizaciones Deportivas, que son financiados por el Programa 01 de la Ley de Presupuestos del año, específicamente los correspondientes al Subtitulo 24, ítem 01, Asignaciones 337, 340, 341,359 y 383. Estos proyectos se registran en las plataformas SISAP (www.proyectosdeportivos.cl/sisap) y Administración AR (www.proyectosdeportivos.cl/administracionAR). Para el cálculo del tiempo de tramitación y financiamiento de los proyectos deportivos, la fecha de inicio corresponde al día de postulación del proyecto en el sistema en línea y el término al día en qué la transferencia es realizada por el Instituto."/>
    <n v="-1.6696269982237971E-2"/>
  </r>
  <r>
    <s v="MINISTERIO DEL DEPORTE"/>
    <x v="138"/>
    <s v="Actividades Recreativas, Cultura y Religión"/>
    <n v="12890"/>
    <s v="Porcentaje de avance financiero de las obras hasta el año t de los proyectos de infraestructura deportiva del Programa de Infraestructura 2019-2022"/>
    <s v="(Monto M$ avance financiero de las obras de los proyectos del Programa de Infraestructura Deportiva IND 2019-2022 adjudicados con Toma de Razón por la CGR, cuando corresponda, hasta el año t/Monto M$ de los contratos de obras o monto de aporte sectorial para contrato de obras de los proyectos del Programa de Infraestructura Deportiva IND de los años 2019 - 2022 adjudicados con Toma de Razón por la CGR, cuando corresponda, hasta el año t)*100"/>
    <s v="3 - Proveer infraestructura, de Patrimonio del IND o en asociatividad con terceros, para facilitar el acceso a la práctica de actividad física, el deporte y prácticas corporales."/>
    <s v="Avance financiero de las obras de infraestructura del IND"/>
    <s v="%"/>
    <s v="Asc"/>
    <s v="Economía"/>
    <s v="Proceso"/>
    <x v="1"/>
    <s v="NM"/>
    <s v="--"/>
    <s v="--"/>
    <s v="--"/>
    <m/>
    <n v="50.38"/>
    <n v="68034461"/>
    <n v="135053976"/>
    <n v="0"/>
    <s v="El programa de Infraestructura Deportiva IND 2019-2022, se alimenta de los diferentes lineamientos y compromisos suscritos por el Presidente de la República, a través de su Programa de Gobierno, Mensajes Presidenciales de cada año y/o otras comunicaciones. El programa total considera: CEVS (Centros Elige Vivir Sano), Alto Rendimiento (CAR ? CER), Estadios Profesionales, Canchas de Fútbol Amateur, Conservación ? Mejoramientos y Otras Construcciones Nuevas - Reposiciones a nivel nacional y regional, que estén incorporados en la Ley de Presupuesto del año t de los subtítulos 31 y 33, adjudicados en el año 2019 o posteriores. Para el cálculo del indicador se considera el avance financiero de las obras de los proyectos (las obras adjudicadas en el periodo 2019 ? 2022, es decir, el avance del gasto respecto del monto del contrato de obras (cuando el financiamiento es sólo sectorial) o del monto del aporte sectorial para el contrato de obras (cuando hay más de una fuente de financiamiento). El contrato de obras puede incluir equipos y equipamiento) del Programa de Infraestructura Deportiva del IND, que cuentan con presupuesto durante el año t, respecto de los montos de los contratos de obras o monto de aporte sectorial para el contrato de obras de los recintos deportivos antes señalados que se intervendrán o construirán instalaciones, correspondientes a proyectos del Programa de Infraestructura Deportiva del IND adjudicados en el período 2019-2022, debido a que dichas iniciativas pueden tener una duración distinta al año t. Los avances antes descritos, para los proyectos de nivel nacional se calcularán tomando en consideración la totalidad de estados de pagos emitidos hasta el 31 de diciembre del año t, de acuerdo al itemizado licitado de cada obra (se deben tomar en consideración la totalidad de los estados de pago correspondientes de cada proyecto, desde el anticipo hasta el pago de las retenciones, considerando el monto facturado en cada estado de pago, que descuenta el anticipo y las retenciones, de esta manera al término de la obra queda neteado la suma del gasto mensual con el monto del contrato o del aporte sectorial) ; y para los proyectos de nivel regional se calcularán en base a los Informes Ejecutivos Regionales mensuales emitidos hasta el 31 de diciembre del año t. Los estados de pago se obtendrán a través de los Inspectores Técnicos de Obra para las obras en ejecución del subtitulo 31 y a través de los Inspectores de Convenio para las obras en ejecución del subtitulo 33 y los informes ejecutivos regionales se obtendrán a través de los Encargados de Inversiones de las Direcciones Regionales."/>
    <s v="-"/>
  </r>
  <r>
    <s v="MINISTERIO DEL DEPORTE"/>
    <x v="138"/>
    <s v="Actividades Recreativas, Cultura y Religión"/>
    <n v="13101"/>
    <s v="Porcentaje de personas beneficiarias en actividades físicas y deportivas formativas, recreativas y competitivas administradas por el IND respecto a la población nacional entre 2 y más años"/>
    <s v="(N° de personas beneficiarias en actividades físicas y deportivas formativas, recreativas y competitivas administradas por el IND, en año t/Población nacional entre 2 y más años, año t)*100"/>
    <s v="1 - Aumentar la población que practica actividad física, deporte formativo, deporte recreativo y prácticas corporales."/>
    <s v="Actividades físicas y deportivas formativas, recreativas y competitivas administradas por el IND"/>
    <s v="%"/>
    <s v="Asc"/>
    <s v="Eficacia"/>
    <s v="Producto"/>
    <x v="1"/>
    <s v="NM"/>
    <s v="--"/>
    <s v="--"/>
    <s v="--"/>
    <m/>
    <n v="1.74"/>
    <n v="333325"/>
    <n v="19205498"/>
    <n v="0"/>
    <s v="Para el cálculo del numerador, se consideraran las personas beneficiarias de los programas deportivos formativos, recreativos y competitivos. Para las actividades sistemáticas y competencias deportivas los beneficiarios inscritos serán contabilizados por su RUT, una sola vez. En el caso de extranjeros, se considera el RUT provisorio. En el caso de las actividades consideradas como eventos, encuentros o actividades de promoción, el número de participantes es establecido en un &quot;Informe de eventos, encuentros o actividades de promoción&quot;, como medio de verificación. En relación a los criterios que se utilizan para determinar el número de participantes en los eventos, encuentros o actividades de promoción, estos dependen del componente y la actividad que se realiza: a. N° de cupos por taller o comunas, es decir, a cada taller o comuna se le da un número de personas que pueden participar, por lo que éstos remiten el número de participantes que asistirán o que participan del evento. b. Entrega de Merchandising, se dispone la entrega de elementos de publicidad (poleras, botellas, gorros u otros). c. Entrega de alimentación o hidratación: distribución de aguas o colaciones, los cuales permiten determinar el número de participantes del evento. d. Contratación de buses, que permiten dimensionar el número de participantes por número de asientos. e. Si los eventos corresponden a competencias deportivas entonces se registran mediante inscripción de los participantes (solo planillas numerales) En estos casos no se solicita el RUT por cuanto son eventos de participación y en general las organizaciones y/o entidades no registran este antecedente. f. Tomando en consideración la cantidad de personas por m2. g. El control en horarios y espacios delimitados de las personas que pasan por el sistema de control. h. En el caso de actividades o talleres para la población Penal: Dado que el sistema penitenciario no permite entregar el listado con Nombres y Rut de la población penitenciaria, se establece un número de participantes estimado, el cual es entregado por cada centro que realiza el evento. Para la contabilización del denominador, se utilizan datos de proyección de población elaborada por el INE, para el año de medición."/>
    <s v="-"/>
  </r>
  <r>
    <s v="MINISTERIO DEL DEPORTE"/>
    <x v="138"/>
    <s v="Actividades Recreativas, Cultura y Religión"/>
    <n v="13687"/>
    <s v="Porcentaje de personas beneficiarias en actividades físicas y deportivas formativas, recreativas y prácticas corporales administradas por el IND respecto a la población nacional entre 2 y más años."/>
    <s v="(Número de personas beneficiarias en actividades físicas y deportivas formativas, recreativas y prácticas corporales administradas por el IND, en año t/Población nacional entre 2 y más años, año t)*100"/>
    <s v="1 - Aumentar la población que practica actividad física, deporte formativo, deporte recreativo y prácticas corporales."/>
    <s v="Actividades físicas y deportivas formativas, recreativas y prácticas corporales administradas por el IND"/>
    <s v="%"/>
    <s v="Asc"/>
    <s v="Eficacia"/>
    <s v="Producto"/>
    <x v="2"/>
    <n v="1.86"/>
    <n v="363207"/>
    <n v="19486117"/>
    <n v="0"/>
    <m/>
    <n v="1.6"/>
    <n v="306618"/>
    <n v="19205498"/>
    <n v="0"/>
    <s v="Para el cálculo del numerador, se consideran las personas beneficiarias de los programas a través de los cuáles se ejecutan actividades físicas y deportivas formativas, recreativas y prácticas corporales. Para las actividades sistemáticas (talleres) las personas beneficiarias inscritas serán contabilizadas por su RUT. En el caso de extranjeros, se considera el RUT provisorio. En el caso de las actividades de promoción (eventos y encuentros), el número de participantes es establecido en un &quot;Informe de actividades de promoción&quot;, como medio de verificación. Para la contabilización del denominador, se utilizan los datos de proyección de población elaborada por el INE para el año de medición."/>
    <n v="0.16250000000000001"/>
  </r>
  <r>
    <s v="MINISTERIO DEL DEPORTE"/>
    <x v="138"/>
    <s v="Actividades Recreativas, Cultura y Religión"/>
    <n v="13710"/>
    <s v="Porcentaje de proyectos del Plan de Infraestructura 2023-2026 en ejecución que son entregados para uso al año t"/>
    <s v="(Número de proyectos del Plan de Infraestructura 2023-2026 en ejecución que son entregados para uso al año t/Número de proyectos del Plan de Infraestructura 2023-2026 en ejecución al año t)*100"/>
    <s v="3 - Proveer infraestructura, de Patrimonio del IND o en asociatividad con terceros, para facilitar el acceso a la práctica de actividad física, el deporte y prácticas corporales."/>
    <s v="Infraestructura entregada para uso."/>
    <s v="%"/>
    <s v="Asc"/>
    <s v="Eficacia"/>
    <s v="Producto"/>
    <x v="2"/>
    <n v="39.130000000000003"/>
    <n v="18"/>
    <n v="46"/>
    <n v="0"/>
    <m/>
    <s v="NM"/>
    <s v="--"/>
    <s v="--"/>
    <s v="--"/>
    <s v="Los proyectos del Plan de Infraestructura 2023-2026 son los que contemplen entre sus ítems de inversión ?Obras civiles?, correspondientes a Juegos Panamericanos 2023, CEVS (Centros Elige Vivir Sano), Proyectos Regionales, y Proyectos IND Nivel Central. Los proyectos del Plan de Infraestructura 2023-2026 en ejecución, consignados en el denominador de la fórmula de cálculo, son: los proyectos que no obtuvieron la recepción provisoria en el año t-1 y los proyectos con financiamiento en el año t, subtítulo 31 o subtítulo 33 de la Ley de Presupuesto del año 2023 o posteriores. Y, los proyectos del Plan de Infraestructura 2023-2026 en ejecución que son entregados para uso en el año t, correspondientes al numerador de la fórmula de cálculo, son los que consiguen obtener la recepción provisoria en el año t, quedando disponibles para el acceso y uso de la ciudadanía. Se excluyen de la medición los proyectos de diseños, estudios y consultorías, además de aquellos proyectos que finalizan con término anticipado previo a la obtención de su recepción para uso."/>
    <n v="1"/>
  </r>
  <r>
    <s v="MINISTERIO DEL DEPORTE"/>
    <x v="138"/>
    <s v="Actividades Recreativas, Cultura y Religión"/>
    <n v="13849"/>
    <s v="Porcentaje de participaciones financiadas por el IND en competencias de carácter internacional categoría todo competidor convencional y paralímpica en las que se obtienen logros en el año t"/>
    <s v="(N° de participaciones financiadas por el IND en competencias de carácter internacional categoría todo competidor convencional y paralímpica en las que se obtienen logros en el año t /N° de participaciones financiadas por el IND en competencias de carácter internacional categoría todo competidor convencional y paralímpica en el año t )*100"/>
    <s v="2 - Mejorar los resultados del deporte de competición y de alto rendimiento, convencional y paralímpico, a nivel nacional e internacional."/>
    <s v="Participaciones financiadas por el IND en competencias de carácter internacional categoria todo competidor convencional y paralímpica"/>
    <s v="%"/>
    <s v="Asc"/>
    <s v="Eficacia"/>
    <s v="Resultado Final"/>
    <x v="2"/>
    <n v="17.32"/>
    <n v="124"/>
    <n v="716"/>
    <n v="0"/>
    <m/>
    <n v="10.81"/>
    <n v="59"/>
    <n v="546"/>
    <n v="0"/>
    <s v="Mide la cantidad de logros deportivos obtenidos por los deportistas en competencias de carácter internacional en la modalidad convencional o paralímpica, mediante participaciones financiadas por el Instituto. Las participaciones internacionales que cuentan con financiamiento del Instituto, son aquellas para las cuales el IND entregó recursos, a través, de la suscripción de convenios de transferencias con la federación deportiva respectiva, ADO Chile, el Comité Olímpico de Chile (COCH) y el Comité Paralímpico de Chile (COPACHI) Se define como logro deportivo ?la obtención de un objetivo técnico propuesto?. Para el caso de la categoría de deporte de alto rendimiento, estos se miden a través de la obtención de una medalla por parte de un deportista (oro, plata y/o bronce). Se consideran todos los logros obtenidos y las participaciones que realicen los deportistas en competencias de carácter internacional, ambos en la categoría todo competidor, es decir, un deportista puede obtener más de un logro y/o tener más de una participación en una competencia. La categoría todo competidor es una clasificación de los deportistas o pruebas dentro de un evento, definido por la organización o acorde a los estándares de la disciplina deportiva, que no hace distinción entre competidores de distinta edad o nivel (admite la participación de deportistas adultos, juveniles o prejuveniles)."/>
    <n v="0.60222016651248844"/>
  </r>
  <r>
    <s v="MINISTERIO DEL DEPORTE"/>
    <x v="139"/>
    <s v="Actividades Recreativas, Cultura y Religión"/>
    <n v="12661"/>
    <s v="Porcentaje de hitos de estudios en actividad física y deporte realizados en año t, de estudios iniciados en año t y estudios sin finalizar a año t-1"/>
    <s v="(Total hitos-estudios en actividad física y deporte realizados en año t de estudios iniciados en año t y estudios sin finalizar a año t-1/[(Total hitos para estudio(s) en actividad física y deporte iniciado(s) en año t) + (Total hitos no realizados a 31 de diciembre de año t-1 de estudios iniciados con anterioridad a año t)])*100"/>
    <m/>
    <m/>
    <s v="%"/>
    <s v="Asc"/>
    <s v="Eficacia"/>
    <s v="Proceso"/>
    <x v="1"/>
    <s v="NM"/>
    <s v="--"/>
    <s v="--"/>
    <s v="--"/>
    <m/>
    <n v="100"/>
    <n v="5"/>
    <n v="5"/>
    <n v="0"/>
    <s v="Se entiende como estudio a todas aquellas consultorías o estudios que su producción esté basada en el conocimiento y en el método científico, los que se implementarán bajo las siguientes modalidades: Contratación de servicios profesionales especializados, trato directo, convenio marco y licitación pública o privada. El valor del denominador es la suma de la multiplicación de total de hitos por estudio(s) iniciado(s) en año t. Se planifica para el año t como nuevo estudio: 1 estudio. Los hitos por estudio son: 1. Diseño de Bases para la contratación de la realización del estudio: Medio de verificación: Bases Técnicas y Administrativas aprobadas por resolución (para el caso de contratación directa). Bases de concurso de provisión de cargo (para el caso de contratación de profesionales). 2. Evaluación de propuestas, selección y contratación: Medio de verificación: Resolución de adjudicación y/o Contrato de prestación de servicios. 3. Informe de avance aprobado: Medio de verificación: Informe de contraparte técnica que aprueba informe(s) de avance. 4. Informe final del estudio aprobado. Medio de verificación: Informe de contraparte técnica que aprueba informe final. 5. Publicación de Estudio Final aprobado y/o Resumen ejecutivo en página web de la institución"/>
    <s v="-"/>
  </r>
  <r>
    <s v="MINISTERIO DEL DEPORTE"/>
    <x v="139"/>
    <s v="Actividades Recreativas, Cultura y Religión"/>
    <n v="12885"/>
    <s v="Días hábiles promedio de tramitación de convenios y patrocinios finalizados en el año t"/>
    <s v="Sumatoria de días hábiles de tramitación de convenios y patrocinios finalizados en el año t/Número total de patrocinios y convenios finalizados en el año t"/>
    <m/>
    <m/>
    <s v="días"/>
    <s v="Des"/>
    <s v="Calidad"/>
    <s v="Producto"/>
    <x v="1"/>
    <s v="NM"/>
    <s v="--"/>
    <s v="--"/>
    <s v="--"/>
    <m/>
    <n v="16.170000000000002"/>
    <n v="679"/>
    <n v="42"/>
    <n v="0"/>
    <s v="Convenio: Se entiende por convenio un acuerdo realizado entre dos o más representantes legales de instituciones públicas o privadas para el establecimiento de beneficios, coordinaciones, traspaso de buenas prácticas, colaboración académica, entre otros, para mejorar la entrega de bienes y servicios deportivos a la población. La fecha de inicio de tramitación será el día de ingreso de la solicitud de convenio registrado en el sistema de gestión documental o correo electrónico institucional para la recepción de solicitudes. Si estas solicitudes se realizan en días inhábiles se contará a partir del día hábil siguiente. Se entenderá como convenio finalizado cuando se dicte acto administrativo aprobatorio por parte del Subsecretario del Deporte. De este acto administrativo se obtiene la fecha de término de tramitación. Patrocinio: Se entiende como la solicitud por parte de organizaciones públicas, privadas y sociales de apoyo institucional y publicitaria al Ministerio del Deporte, para el desarrollo de actividades con fines deportivos dirigidas a la población. La fecha de inicio de tramitación será la registrada en el sistema de gestión documental o correo electrónico institucional habilitado para la recepción de solicitudes. Si estas solicitudes se realizan en días inhábiles se contará a partir del día hábil siguiente. Se entenderá como patrocinio finalizado cuando se dicte acto administrativo aprobatorio por parte de la Ministra del Deporte. De este acto administrativo se obtiene la fecha de término de tramitación."/>
    <e v="#VALUE!"/>
  </r>
  <r>
    <s v="MINISTERIO DEL DEPORTE"/>
    <x v="139"/>
    <s v="Actividades Recreativas, Cultura y Religión"/>
    <n v="13008"/>
    <s v="Porcentaje de controles de dopaje con resultados analíticos adversos en el año t"/>
    <s v="(Número de controles de dopaje con resultado analítico adverso en el año t/Número de controles de dopaje ejecutados en el año t)*100"/>
    <m/>
    <m/>
    <s v="%"/>
    <s v="Des"/>
    <s v="Eficacia"/>
    <s v="Producto"/>
    <x v="1"/>
    <s v="NM"/>
    <s v="--"/>
    <s v="--"/>
    <s v="--"/>
    <m/>
    <n v="0.78"/>
    <n v="11"/>
    <n v="1413"/>
    <n v="0"/>
    <s v="Se entiende como un resultado analítico adverso -RAA- en un control de dopaje, donde existe un informe emitido por un laboratorio acreditado por la World Anti Doping Agency (WADA) u otro laboratorio aprobado por WADA que, identifique en una muestra la presencia de una sustancia prohibida o de sus metabolitos o marcadores o evidencias del uso de un método prohibido."/>
    <e v="#VALUE!"/>
  </r>
  <r>
    <s v="MINISTERIO DEL DEPORTE"/>
    <x v="139"/>
    <s v="Actividades Recreativas, Cultura y Religión"/>
    <n v="13292"/>
    <s v="Porcentaje de implementación al año t del Plan Estratégico de Actividad Física y Deporte 2016 - 2025"/>
    <s v="(Número de productos del Plan Estratégico de Actividad Física y Deporte 2016 - 2025 implementados al año t/Número total productos del Plan Estratégico de Actividad Física y Deporte 2016 - 2025)*100"/>
    <s v="2 - Garantizar el deporte como un derecho."/>
    <s v="Implementación Plan Estratégico"/>
    <s v="%"/>
    <s v="Asc"/>
    <s v="Eficacia"/>
    <s v="Producto"/>
    <x v="0"/>
    <n v="97.7"/>
    <n v="171"/>
    <n v="175"/>
    <n v="0"/>
    <m/>
    <n v="52.6"/>
    <n v="92"/>
    <n v="175"/>
    <n v="0"/>
    <s v="El Plan Estratégico de la Actividad Física y Deporte 2016 - 2025 es el instrumento por el cual se implementa la Política Nacional de Actividad Física y el Deporte 2016 - 2025. Este Plan Estratégico es aprobado por resolución exenta de la Ministra/o del Deporte. Los productos del Plan Estratégico se definen como el conjunto de actividades operativas, a través de la cuales se materializan los propósitos de la Política Nacional. Se entenderá por producto implementado cuando se acredite el cumplimiento de su contenido estipulado en el Plan Estratégico a través de la verificación de su existencia en documentos oficiales, bases de datos o actos administrativos, según corresponda. La cuantificación de los productos implementados será acumulativa. Es decir, los productos implementados en los años anteriores se suman a los implementados en el año t."/>
    <n v="0.85741444866920158"/>
  </r>
  <r>
    <s v="MINISTERIO DEL DEPORTE"/>
    <x v="139"/>
    <s v="Actividades Recreativas, Cultura y Religión"/>
    <n v="13294"/>
    <s v="Porcentaje de avance del Plan Parque Estadio Nacional al año t"/>
    <s v="(Número de actividades del Plan Parque Estadio Nacional implementadas al año t/Número total de actividades del Plan Parque Estadio Nacional)*100"/>
    <m/>
    <s v="Gestión e inversión en equipamiento e infraestructura deportiva"/>
    <s v="%"/>
    <s v="Asc"/>
    <s v="Eficacia"/>
    <s v="Proceso"/>
    <x v="1"/>
    <s v="NM"/>
    <s v="--"/>
    <s v="--"/>
    <s v="--"/>
    <m/>
    <n v="65.400000000000006"/>
    <n v="68"/>
    <n v="104"/>
    <n v="0"/>
    <s v="El Plan Parque Estadio Nacional es una iniciativa compuesta por un total de cuatro proyectos que, se desarrollan con cargo a la Partida N°26 del Presupuesto de la Nación. Este Plan tiene como finalidad mejorar y modernizar la infraestructura deportiva del Parque Estadio Nacional, con miras a los Juegos Panamericanos Santiago 2023. Cada proyecto se compone de 26 actividades, que abarca los hitos de Aprobación del Consejo de Monumentos Nacionales (CMN), Obtención de Recomendado Satisfactoriamente (RS), Identificación Presupuestaria, Licitación, Contrato y Uso de obra. En total son 104 actividades (valor de denominador). Se entenderá por actividad implementada, cuando se acredite con actas, correos electrónicos, informes, resoluciones o actos administrativos en general, el cumplimiento de lo estipulado para cada actividad. El cálculo de las actividades implementadas será acumulativa. Es decir, las actividades implementadas en los años anteriores se suman a las implementadas en el año t."/>
    <s v="-"/>
  </r>
  <r>
    <s v="MINISTERIO DEL DEPORTE"/>
    <x v="139"/>
    <s v="Actividades Recreativas, Cultura y Religión"/>
    <n v="14013"/>
    <s v="Porcentaje de acciones de difusión en estudios de actividad física y deporte en las comunas del país en el año t."/>
    <s v="(Número de comunas con acciones de difusión de estudios en actividad física y deporte en el año t/Número total de comunas del país)*100"/>
    <s v="1 - Instalar con enfoque de derechos, la cultura del movimiento en la población."/>
    <s v="Difusión de estudios en actividad física y deporte en comunas del país."/>
    <s v="%"/>
    <s v="Asc"/>
    <s v="Eficacia"/>
    <s v="Producto"/>
    <x v="2"/>
    <n v="20"/>
    <n v="69"/>
    <n v="346"/>
    <n v="0"/>
    <m/>
    <s v="NM"/>
    <s v="--"/>
    <s v="--"/>
    <s v="--"/>
    <s v="1. Se considera como acción de difusión todas aquellas actividades que divulguen los resultados de estudio/s de actividad física y deporte en las comunas. Ello, con el fin de promocionar materias relacionadas con la actividad física y el deporte en la población. 2. Se priorizaran las comunas vinculadas o aledañas a las sedes de los Juegos Panamericanos y Parapanamericanos; las prioritarias en la articulación de programas socio deportivos con barrios prioritarios establecidos por la Subsecretaría de Prevención del Delito; y comunas en las que se está implementando la medida presidencial de mejorar infraestructura deportiva escolar, principalmente, partiendo por las capitales regionales. 3. El indicador contempla, al menos, una actividad de difusión por cada comuna."/>
    <n v="1"/>
  </r>
  <r>
    <s v="MINISTERIO DEL DEPORTE"/>
    <x v="139"/>
    <s v="Actividades Recreativas, Cultura y Religión"/>
    <n v="14014"/>
    <s v="Porcentaje de grupos prioritarios que reciben educación en materias de antidopaje en el año t"/>
    <s v="(Número de grupos prioritarios que reciben educación en materias de antidopaje en el año t/ Número total de grupos prioritarios contemplados para el año t)*100"/>
    <s v="3 - Posicionar al país y a los deportistas en el alto rendimiento a nivel nacional e internacional, en las modalidades convencional, adaptado y paralímpico."/>
    <s v="Educar en materias de antidopaje a grupos prioritarios"/>
    <s v="%"/>
    <s v="Asc"/>
    <s v="Eficacia"/>
    <s v="Producto"/>
    <x v="2"/>
    <n v="100"/>
    <n v="4"/>
    <n v="4"/>
    <n v="0"/>
    <m/>
    <s v="NM"/>
    <s v="--"/>
    <s v="--"/>
    <s v="--"/>
    <s v="Se entiende por Grupo Prioritario a aquel que la Comisión Nacional de Control de Dopaje de Chile ha designado como receptor prioritario de sus actividades de Educación, debido a elementos objetivos específicos, a saber: 1. Crecemos juntos: Destinado Niños y jóvenes Promesas Chile -12 - 18 años. 2. La Previa: Destinado a Deportistas y comunidad deportiva chilena, participante de Santiago 2023. 3. Universidades y otros de la Educación Superior: Destinado a Directivos, docentes y estudiantes de carreras afines al deporte y actividad física, para incorporar tópicos antidopaje en sus programas y currículos; 4. Federaciones Deportivas: Programas destinados a los Deportistas y miembros de la comunidad Federada."/>
    <n v="1"/>
  </r>
  <r>
    <s v="MINISTERIO DEL DEPORTE"/>
    <x v="139"/>
    <s v="Actividades Recreativas, Cultura y Religión"/>
    <n v="14021"/>
    <s v="Porcentaje de instalaciones deportivas IND con catastro de infraestructura actualizado en terreno en el año t ."/>
    <s v="(Número de instalaciones deportivas IND con catastro de infraestructura actualizado en terreno en el año t/Número total de recintos IND)*100"/>
    <s v="4 - Definir y evaluar directrices para la gestión e inversión en equipamiento e infraestructura deportiva que acerque la práctica de la actividad física, prácticas corporales, el deporte y recreación a la población."/>
    <s v="Actualización de catastro de infraestructura deportiva IND"/>
    <s v="%"/>
    <s v="Asc"/>
    <s v="Eficacia"/>
    <s v="Producto"/>
    <x v="2"/>
    <n v="74.900000000000006"/>
    <n v="358"/>
    <n v="478"/>
    <n v="0"/>
    <m/>
    <s v="NM"/>
    <s v="--"/>
    <s v="--"/>
    <s v="--"/>
    <s v="1. La actualización y mejora del catastro nacional de infraestructura deportiva IND se realizará con el objetivo de tener información detallada y actual de las instalaciones pertenecientes a IND, puesto que en la actualidad el IND cuenta con un directorio de recintos deportivos, el cual no cumple con los requisitos, por lo que se realizará una modificación/actualización de este. La actualización considerará una serie de características técnicas de cada recinto, tales como; la georreferenciación, dirección, el estado de superficie, si cuenta con accesibilidad universal, uso de las instalaciones, estado de baños y/o camarines y convenio de administración vigente. Todo lo anterior, en función de la Política de Infraestructura a Nivel Nacional. 2. La actualización del catastro IND es una de las herramientas que permitirá entregar directrices y prioridades para las definiciones de inversión en equipamientos e infraestructura deportiva a nivel nacional. 3. El número total de instalaciones deportivas IND es de 478, de las cuales 191 se encuentran disponibles para entregar en administración, las 287 restantes se encuentran con convenio de administración vigente."/>
    <n v="1"/>
  </r>
  <r>
    <s v="MINISTERIO DEL INTERIOR Y SEGURIDAD PÚBLICA"/>
    <x v="140"/>
    <s v="Asuntos Económicos"/>
    <n v="4001"/>
    <s v="Porcentaje de avance de la ejecución presupuestaria de la inversión (programa 02) al 30 de Junio del año t, respecto del presupuesto vigente al 30 de Abril del año t"/>
    <s v="(Monto de inversión (programa 02) ejecutado al 30 de Junio año t/Monto de presupuesto vigente al 30 de Abril año t)*100"/>
    <s v="1 - Elaborar el proyecto de presupuesto de inversión del GORE así como ejecutar y controlar el presupuesto del FNDR y los programas que administre el GORE, durante el ejercicio presupuestario del año t en curso, según los lineamientos y prioridades de los instrumentos de planificación, ordenamiento regional y Plan de Gobierno Regional 2021-2024"/>
    <s v="Cumplimiento del Gasto"/>
    <s v="%"/>
    <s v="Asc"/>
    <s v="Economía"/>
    <s v="Producto"/>
    <x v="0"/>
    <n v="50"/>
    <n v="50"/>
    <n v="100"/>
    <n v="0"/>
    <m/>
    <n v="0"/>
    <n v="23324300124"/>
    <n v="86395659010"/>
    <n v="0"/>
    <s v="Este indicador considera los Subtítulos dentro del Presupuesto de Gasto del programa 02 decretado a Abril del año t y solo se excluye de este el Subt. 32 (Prestamos). Este indicador podría presentar un sobrecumplimiento en caso de decretarse mayores recursos posterior al 30 de Abril del año t, debido a la medición que se realiza a los Gores al 30 de Junio del año t, con el presupuesto a esa fecha."/>
    <s v="-"/>
  </r>
  <r>
    <s v="MINISTERIO DEL INTERIOR Y SEGURIDAD PÚBLICA"/>
    <x v="140"/>
    <s v="Asuntos Económicos"/>
    <n v="6117"/>
    <s v="Porcentaje de cumplimiento de las acciones planificadas en la agenda de internacionalización multilateral y cooperación transfronteriza respecto al total de acciones agendadas para el año"/>
    <s v="(N° de acciones de cooperación transfronteriza concretadas por la red/N° total de acciones agendadas en el año)*100"/>
    <s v="3 - Contribuir a la integración cultural, turística y económica con los países vecinos mediante la implementación de una agenda de internacionalización y cooperación transfronteriza que posibilite el desarrollo multidimensional de los territorios en aspectos tales como el desarrollo económico, social, turístico y cultural acompañado de inversiones en infraestructura habilitante necesaria para el proceso."/>
    <s v="Actividades cumplidas sobre Agenda de Internacionalización"/>
    <s v="%"/>
    <s v="Asc"/>
    <s v="Eficacia"/>
    <s v="Producto"/>
    <x v="0"/>
    <n v="100"/>
    <n v="3"/>
    <n v="3"/>
    <n v="0"/>
    <m/>
    <n v="100"/>
    <n v="3"/>
    <n v="3"/>
    <n v="0"/>
    <s v="Se entiende a la Agenda como instrumento que lleva implícita acciones de seguimiento y evaluación, así como mecanismos de retroalimentación y cambio.- El cumplimiento se verá afectado por factores políticos de Chile y de los países transfronterizos, así como de la voluntad política de profundizar el proceso de integración en curso.-"/>
    <n v="0"/>
  </r>
  <r>
    <s v="MINISTERIO DEL INTERIOR Y SEGURIDAD PÚBLICA"/>
    <x v="140"/>
    <s v="Asuntos Económicos"/>
    <n v="8194"/>
    <s v="Porcentaje de iniciativas de inversión del subtítulo 31, de arrastre identificados al 30 de Abril del año t"/>
    <s v="(Nº de iniciativas de inversión, del subtítulo 31, de arrastre identificados al 30 de Abril del año t/Nº total de iniciativas de inversión, del subtítulo 31, de arrastre del año t)*100"/>
    <s v="1 - Elaborar el proyecto de presupuesto de inversión del GORE así como ejecutar y controlar el presupuesto del FNDR y los programas que administre el GORE, durante el ejercicio presupuestario del año t en curso, según los lineamientos y prioridades de los instrumentos de planificación, ordenamiento regional y Plan de Gobierno Regional 2021-2024"/>
    <s v="Iniciativas de Inversión del subt. 31 identificadas"/>
    <s v="%"/>
    <s v="Asc"/>
    <s v="Eficacia"/>
    <s v="Producto"/>
    <x v="0"/>
    <n v="98"/>
    <n v="98"/>
    <n v="100"/>
    <n v="0"/>
    <m/>
    <n v="100"/>
    <n v="48"/>
    <n v="48"/>
    <n v="0"/>
    <s v="Se entendera como arrastre las iniciativas con Rate RS que mantengan contrato vigente al 31-12 del año t."/>
    <n v="-0.02"/>
  </r>
  <r>
    <s v="MINISTERIO DEL INTERIOR Y SEGURIDAD PÚBLICA"/>
    <x v="140"/>
    <s v="Asuntos Económicos"/>
    <n v="10009"/>
    <s v="Porcentaje de proyectos F.N.D.R. en ejecución de arrastre y nuevos priorizados hasta el 31-03 del año t, cuyo costo total sea superior a 300 millones, supervisados en el Año"/>
    <s v="(N° de proyectos F.N.D.R. en ejecución de arrastre y nuevas visitadas cuyo Costo Total sea &gt; MM$300 FNDR priorizadas al 31-03 del año t/Total de Proyectos F.N.D.R. nuevas y de arrastre en ejecución priorizadas al 31-03 del año t cuyo Costo total &gt; MM$300 FNDR)*100"/>
    <s v="1 - Elaborar el proyecto de presupuesto de inversión del GORE así como ejecutar y controlar el presupuesto del FNDR y los programas que administre el GORE, durante el ejercicio presupuestario del año t en curso, según los lineamientos y prioridades de los instrumentos de planificación, ordenamiento regional y Plan de Gobierno Regional 2021-2024"/>
    <s v="Proyectos Supervisados"/>
    <s v="%"/>
    <s v="Asc"/>
    <s v="Eficacia"/>
    <s v="Producto"/>
    <x v="1"/>
    <s v="NM"/>
    <s v="--"/>
    <s v="--"/>
    <s v="--"/>
    <m/>
    <n v="46.9"/>
    <n v="15"/>
    <n v="32"/>
    <n v="0"/>
    <s v="Se entenderá como Arrastre las iniciativas con rate RS que mantengan contrato vigente al 31-12 del año t, y se entenderá por proyecto a la asignación 004, Obras Civiles. La meta 2021 es alcanzar un 54%, para ello el numerador y denominador señalados son referencial."/>
    <s v="-"/>
  </r>
  <r>
    <s v="MINISTERIO DEL INTERIOR Y SEGURIDAD PÚBLICA"/>
    <x v="140"/>
    <s v="Asuntos Económicos"/>
    <n v="12587"/>
    <s v="Porcentaje de solicitudes de re-evaluación de las iniciativas no financieras (subt.29) de la circ.33, ingresadas a DIPLAR durante el primer semestre del año &quot;t&quot; con respuesta emitida en un plazo no superior a diez días hábiles"/>
    <s v="(Número de solicitudes de re-evaluación de las iniciativas no financieras (subt.29) de la circ.33, ingresadas a DIPLAR durante el primer semestre del año &quot;t&quot; con respuesta emitida en un plazo no superior a diez días hábiles/Total de solicitudes de re-evaluación de iniciativas no financieras (subt.29) de la circ.33 ingresadas a DIPLAR durante el primer semestre del año &quot;t&quot; )*100"/>
    <s v="2 - Elaborar y proponer instrumentos de planificación y ordenamiento territorial sobre la base de procesos técnicos y participativos para el Desarrollo armónico del territorio conforme a las prioridades definidas por el GORE y evaluar el cumplimiento de los mismos instrumentos de planificación y ordenamiento territorial, así como brindar asistencia técnica a los organismos de la administración que lo requieran."/>
    <s v="Respuestas agilizadas sobre Transferencias de Capital."/>
    <s v="%"/>
    <s v="Asc"/>
    <s v="Calidad"/>
    <s v="Producto"/>
    <x v="1"/>
    <s v="NM"/>
    <s v="--"/>
    <s v="--"/>
    <s v="--"/>
    <m/>
    <n v="100"/>
    <n v="7"/>
    <n v="7"/>
    <n v="0"/>
    <s v="Se refiere a las iniciativas no financieras (adquisición de activos) del subtitulo 29 de la circular 33. Las solicitudes de reevaluaciones son derivadas a la unidad de preinversión cuando las unidades técnicas solicitan a la DIPIR (División de Inversión y Presupuestos) aumentar recursos y/o modificar aspectos técnicos que fueron aprobados originalmente. La unidad de preinversión se pronuncia técnicamente y observa así mismo lo solicitado como aumento de presupuesto. La sigla Diplar se refiere a la División de Planificación Regional. El plazo se inicia desde la recepción del documento por el Analista DIPLAR. Se entenderá que la prerrogativa del ingreso de solicitudes de reevaluación de iniciativas no financieras (adquisición de activos) del subtítulo 29 la circular 33 es de exclusiva responsabilidad de los servicios ejecutores y no del Gobierno Regional de Antofagasta. El cumplimiento de este indicador puede verse afectado por dicha prerrogativa, así como por el oficio circular N°15 de DIPRES de fecha 09 de abril 2020 que contempla ?Instructivo sobre Austeridad y Eficiencia en el uso de los recursos públicos durante la emergencia sanitaria producto del virus COVID 19. Por las razones anteriores, la meta 2022 se mantiene en alcanzar un 95%. El numerador y denominador señalados son referencial."/>
    <s v="-"/>
  </r>
  <r>
    <s v="MINISTERIO DEL INTERIOR Y SEGURIDAD PÚBLICA"/>
    <x v="140"/>
    <s v="Asuntos Económicos"/>
    <n v="13478"/>
    <s v="Porcentaje de proyectos FNDR de arrastre y nuevos contratados hasta el 30-06 del año t, cuyo costo total sea superior a 300 millones, supervisados en el año t."/>
    <s v="(N° de proyectos FNDR en ejecución de arrastre y nuevas visitadas cuyo Costo Total sea &gt; MM$ 300.- FNDR contratados al 30-06 del año t/Total de proyectos FNDR nuevas y de arrastre en ejecución contratados al 30-06 del año t, cuyo costo total &gt; MM$ 300 FNDR)*100"/>
    <s v="1 - Elaborar el proyecto de presupuesto de inversión del GORE así como ejecutar y controlar el presupuesto del FNDR y los programas que administre el GORE, durante el ejercicio presupuestario del año t en curso, según los lineamientos y prioridades de los instrumentos de planificación, ordenamiento regional y Plan de Gobierno Regional 2021-2024"/>
    <s v="Proyectos Supervisados"/>
    <s v="%"/>
    <s v="Asc"/>
    <s v="Eficacia"/>
    <s v="Producto"/>
    <x v="2"/>
    <n v="54"/>
    <n v="54"/>
    <n v="100"/>
    <n v="0"/>
    <m/>
    <s v="NM"/>
    <s v="--"/>
    <s v="--"/>
    <s v="--"/>
    <s v="Se entenderá como Arrastre las iniciativas con rate RS que mantengan contrato vigente al 31-12 del año t, y se entenderá por proyecto a la asignación 004, Obras Civiles. La estimación 2023 es alcanzar un 54%, para ello el numerador y denominador señalados son referencial."/>
    <n v="1"/>
  </r>
  <r>
    <s v="MINISTERIO DEL INTERIOR Y SEGURIDAD PÚBLICA"/>
    <x v="140"/>
    <s v="Asuntos Económicos"/>
    <n v="13497"/>
    <s v="Porcentaje de encuestas aplicadas a usuarios externos (todos aquellos que hayan usado algún servicio o producto del GORE durante el año t) sobre la calidad de los productos y servicios que ofrece el Gobierno Regional."/>
    <s v="(N° de encuestas aplicadas a los usuarios externos/N° de encuestas programadas.)*100"/>
    <s v="7 - Modernizar la gestión interna del Gobierno Regional para lograr ser una Institución de excelencia y alcanzar altos estándares que permitan satisfacer las necesidades de sus usuarios, tanto internos como externos."/>
    <s v="Información sobre calidad de los servicios"/>
    <s v="%"/>
    <s v="Asc"/>
    <s v="Eficacia"/>
    <s v="Proceso"/>
    <x v="2"/>
    <n v="90"/>
    <n v="90"/>
    <n v="100"/>
    <n v="0"/>
    <m/>
    <n v="0"/>
    <n v="0"/>
    <n v="0"/>
    <n v="0"/>
    <m/>
    <n v="1"/>
  </r>
  <r>
    <s v="MINISTERIO DEL INTERIOR Y SEGURIDAD PÚBLICA"/>
    <x v="140"/>
    <s v="Asuntos Económicos"/>
    <n v="13694"/>
    <s v="Porcentaje de procesos estratégicos actualizados respecto al Plan de Mejoras 2023-2024."/>
    <s v="(N° de Procesos de productos estratégicos actualizados/N° total de Procesos de productos estratégicos del Gobierno Regional)*100"/>
    <s v="7 - Modernizar la gestión interna del Gobierno Regional para lograr ser una Institución de excelencia y alcanzar altos estándares que permitan satisfacer las necesidades de sus usuarios, tanto internos como externos."/>
    <s v="Procesos Actualizados"/>
    <s v="%"/>
    <s v="Asc"/>
    <s v="Eficacia"/>
    <s v="Proceso"/>
    <x v="2"/>
    <n v="50"/>
    <n v="50"/>
    <n v="100"/>
    <n v="0"/>
    <m/>
    <n v="0"/>
    <n v="0"/>
    <n v="0"/>
    <n v="0"/>
    <s v="La meta 2023-2024 es alcanzar un 100%, para ello el numerador y denominador señalados son referencial. La meta a alcanzar en el año 2023 corresponde a un 50%."/>
    <n v="1"/>
  </r>
  <r>
    <s v="MINISTERIO DEL INTERIOR Y SEGURIDAD PÚBLICA"/>
    <x v="140"/>
    <s v="Asuntos Económicos"/>
    <n v="13696"/>
    <s v="Porcentaje de Organizaciones Sociales capacitadas"/>
    <s v="(N° de Organizaciones sin fines de lucro de la sociedad civil capacitadas en formulación de proyectos sociales/N° total de organizaciones inscritas en la plataforma de Fondos Concursables del Gobierno Regional de Antofagasta.)*100"/>
    <s v="5 - Proponer, promover y ejecutar planes y programas de alcance regional. Para mejorar la calidad de vida de los habitantes del territorio"/>
    <s v="Cantidad de Organizaciones Sociales Capacitadas"/>
    <s v="%"/>
    <s v="Asc"/>
    <s v="Eficacia"/>
    <s v="Producto"/>
    <x v="2"/>
    <n v="45"/>
    <n v="45"/>
    <n v="100"/>
    <n v="0"/>
    <m/>
    <n v="0"/>
    <n v="0"/>
    <n v="0"/>
    <n v="0"/>
    <s v="Los Fondos concursables se refiere a aquellas iniciativas incluidas en la Glosa Presupuestaria 2.1"/>
    <n v="1"/>
  </r>
  <r>
    <s v="MINISTERIO DEL INTERIOR Y SEGURIDAD PÚBLICA"/>
    <x v="140"/>
    <s v="Asuntos Económicos"/>
    <n v="13701"/>
    <s v="Cobertura de Fiscalización a iniciativas FIC-R en ejecución."/>
    <s v="(Número de iniciativas FIC -R en ejecución fiscalizadas/Número total de iniciativas FIC--R en ejecución )*100"/>
    <s v="4 - Fortalecer el Fomento Productivo sostenible en la región, articulando al sector público, privado y academia, tendiente a:1) potenciar áreas económicas con ventajas comparativas y el desarrollo de nuevos sectores económicos regionales con alto potencial de crecimiento, 2) Promover el Emprendimiento e innovación para todos en la región, 3) apoyar el desarrollo integral de las mipymes de la región."/>
    <s v="Apoyo y seguimiento a las iniciativas FIC-R"/>
    <s v="%"/>
    <s v="Asc"/>
    <s v="Eficacia"/>
    <s v="Producto"/>
    <x v="2"/>
    <n v="50"/>
    <n v="50"/>
    <n v="100"/>
    <n v="0"/>
    <m/>
    <n v="0"/>
    <n v="0"/>
    <n v="0"/>
    <n v="0"/>
    <s v="Se entenderá como Iniciativas FIC-R en ejecución y fiscalizadas, aquellas que la unidad técnica expone el avance a los analistas de la división o aquellas que fueron visitadas en terreno, según la naturaleza de cada iniciativa. Se considerará para efectos de cálculo las iniciativas FIC-R que iniciaron ejecución hasta el 31 de diciembre del 2022."/>
    <n v="1"/>
  </r>
  <r>
    <s v="MINISTERIO DEL INTERIOR Y SEGURIDAD PÚBLICA"/>
    <x v="140"/>
    <s v="Asuntos Económicos"/>
    <n v="13721"/>
    <s v="Publicación del registro anual de Conservaciones Viales y Aceras, realizadas en el año T-1"/>
    <s v="(N° de conservaciones viales y de aceras, realizadas en el año t-1 publicadas en la página web del Gobierno Regional./N° de conservaciones viales y de aceras ejecutadas por SERVIU en el año t-1)*100"/>
    <s v="6 - Elaborar, proponer y coordinar planes y programas para obras de infraestructura, equipamiento y gestión del transporte, mejorando las condiciones de entorno para un desarrollo sostenible y equitativo de la población regional."/>
    <s v="Listado de conservaciones"/>
    <s v="%"/>
    <s v="Asc"/>
    <s v="Eficacia"/>
    <s v="Producto"/>
    <x v="2"/>
    <n v="100"/>
    <n v="100"/>
    <n v="100"/>
    <n v="0"/>
    <m/>
    <n v="0"/>
    <n v="0"/>
    <n v="0"/>
    <n v="0"/>
    <s v="SERVIU: Servicio Regional de Vivienda y Urbanismo."/>
    <n v="1"/>
  </r>
  <r>
    <s v="MINISTERIO DEL INTERIOR Y SEGURIDAD PÚBLICA"/>
    <x v="140"/>
    <s v="Asuntos Económicos"/>
    <n v="13734"/>
    <s v="Porcentaje de solicitudes de re-evaluación de iniciativas asociadas a Transferencias de Capital (Subtitulo .33), solicitadas a DIPLAR durante el primer semestre del año t con respuesta emitida en un plazo no superior a diez días hábiles."/>
    <s v="(Respuestas a solicitudes de reevaluación de iniciativas financiadas por Transferencias de Capital (subt.33) con respuesta emitida en un plazo no superior a diez días hábiles en el año t/Solicitudes de re-evaluación de iniciativas asociadas a Transferencias de Capital (subt.33) en el año t * 100)*100"/>
    <s v="2 - Elaborar y proponer instrumentos de planificación y ordenamiento territorial sobre la base de procesos técnicos y participativos para el Desarrollo armónico del territorio conforme a las prioridades definidas por el GORE y evaluar el cumplimiento de los mismos instrumentos de planificación y ordenamiento territorial, así como brindar asistencia técnica a los organismos de la administración que lo requieran."/>
    <s v="Calidad en el Proceso de coordinación de la pre inversión pública"/>
    <s v="%"/>
    <s v="Asc"/>
    <s v="Calidad"/>
    <s v="Producto"/>
    <x v="2"/>
    <n v="95"/>
    <n v="95"/>
    <n v="100"/>
    <n v="0"/>
    <m/>
    <n v="0"/>
    <n v="0"/>
    <n v="0"/>
    <n v="0"/>
    <s v="- Se refiere a las iniciativas asociadas a Transferencia de Capital (Subtitulo 33) - La sigla DIPLAR se refiere a la División de Planificación y Desarrollo Regional. - Las solicitudes de reevaluación son derivadas a la División de Planificación y Desarrollo Regional (DIPLAR) / Unidad de preinversion, por la División de Inversión y Presupuesto (DIPIR) cuando las Unidades técnicas solicitan a la señalada División modificar aspectos técnicos y/o financieros que fueron aprobados originalmente. - La unidad de preinversion de la DIPLAR analiza pertinencia y se pronuncia técnicamente. - El plazo se inicia desde la recepción del documento por el Analista DIPLAR - Por semestre se entenderá último día hábil del mes de junio 2023. - 01 informe al término del primer semestre 2023 - La estimación 2023 es alcanzar un 95%, para ello el numerador y denominador señalados son referencial."/>
    <n v="1"/>
  </r>
  <r>
    <s v="MINISTERIO DEL INTERIOR Y SEGURIDAD PÚBLICA"/>
    <x v="140"/>
    <s v="Asuntos Económicos"/>
    <n v="13735"/>
    <s v="Porcentaje de iniciativas presentadas a análisis técnico económico con financiamiento FNDR que forman parte de cartera aprobada y vigente por Subdere del Plan Zona de Rezago de Tocopilla en el año t."/>
    <s v="(N° Iniciativas que conforman cartera de inversión planificadas en el año t, del Plan Zona de Rezago Provincia de Tocopilla aprobada por SUBDERE./N° Iniciativas presentadas en el año t del Plan Zona de Rezago Provincia de Tocopilla, a análisis técnico económico y financiamiento FNDR.)*100"/>
    <s v="2 - Elaborar y proponer instrumentos de planificación y ordenamiento territorial sobre la base de procesos técnicos y participativos para el Desarrollo armónico del territorio conforme a las prioridades definidas por el GORE y evaluar el cumplimiento de los mismos instrumentos de planificación y ordenamiento territorial, así como brindar asistencia técnica a los organismos de la administración que lo requieran."/>
    <s v="Seguimiento de Iniciativas incluidas en Plan de Rezago Provincia de Tocopilla"/>
    <s v="%"/>
    <s v="Asc"/>
    <s v="Eficacia"/>
    <s v="Producto"/>
    <x v="2"/>
    <n v="50"/>
    <n v="50"/>
    <n v="100"/>
    <n v="0"/>
    <m/>
    <n v="0"/>
    <n v="0"/>
    <n v="0"/>
    <n v="0"/>
    <s v="Son 2 informes en el año t, con fecha de corte a la primera quincena del mes de Junio y Diciembre 2023. Línea Base cartera aprobada por Subdere, iniciativas presentadas a partir de oficio o carta de solicitud de patrocinio FNDR dirigida al Gobernador Regional en el año 2023. El propósito es informar a la ciudadanía, a través de la página web del Gobierno Regional, sobre el avance de la cartera de inversiones del Plan Rezago en Provincia de Tocopilla 2022-2030"/>
    <n v="1"/>
  </r>
  <r>
    <s v="MINISTERIO DEL INTERIOR Y SEGURIDAD PÚBLICA"/>
    <x v="140"/>
    <s v="Asuntos Económicos"/>
    <n v="13736"/>
    <s v="Porcentaje de equipos técnicos municipales de la región, capacitados en formulación de iniciativas sociales"/>
    <s v="(Número de capacitaciones realizadas a equipos técnicos municipales de la región en formulación de iniciativas sociales/Número total de equipos técnicos municipales en la región)*100"/>
    <s v="5 - Proponer, promover y ejecutar planes y programas de alcance regional. Para mejorar la calidad de vida de los habitantes del territorio"/>
    <s v="Capacitaciones a Instituciones"/>
    <s v="%"/>
    <s v="Asc"/>
    <s v="Eficacia"/>
    <s v="Producto"/>
    <x v="2"/>
    <n v="80"/>
    <n v="80"/>
    <n v="100"/>
    <n v="0"/>
    <m/>
    <n v="0"/>
    <n v="0"/>
    <n v="0"/>
    <n v="0"/>
    <s v="1. La capacitación puede ser efectuada en formato presencial u on-line dependiendo la situación sanitaria vigente al momento de la convocatoria. Además, dependiendo el número de participantes. 2. La capacitación contemplará formulación de iniciativas de interés social 3. La Región de Antofagasta cuenta con nueve (9) comunas."/>
    <n v="1"/>
  </r>
  <r>
    <s v="MINISTERIO DEL INTERIOR Y SEGURIDAD PÚBLICA"/>
    <x v="140"/>
    <s v="Asuntos Económicos"/>
    <n v="13739"/>
    <s v="Iniciativas de Carácter Social evaluadas por la División de Desarrollo Social y Humano (DIDESO)"/>
    <s v="(Nº total de iniciativas evaluadas al 31 de diciembre del año t, en un plazo menor o igual 15 días hábiles./Nº total de iniciativas presentadas a través de ley de presupuesto 2023, al 31 de diciembre del año t)*100"/>
    <s v="5 - Proponer, promover y ejecutar planes y programas de alcance regional. Para mejorar la calidad de vida de los habitantes del territorio"/>
    <s v="Evaluación de DIDESO a Iniciativas de carácter social."/>
    <s v="%"/>
    <s v="Asc"/>
    <s v="Calidad"/>
    <s v="Producto"/>
    <x v="2"/>
    <n v="70"/>
    <n v="70"/>
    <n v="100"/>
    <n v="0"/>
    <m/>
    <n v="0"/>
    <n v="0"/>
    <n v="0"/>
    <n v="0"/>
    <s v="Las iniciativas de carácter social que se evaluarán podrán corresponder a los subtítulos 33, 29, 22 ,24. Se entenderá como iniciativas evaluadas aquellas donde la DIDESO recibe una iniciativa de inversión y emite en un plazo igual o menor a 15 días hábiles, el resultado de la evaluación a la unidad formuladora de la iniciativa (esta comunicación puede ser mediante oficio, o correo electrónico). Se entenderá como iniciativas presentadas a todas aquellas iniciativas ingresadas y derivadas desde la oficina de partes del Gobierno Regional dirigidas a DIDESO solicitando patrocinio."/>
    <n v="1"/>
  </r>
  <r>
    <s v="MINISTERIO DEL INTERIOR Y SEGURIDAD PÚBLICA"/>
    <x v="140"/>
    <s v="Asuntos Económicos"/>
    <n v="13741"/>
    <s v="Tiempo de respuesta en días a solicitudes de modificación de iniciativas FIC-R, realizadas por las distintas unidades técnicas"/>
    <s v="((Número de solicitudes de modificación de iniciativas FIC-R que se dieron respuesta por DIFOI , en, a lo más 15 días hábiles /Número total de solicitudes de modificación de iniciativas FIC-R que se dieron respuesta por DIFOI )*100"/>
    <s v="4 - Fortalecer el Fomento Productivo sostenible en la región, articulando al sector público, privado y academia, tendiente a:1) potenciar áreas económicas con ventajas comparativas y el desarrollo de nuevos sectores económicos regionales con alto potencial de crecimiento, 2) Promover el Emprendimiento e innovación para todos en la región, 3) apoyar el desarrollo integral de las mipymes de la región."/>
    <s v="Mejorar tiempos en la articulación entre el sector público privado y académico."/>
    <s v="%"/>
    <s v="Asc"/>
    <s v="Eficacia"/>
    <s v="Proceso"/>
    <x v="2"/>
    <n v="80"/>
    <n v="80"/>
    <n v="100"/>
    <n v="0"/>
    <m/>
    <n v="0"/>
    <n v="0"/>
    <n v="0"/>
    <n v="0"/>
    <s v="DIFOI= División de Fomento e Industria DIPIR= División de Presupuesto e Inversión Regional. Solicitudes de Modificación: Reasignaciones, reitemizaciones, extensiones de plazo, modificación de actividades, etc. Las solicitudes de modificación son ingresadas por cada unidad técnica de iniciativas FIC-R al Gobierno Regional a través de oficina de partes. La solicitud se deriva a DIPIR o DIFOI según lo establezcan las bases de cada proceso. En caso de que se envíe a DIPIR, ésta revisa financieramente la solicitud y solicita pronunciamiento de DIFOI, quién responde a través de memo a DIPIR. En caso que se derive a DIFOI se responde directamente a la unidad técnica mediante oficio. El plazo comienza a contar desde el ingreso de la solicitud a DIFOI y finaliza con la respuesta a DIPIR o a la Unidad Técnica según corresponda."/>
    <n v="1"/>
  </r>
  <r>
    <s v="MINISTERIO DEL INTERIOR Y SEGURIDAD PÚBLICA"/>
    <x v="140"/>
    <s v="Asuntos Económicos"/>
    <n v="13743"/>
    <s v="Realización de jornadas semestrales de Difusión del Plan de Movilidad Urbana Sostenible."/>
    <s v="(N° Actividades de Difusión Realizadas /N° Actividades de difusión Programadas)*100"/>
    <s v="6 - Elaborar, proponer y coordinar planes y programas para obras de infraestructura, equipamiento y gestión del transporte, mejorando las condiciones de entorno para un desarrollo sostenible y equitativo de la población regional."/>
    <s v="Jornadas de Difusión"/>
    <s v="%"/>
    <s v="Asc"/>
    <s v="Eficacia"/>
    <s v="Producto"/>
    <x v="2"/>
    <n v="100"/>
    <n v="100"/>
    <n v="100"/>
    <n v="0"/>
    <m/>
    <n v="0"/>
    <n v="0"/>
    <n v="0"/>
    <n v="0"/>
    <m/>
    <n v="1"/>
  </r>
  <r>
    <s v="MINISTERIO DEL INTERIOR Y SEGURIDAD PÚBLICA"/>
    <x v="140"/>
    <s v="Asuntos Económicos"/>
    <n v="13744"/>
    <s v="Porcentaje de actividades realizadas por el COSOC Regional en razón del total de las actividades planificada"/>
    <s v="(N° de actividades realizadas por el COSOC Regional durante el año/N° de actividades planificadas en Plan Anual del COSOC Regional)*100"/>
    <s v="8 - Desarrollar políticas, planes, programas y proyectos de gobernanza y participación ciudadana en la región con el propósito de que la ciudadanía incida en la toma de decisiones de la gestión publica regional."/>
    <s v="Actividades realizadas por el COSOC Regional"/>
    <s v="%"/>
    <s v="Asc"/>
    <s v="Eficacia"/>
    <s v="Proceso"/>
    <x v="2"/>
    <n v="100"/>
    <n v="100"/>
    <n v="100"/>
    <n v="0"/>
    <m/>
    <n v="0"/>
    <n v="0"/>
    <n v="0"/>
    <n v="0"/>
    <s v="El total de sesiones ordinarias anuales se estipuló en Reglamento General del COSOC."/>
    <n v="1"/>
  </r>
  <r>
    <s v="MINISTERIO DEL INTERIOR Y SEGURIDAD PÚBLICA"/>
    <x v="140"/>
    <s v="Asuntos Económicos"/>
    <n v="13745"/>
    <s v="Contar con un acto administrativo de presentación al Consejo Regional de la Política de Gobernanza y Participación Ciudadana"/>
    <s v="(N° de documentos de políticas públicas presentadas al Consejo Regional/N° total de documentos planificados de presentación al CORE por la Unidad de Gobernanza y Participación Ciudadana)*100"/>
    <s v="8 - Desarrollar políticas, planes, programas y proyectos de gobernanza y participación ciudadana en la región con el propósito de que la ciudadanía incida en la toma de decisiones de la gestión publica regional."/>
    <s v="Actos Administrativos Presentados al CORE"/>
    <s v="%"/>
    <s v="Asc"/>
    <s v="Eficacia"/>
    <s v="Proceso"/>
    <x v="2"/>
    <n v="100"/>
    <n v="100"/>
    <n v="100"/>
    <n v="0"/>
    <m/>
    <n v="0"/>
    <n v="0"/>
    <n v="0"/>
    <n v="0"/>
    <s v="En los Términos Técnicos de Referencia se indica que la política se presentará al CORE una vez se cuente con el borrador final"/>
    <n v="1"/>
  </r>
  <r>
    <s v="MINISTERIO DEL INTERIOR Y SEGURIDAD PÚBLICA"/>
    <x v="140"/>
    <s v="Asuntos Económicos"/>
    <n v="13746"/>
    <s v="N° de programas de Formación y Fortalecimiento de la Sociedad Civil y la Ciudadanía Regional creados por resolución exenta."/>
    <s v="(N° de programas de Formación y Fortalecimiento de la Sociedad Civil y la Ciudadanía Regional creados por resolución exenta /N° de programas planificados para el año por la Unidad de Participación Ciudadana y Gobernanza.)*100"/>
    <s v="8 - Desarrollar políticas, planes, programas y proyectos de gobernanza y participación ciudadana en la región con el propósito de que la ciudadanía incida en la toma de decisiones de la gestión publica regional."/>
    <s v="Programas de Formación creados"/>
    <s v="%"/>
    <s v="Asc"/>
    <s v="Eficacia"/>
    <s v="Proceso"/>
    <x v="2"/>
    <n v="100"/>
    <n v="100"/>
    <n v="100"/>
    <n v="0"/>
    <m/>
    <n v="0"/>
    <n v="0"/>
    <n v="0"/>
    <n v="0"/>
    <m/>
    <n v="1"/>
  </r>
  <r>
    <s v="MINISTERIO DEL INTERIOR Y SEGURIDAD PÚBLICA"/>
    <x v="141"/>
    <s v="Asuntos Económicos"/>
    <n v="4625"/>
    <s v="Porcentaje de Iniciativas de Inversión (del subtítulo 31) de arrastre identificadas al 30 de abril del año t."/>
    <s v="(Nº de Iniciativas de Inversión FNDR (Programa 02-Subtítulo 31 de arrastre identificados presupuestariamente al 30 de abril del año t/Nº Total Iniciativas de Inversión FNDR (Programa 02-Subtítulo 31 de arrastre del año t)*100"/>
    <s v="3 - Mejorar la gestión del Presupuesto de Inversiones del Gobierno Regional, a través de la ejecución eficiente y oportuna, tanto física como financiera, de las iniciativas de inversión financiadas con fondos del FNDR y Provisiones."/>
    <s v="Eficiencia de la inversión FNDR"/>
    <s v="%"/>
    <s v="Asc"/>
    <s v="Eficacia"/>
    <s v="Proceso"/>
    <x v="0"/>
    <n v="100"/>
    <n v="93"/>
    <n v="93"/>
    <n v="0"/>
    <m/>
    <n v="0"/>
    <n v="107"/>
    <n v="108"/>
    <n v="0"/>
    <s v="Se consideran proyectos de arrastre aquellos que cuentan con Contrato Vigente al 31 de diciembre del año t-1, e ingresados al Módulo de Contratos del Banco Integrado de proyectos (BIP). Para identificar presupuestariamente un proyecto de arrastre, debe contar con recomendación técnica favorable (RS) otorgado por el Ministerio de Desarrollo Social."/>
    <s v="-"/>
  </r>
  <r>
    <s v="MINISTERIO DEL INTERIOR Y SEGURIDAD PÚBLICA"/>
    <x v="141"/>
    <s v="Asuntos Económicos"/>
    <n v="5083"/>
    <s v="Porcentaje de gasto efectivo en obras del subtítulo 31 sobre lo estipulado en el contrato inicial de las obras terminadas en el año t."/>
    <s v="(Suma en pesos del costo efectivo de los proyectos terminados en el año t/Suma en pesos del monto adjudicado inicialmente, según estipulado en el Contrato de Ejecución, de los proyectos terminados en el año t)*100"/>
    <s v="3 - Mejorar la gestión del Presupuesto de Inversiones del Gobierno Regional, a través de la ejecución eficiente y oportuna, tanto física como financiera, de las iniciativas de inversión financiadas con fondos del FNDR y Provisiones."/>
    <s v="Eficiencia de la inversión FNDR"/>
    <s v="%"/>
    <s v="Des"/>
    <s v="Economía"/>
    <s v="Producto"/>
    <x v="0"/>
    <n v="104"/>
    <n v="26000000000"/>
    <n v="25000000000"/>
    <n v="0"/>
    <m/>
    <n v="103"/>
    <n v="23565301051"/>
    <n v="22951493832"/>
    <n v="0"/>
    <s v="Se entiende por proyecto terminado en el año t, aquellos que al menos tienen recepción provisoria o acta de entrega de explotación, o en el caso de los proyectos de Electrificación Rural, liquidación definitiva. Los Diseños de los proyectos son de responsabilidad de las entidades formuladoras. Para el cálculo de este indicador se incluyen sólo los proyectos de obras civiles, del Subtítulo 31. De los proyectos de Obras Civiles del Subtítulo 31 se excluyen: a) Los proyectos de Obras Viales debido a que en su etapa de diseño no se incluyen todos los componentes necesarios para que obtengan la rentabilidad a fin de obtener la recomendación favorable RS, razón por la que en la etapa de ejecución, los potenciales beneficiarios solicitan la incorporación de todas las obras necesarias (tales como puentes, accesos a predios, cercos, etc.), ya que efectivamente el TMD aumenta al mejorar el estándar de los caminos; b) Los proyectos de Agua Potable Rural y Saneamiento Sanitario, ya que durante la etapa de ejecución de obras se suman nuevos beneficiarios que no estuvieron disponibles a incorporarse al proyecto hasta que estuvo en ejecución y/o porque las viviendas no existían en las etapas de prefactibilidad y/o diseño; esto permite ampliar la cobertura del acceso al servicio, que es el objetivo de estos proyectos, y mejoran la rentabilidad social del proyecto; c) Los proyectos que consideran, entre sus componentes, recuperación de estructuras de valor patrimonial, ya que en la etapa de ejecución se detectan carencia de elementos normativos exigibles hoy en día, y no en el año en que se construyó la estructura de valor patrimonial. Para el cálculo de este indicador sólo se consideran aquellas iniciativas de inversión indicadas anteriormente y que producto de un incremento de recursos, no ha sido necesario solicitar una nueva evaluación técnico económica ante el Ministerio de Desarrollo Social, conforme lo establecido en el SNIP, producto de modificaciones de contratos cuyo nuevo monto total a contratar supere el 10% del monto de la recomendación vigente. Lo anterior, debido a que este Gobierno Regional conforme lo establecido en la ley 18.091 inciso 4° del Articulo 16, mantiene Convenios Mandato con Servicios de la Administración del Estado cuyos reglamentos y/o normativas les permiten hacer incrementos de contrato por montos superiores al 10%, (ejemplo MOP puede aumentar hasta 30%), sin tener este Gobierno Regional la autoridad de rechazar unilateralmente sin juicio de causa, dado que el cumplimiento del mandato queda sujeto a los procedimientos normas técnicas y reglamentarias de que dispone el organismo mandatario para el desarrollo de sus propias actividades."/>
    <n v="-9.7087378640776691E-3"/>
  </r>
  <r>
    <s v="MINISTERIO DEL INTERIOR Y SEGURIDAD PÚBLICA"/>
    <x v="141"/>
    <s v="Asuntos Económicos"/>
    <n v="7387"/>
    <s v="Porcentaje proyectos admisibles priorizados por la totalidad de los territorios de planificación que son postulados al S.N.I.P. para su selección en año t, respecto del total de proyectos admisibles priorizados en los territorios de planificación,al 30-09 año t"/>
    <s v="(Nº de proyectos admisibles priorizados en los territorios de planificación y presentados al Ministerio de Desarrollo Social para su selección en el año t /Nº total de proyectos admisibles priorizados en los territorios de planificación, al 30-09 del año t)*100"/>
    <s v="2 - Mejorar la coordinación de la inversión pública regional sobre la base de los instrumentos de planificación regional vigentes."/>
    <s v="Inversión pública regional priorizada territorialmente."/>
    <s v="%"/>
    <s v="Asc"/>
    <s v="Eficacia"/>
    <s v="Producto"/>
    <x v="0"/>
    <n v="100"/>
    <n v="40"/>
    <n v="40"/>
    <n v="0"/>
    <m/>
    <n v="100"/>
    <n v="46"/>
    <n v="46"/>
    <n v="0"/>
    <s v="Desde el año 2008, el Gobierno Regional recepciona en el año t, diversas iniciativas de inversión que las Municipalidades y/o Servicios Públicos postulan a financiamiento del programa 02, para el año t o para el año t+1. Estas postulaciones se revisan, y el Intendente selecciona aquellos que se remiten a la SEREMI de Desarrollo Social para el análisis técnico-económico correspondiente. Para esta selección los proyectos deben: a) Estar priorizados por los territorios de Planificación, ya sea para postular a financiamiento el año t o el año t+1. b) cumplir con los requisitos y procedimientos de postulación del Gobierno Regional de La Araucanía, c) Cumplir los requisitos de presentación establecidos por el Ministerio de Desarrollo Social según el tipo de iniciativa de inversión y etapa, los cuales son publicados en la página web de dicho Ministerio. Los 8 territorios de planificación agrupan a las 32 comunas de la región, según la zonificación denominada Territorios de Planificación y Coordinación, aprobada en la ERD, los territorios son: Malleco Norte, Nahuelbuta, Valle Central, Araucanía Andina, Temuco - Padre Las Casas, Araucanía Lacustre; Cautín Sur, y Territorio Intercultural de Ríos y Mar. La priorización de las iniciativas de inversión por parte de los territorios de planificación, se realiza mediante Mesas de Coordinación de Inversiones Territoriales, denominadas también Mesas Territoriales. Para efectos del indicador se consideran las iniciativas admisibles (procedimiento GORE), priorizados en los territorios mediante las Mesas Territoriales, hasta el día 30/09 del año t, y que pueden ser presentados al GORE a más tardar el 30/10 del año t, que postulan a financiamiento del presupuesto del Programa 02 de Inversiones del Gobierno Regional de La Araucanía, ya sea para el año t o t+1. El indicador tiene por finalidad asegurar que aquellas iniciativas de inversión que efectivamente se presentan y son priorizadas en los territorios de planificación, y cumplen con los requisitos establecidos por el GORE Araucanía, serán remitidas a la SEREMI de Desarrollo Social, de tal forma que, si obtienen recomendación favorable, puedan optar a financiamiento del programa 02, según las disponibilidades presupuestarias y aprobación del Consejo Regional. Para el año 2021 y siguientes, se incorporará informe de análisis que permita definir variables susceptibles de mejoras en el proceso de priorización de iniciativas y su envío a evaluación, en el contexto de la reorganización interna de los Gobiernos Regionales."/>
    <n v="0"/>
  </r>
  <r>
    <s v="MINISTERIO DEL INTERIOR Y SEGURIDAD PÚBLICA"/>
    <x v="141"/>
    <s v="Asuntos Económicos"/>
    <n v="10351"/>
    <s v="Porcentaje de recursos FIC convenidos al 30 de Septiembre del año t, respecto del total de recursos FIC aprobados por el Consejo Regional para el año t y posteriores."/>
    <s v="(Monto de recursos FIC con Convenios al 30 de Septiembre del año t./Monto total de recursos FIC aprobados por el Consejo Regional durante el año t.)*100"/>
    <s v="1 - Orientar la Inversión Pública regional, atendiendo las disparidades territoriales y multiculturales en el marco de un desarrollo sostenible, a través de las directrices definidas en los instrumentos de planificación y ordenamiento territorial."/>
    <s v="Inversión pública regional equilibrada territorialmente"/>
    <s v="%"/>
    <s v="Asc"/>
    <s v="Eficacia"/>
    <s v="Producto"/>
    <x v="0"/>
    <n v="100"/>
    <n v="1981732000"/>
    <n v="1981732000"/>
    <n v="0"/>
    <m/>
    <n v="100"/>
    <n v="2910778000"/>
    <n v="2910778000"/>
    <n v="0"/>
    <s v="a) El Fondo de Innovación para la Competitividad contempla recursos provenientes de la Provisión Fondo de Innovación para la Competitividad, y recursos adicionales que el Gobierno Regional de La Araucanía destine a tales fines, provenientes del Programa 02 de Inversión Regional. Dichos recursos se ejecutan fundamentalmente a través de transferencias a otras instituciones o Servicios Públicos, que actúan como Entidades Ejecutoras, conforme a la normativa, y en especial las Glosas presupuestarias que regulan el uso y destino de estos recursos. b) Se entiende por &quot;Recursos FIC Convenidos&quot; aquellos que cuentan con Convenio suscrito por ambas partes - GORE e Institución receptora, y con Resolución aprobatoria totalmente tramitada o ingresada en Contraloría, si correspondiere según monto. c) Se entiende como recursos aprobados, aquellos que el Consejo Regional aprueba durante el año t, para el año t y posteriores. Se consideran sólo aquellos recursos aprobados hasta el 30 de Mayo del año t, que cuentan con asignación presupuestaria debidamente tramitada al 30 de Junio del año t. d) Se implementa un informe descriptivo del cumplimiento de cada convenio, incluyendo cada uno de los programas y proyectos financiados por FIC, el cual será publicado en la web institucional al 31 de diciembre del año t."/>
    <n v="0"/>
  </r>
  <r>
    <s v="MINISTERIO DEL INTERIOR Y SEGURIDAD PÚBLICA"/>
    <x v="141"/>
    <s v="Asuntos Económicos"/>
    <n v="10724"/>
    <s v="Porcentaje de avance de la ejecución presupuestaria de la inversión (programa 02) al 30 de junio del año t, respecto del presupuesto vigente al 30 de abril del año t"/>
    <s v="(Monto de inversión (programa 02) ejecutado al 30 de junio del año t/Monto de presupuesto vigente al 30 de abril del año t)*100"/>
    <s v="3 - Mejorar la gestión del Presupuesto de Inversiones del Gobierno Regional, a través de la ejecución eficiente y oportuna, tanto física como financiera, de las iniciativas de inversión financiadas con fondos del FNDR y Provisiones."/>
    <s v="Eficiencia de la inversión FNDR"/>
    <s v="%"/>
    <s v="Asc"/>
    <s v="Economía"/>
    <s v="Producto"/>
    <x v="0"/>
    <n v="41"/>
    <n v="65302635766"/>
    <n v="158692509000"/>
    <n v="0"/>
    <m/>
    <n v="30"/>
    <n v="38502359"/>
    <n v="131052751000"/>
    <n v="0"/>
    <s v="La recomendación técnica de cada proyecto depende de su institución formuladora; y la aprobación financiera depende de la concordancia de la iniciativa con las prioridades regionales. Los presupuestos de cada proyecto son de responsabilidad de la entidad formuladora y su aprobación técnica del Ministerio de Desarrollo Social o del Gobierno Regional según sea el caso. La ejecución de los proyectos es encomendada a Unidades Técnicas (Servicios Públicos con facultades y expertiz en la tipología del proyecto) y Municipios, mediante Convenio Mandato, Unidades que comprometen una ejecución presupuestaria para cada proyecto durante el año, o mediante Convenios en el caso de los Subtítulos 24 y 33."/>
    <n v="0.36666666666666664"/>
  </r>
  <r>
    <s v="MINISTERIO DEL INTERIOR Y SEGURIDAD PÚBLICA"/>
    <x v="142"/>
    <s v="Asuntos Económicos"/>
    <n v="3055"/>
    <s v="Porcentaje de iniciativas de inversión vigentes en ejecución monitoreadas en el año t."/>
    <s v="(Cantidad de iniciativas de inversión vigentes en ejecución monitoreadas en el año t/Cantidad de iniciativas de inversión vigentes en ejecución en el año t)*100"/>
    <s v="2 - Cumplir eficazmente el rol articulador a efecto de asegurar la pertinencia de la Planificación y Ejecución oportuna de la Inversión Pública Regional"/>
    <s v="Iniciativas de inversión vigentes en ejecución monitoreadas."/>
    <s v="%"/>
    <s v="Asc"/>
    <s v="Eficacia"/>
    <s v="Producto"/>
    <x v="0"/>
    <n v="90"/>
    <n v="36"/>
    <n v="40"/>
    <n v="0"/>
    <m/>
    <n v="93"/>
    <n v="38"/>
    <n v="41"/>
    <n v="0"/>
    <s v="1.- El monitoreo se realiza con visitas en terreno, donde se considera sólo iniciativas de inversión en ejecución del FNDR, subtitulo 31.02.004 (obras civiles), que cuentan con un contrato vigente hasta la recepción provisoria sin observaciones. 2.- Se excluyen las iniciativas que hayan tenido término anticipado de contrato en el año t-1, y que no se hayan reanudado sus obras durante el año t. 3.- Se considera a lo menos un monitoreo por iniciativa de inversión, razón por la cual en la tabulación solo se considera una vez el acta de monitoreo."/>
    <n v="-3.2258064516129031E-2"/>
  </r>
  <r>
    <s v="MINISTERIO DEL INTERIOR Y SEGURIDAD PÚBLICA"/>
    <x v="142"/>
    <s v="Asuntos Económicos"/>
    <n v="3886"/>
    <s v="Porcentaje de iniciativas de inversión, del subtitulo 31, de arrastre identificadas al 30 de abril del año t"/>
    <s v="(N° de iniciativas de inversión, del subtítulo 31, de arrastre identificados al 30 de Abril año t /N° total de iniciativas de inversión, del subtítulo 31,de arrastre año t)*100"/>
    <s v="3 - Ejecutar en forma eficiente el Presupuesto de Inversión Regional (F.N.D.R) asignado, velando que este contribuya a las necesidades de sus habitantes y al desarrollo armónico de la región."/>
    <s v="Iniciativas de inversión de arrastre subt. 31 identificadas"/>
    <s v="%"/>
    <s v="Asc"/>
    <s v="Eficacia"/>
    <s v="Proceso"/>
    <x v="0"/>
    <n v="98.3"/>
    <n v="59"/>
    <n v="60"/>
    <n v="0"/>
    <m/>
    <n v="98.6"/>
    <n v="70"/>
    <n v="71"/>
    <n v="0"/>
    <s v="1. El indicador tiene como propósito medir la gestión asociado a la identificación de proyectos que pasan de arrastre de un año a otro, pero que están sujetos a la gestión de las Secretarías Regionales Ministeriales de Desarrollo Social dependientes de MDS, que entreguen la recomendación técnica para el arrastre y que las unidades técnicas entreguen los antecedentes completos a dicha Seremía. 2. Se considerara como fecha final de la tramitación de la resolución de asignación presupuestaria, la fecha en que la resolución es enviada a la Contraloría, vía oficio del Sr. Intendente."/>
    <n v="-3.0425963488843527E-3"/>
  </r>
  <r>
    <s v="MINISTERIO DEL INTERIOR Y SEGURIDAD PÚBLICA"/>
    <x v="142"/>
    <s v="Asuntos Económicos"/>
    <n v="7246"/>
    <s v="Porcentaje de iniciativas de inversión del subtitulo 31 incorporadas al Programa Público de Inversión Regional (PROPIR) del año t, respecto del total de inversión del subtitulo 31 presentadas en el Anteproyecto Regional de Inversiones (ARI)del año t."/>
    <s v="(Cantidad de Iniciativas de Inversión del subtitulo 31 del ARI del año t, incorporadas en el PROPIR del año t/Cantidad de iniciativas de inversión del subtitulo 31 definidas en el ARI, del año t)*100"/>
    <s v="2 - Cumplir eficazmente el rol articulador a efecto de asegurar la pertinencia de la Planificación y Ejecución oportuna de la Inversión Pública Regional"/>
    <s v="Inversión Publica Regional"/>
    <s v="%"/>
    <s v="Asc"/>
    <s v="Eficacia"/>
    <s v="Producto"/>
    <x v="0"/>
    <n v="81.25"/>
    <n v="13"/>
    <n v="16"/>
    <n v="0"/>
    <m/>
    <n v="85.71"/>
    <n v="6"/>
    <n v="7"/>
    <n v="0"/>
    <s v="1.- La Base de cálculo de este indicador considera sólo iniciativas del subtitulo 31 FNDR, informadas como nuevas en el ARI del año t. 2.- Las iniciativas consideradas &quot;nuevas&quot;, son aquellas con financiamiento FNDR solo aprobadas por el CORE y que solo se les ha asignado Gastos Administrativos. 3.-En caso de que alguna(s) iniciativa(s) de inversión del subtitulo 31 considerada como nueva(s) FNDR al momento de la elaboración de ARI del año t y que fue contabilizada para la estimación de la meta, cambie durante el año t de fuente de financiamiento, esta no se considerara parte de la base (Cantidad de iniciativas de inversión del subtitulo 31 definidas en el ARI, del año t) al momento de calcular el indicador"/>
    <n v="-5.2035935130089771E-2"/>
  </r>
  <r>
    <s v="MINISTERIO DEL INTERIOR Y SEGURIDAD PÚBLICA"/>
    <x v="142"/>
    <s v="Asuntos Económicos"/>
    <n v="10595"/>
    <s v="Porcentaje de Proyectos con Evaluación Ex Post, terminados al 30 de octubre del año t."/>
    <s v="(Numero de Proyectos Terminados con Evaluación Ex Post/Total de Proyectos Terminados al 30 de Octubre del año T )*100"/>
    <s v="3 - Ejecutar en forma eficiente el Presupuesto de Inversión Regional (F.N.D.R) asignado, velando que este contribuya a las necesidades de sus habitantes y al desarrollo armónico de la región."/>
    <s v="Proyectos terminados con Evaluación Ex Post"/>
    <s v="%"/>
    <s v="Asc"/>
    <s v="Calidad"/>
    <s v="Producto"/>
    <x v="0"/>
    <n v="70"/>
    <n v="7"/>
    <n v="10"/>
    <n v="0"/>
    <m/>
    <n v="70"/>
    <n v="7"/>
    <n v="10"/>
    <n v="0"/>
    <s v="1 .- Se aplicara formulario de Evaluación Expost a iniciativas de inversión del subtitulo 31. 02. 004 (obras civiles), del Fondo Nacional de Desarrollo Regional (FNDR), terminadas hasta el 30 de octubre del año en curso, que cuenten con recepción provisoria sin observaciones. 2.- Se entiende como Evaluación Ex Post, al instrumento que se aplica a las iniciativas de inversión FNDR cuando han terminado la ejecución de sus obras, para determinar la eficacia y eficiencia del uso de los recursos aprobados por el Consejo Regional y verificar si efectivamente las iniciativas de inversión se ejecutaron de acuerdo a los antecedentes recomendados y aprobados previamente por el Ministerio de Desarrollo Social (MIDESO)"/>
    <n v="0"/>
  </r>
  <r>
    <s v="MINISTERIO DEL INTERIOR Y SEGURIDAD PÚBLICA"/>
    <x v="142"/>
    <s v="Asuntos Económicos"/>
    <n v="10721"/>
    <s v="Porcentaje de Iniciativas de Inversión FNDR, contenidas en el Programa Público de Inversión Regional (PROPIR) actualizado al 30 de septiembre del año t, georreferenciadas y pertinentes con la Estrategia Regional de Desarrollo de Atacama 2007-2017"/>
    <s v="(Nº de iniciativas contenidas en el Programa Público de Inversión Regional (PROPIR) actualizado al 30 de septiembre del año t, georreferenciadas y vinculadas con la ERDA/Nº total de iniciativas contenidas en el Programa Público de Inversión Regional (PROPIR) actualizado al 30 de septiembre del año t)*100"/>
    <s v="1 - Mejorar el Proceso de Planificación y Ordenamiento Territorial, a través de la participación ciudadana, la evaluación ambiental estratégica y la Estrategia de Desarrollo Regional, a fin de avanzar hacia un desarrollo sustentable de la región."/>
    <s v="Estrategia Regional de Desarrollo de Atacama."/>
    <s v="%"/>
    <s v="Asc"/>
    <s v="Eficacia"/>
    <s v="Producto"/>
    <x v="0"/>
    <n v="100"/>
    <n v="80"/>
    <n v="80"/>
    <n v="0"/>
    <m/>
    <n v="100"/>
    <n v="87"/>
    <n v="87"/>
    <n v="0"/>
    <s v="1. La importancia de este indicador radica en la necesidad que presenta al Sr. Intendente Regional y las autoridades que componen su gabinete, de contar con información precisa respecto a la focalización que la inversión pública presenta en el territorio y como esta aporta al cumplimiento de los lineamientos estratégicos definidos en el marco de la Estrategia Regional de Desarrollo de Atacama 2007-2017. 2. Las iniciativas del PROPIR que serán georreferenciadas en el marco de este indicador, serán las referidas a infraestructura del Subtitulo 31.02. y con fuente de financiamiento FNDR"/>
    <n v="0"/>
  </r>
  <r>
    <s v="MINISTERIO DEL INTERIOR Y SEGURIDAD PÚBLICA"/>
    <x v="142"/>
    <s v="Asuntos Económicos"/>
    <n v="12285"/>
    <s v="Porcentaje de Iniciativas de Inversión del subtítulo 31, con creación de Asignación Presupuestaria respecto del total de proyectos aprobados, al 15 de noviembre del año t, por el CORE"/>
    <s v="(N° de Iniciativas de Inversión del subtítulo 31 con creación de Asig. Presupuestaria en el año t/N° de Iniciativas de Inversión del subtítulo 31 aprobados por el CORE al 15 de noviembre del año t)*100"/>
    <s v="2 - Cumplir eficazmente el rol articulador a efecto de asegurar la pertinencia de la Planificación y Ejecución oportuna de la Inversión Pública Regional"/>
    <s v="Planificación de la Inversión Publica"/>
    <s v="%"/>
    <s v="Asc"/>
    <s v="Eficacia"/>
    <s v="Producto"/>
    <x v="0"/>
    <n v="100"/>
    <n v="20"/>
    <n v="20"/>
    <n v="0"/>
    <m/>
    <n v="100"/>
    <n v="14"/>
    <n v="14"/>
    <n v="0"/>
    <s v="1.- La Base de cálculo de este indicador considera las iniciativas nuevas FNDR aprobadas por el CORE en el presente año"/>
    <n v="0"/>
  </r>
  <r>
    <s v="MINISTERIO DEL INTERIOR Y SEGURIDAD PÚBLICA"/>
    <x v="143"/>
    <s v="Asuntos Económicos"/>
    <n v="3983"/>
    <s v="Porcentaje de avance de la ejecución presupuestaria de la inversión (programa 02) al 30 de Junio del año t, respecto del presupuesto vigente al 30 de Abril del año t"/>
    <s v="(Monto de la ejecución presupuestaria de la inversión (programa 02) al 30 de junio del año t/monto total presupuesto vigente al 30 de abril año t)*100"/>
    <s v="3 - Gestionar de forma eficiente la inversión regional con énfasis en aquella de decisión regional, en coherencia con la planificación estratégica."/>
    <s v="mejor desempeño financiero, distribuyendo de manera regular la inversión mensual."/>
    <s v="%"/>
    <s v="Asc"/>
    <s v="Eficacia"/>
    <s v="Producto"/>
    <x v="0"/>
    <n v="28"/>
    <n v="18129415"/>
    <n v="64708962"/>
    <n v="0"/>
    <m/>
    <n v="34.4"/>
    <n v="19291851"/>
    <n v="56119761"/>
    <n v="0"/>
    <s v="Al respecto, el trámite de un documento. Sea este Decreto M. Hacienda o Res. SUBDERE, tiene una duración de al menos 60 días. Y la disponibilidad de dichos instrumentos para la ejecución del presupuesto es a la total tramitación de los mismos. En base a lo anterior, el presupuesto a medir debe basarse en documentos Totalmente Tramitados, que para el caso del mes de Junio es Abril."/>
    <n v="-0.18604651162790695"/>
  </r>
  <r>
    <s v="MINISTERIO DEL INTERIOR Y SEGURIDAD PÚBLICA"/>
    <x v="143"/>
    <s v="Asuntos Económicos"/>
    <n v="3985"/>
    <s v="Porcentaje de iniciativas de inversión del subtitulo 31, de arrastre identificadas al 30 de Abril del año t, en relación al total de iniciativas de arrastre del año t."/>
    <s v="(N° de iniciativas de inversión, del subtítulo 31, de arrastre identificados al 30 de Abril año t /N° total de iniciativas de inversión, del subtítulo 31,de arrastre año t)*100"/>
    <s v="1 - Coordinar y orientar las decisiones públicas y privadas en materias de inversion para mejorar las oportunidades de desarrollo social, cultural y económico de los habitantes de la región, atendiendo a las disparidades territoriales y los desafíos de un desarrollo sostenible."/>
    <s v="Coordinar las acciones de soporte que resulten necesarias para asegurar la continuidad de la inversión."/>
    <s v="%"/>
    <s v="Asc"/>
    <s v="Eficacia"/>
    <s v="Proceso"/>
    <x v="0"/>
    <n v="100"/>
    <n v="35"/>
    <n v="35"/>
    <n v="0"/>
    <m/>
    <n v="100"/>
    <n v="39"/>
    <n v="39"/>
    <n v="0"/>
    <s v="Proyectos de arrastres son las Iniciativas de Inversión (subt. 31) que cuentan con contratos vigentes al primero de enero del año presupuestario en curso."/>
    <n v="0"/>
  </r>
  <r>
    <s v="MINISTERIO DEL INTERIOR Y SEGURIDAD PÚBLICA"/>
    <x v="143"/>
    <s v="Asuntos Económicos"/>
    <n v="3986"/>
    <s v="Porcentaje del presupuesto comprometido en arrastre año t+1, en relación al presupuesto vigente al término del año t"/>
    <s v="(Monto de gasto comprometido en arrastre año t+1/Monto presupuesto vigente a fin año t )*100"/>
    <m/>
    <m/>
    <s v="%"/>
    <s v="Des"/>
    <s v="Economía"/>
    <s v="Proceso"/>
    <x v="1"/>
    <s v="NM"/>
    <s v="--"/>
    <s v="--"/>
    <s v="--"/>
    <m/>
    <n v="69.7"/>
    <n v="45393244000"/>
    <n v="65091067000"/>
    <n v="0"/>
    <s v="Presupuesto de Arrastre, corresponde a recursos comprometidos con anterioridad al año presupuestario en curso en función de un contrato o convenio vigente."/>
    <e v="#VALUE!"/>
  </r>
  <r>
    <s v="MINISTERIO DEL INTERIOR Y SEGURIDAD PÚBLICA"/>
    <x v="143"/>
    <s v="Asuntos Económicos"/>
    <n v="12448"/>
    <s v="Porcentaje de instrumentos de planificación regional vigentes con gestión evidente en el año t"/>
    <s v="(Número de instrumentos de planificación regional vigentes con gestión evidente en el año t/Número de instrumentos de planificación regional vigentes en el año t)*100"/>
    <s v="2 - Dirigir el proceso de planificación del desarrollo regional, a través de la elaboración e implementación de políticas, planes y programas que favorezcan el desarrollo equitativo de la región incorporando como eje transversal la participación ciudadana"/>
    <s v="seguimiento y control de los instrumentos de planificación regional aplicados en distintas formas."/>
    <s v="%"/>
    <s v="Asc"/>
    <s v="Eficacia"/>
    <s v="Producto"/>
    <x v="0"/>
    <n v="100"/>
    <n v="14"/>
    <n v="14"/>
    <n v="0"/>
    <m/>
    <n v="100"/>
    <n v="10"/>
    <n v="10"/>
    <n v="0"/>
    <s v="Gestión evidente de los Instrumentos de Planificación, consiste en la gestión realizada por la División de Planificación y Desarrollo Regional a los instrumentos de planificación regional vigentes el año en curso, de forma de plasmar los objetivos institucionales de desarrollo para la región de Aysén. Las gestiones a realizar son: Aprobación de Iniciativas durante el año que pertenezcan a un Plan o Cartera de inversiones, y/o Esté en proceso de seguimiento y/o evaluación y/o Esté en proceso de difusión a la ciudadanía y/o actores claves. Los instrumentos de planificación regional vigentes aludidos en este indicador están publicados en www.goreaysen.cl y corresponden a los siguientes: 1. Estrategia Regional de Desarrollo (ERD), aprobación 12 agosto 2010, vigencia 2030. 2. Plan Regional de Ordenamiento Territorial, aprobación 09 enero 2014, vigencia 2024. 3. Política Regional de Localidades Aisladas, aprobación 31 agosto 2012, vigencia 2030. 4. Política Regional de Turismo, aprobación 06 noviembre 2009, vigencia 2024. 5. Política Regional de Ciencia, Tecnología e Innovación, aprobación 27 diciembre 2011, vigencia 2026. 6. Política Regional de Desarrollo Ganadero, aprobación 25 agosto 2009, vigencia 2024. 7. Política Regional de Inserción Internacional, aprobación 04 enero 2013, vigencia 2030. 8. Política de Actividad Física y Deportes, aprobación 28 diciembre 2017, vigencia 2023. 9.Política de Energía, aprobación 28 diciembre 2018, vigencia 2027. 10.Plan Marco Desarrollo territorial Lago Verde, Vigencia 2024. 11.Plan Marco Desarrollo territorial Cuenca Río Ibáñez, vigencia 2024. 12.Plan de Desarrollo Zona de Rezago Provincia de Los Glaciares, 2028. 13. Plan Marco Desarrollo territorial Cisnes, Vigencia 2024"/>
    <n v="0"/>
  </r>
  <r>
    <s v="MINISTERIO DEL INTERIOR Y SEGURIDAD PÚBLICA"/>
    <x v="143"/>
    <s v="Asuntos Económicos"/>
    <n v="12473"/>
    <s v="Porcentaje de recursos ejecutados de la provisión regiones extremas (PEDZE) en el año t respecto de los recursos PEDZE efectivamente transferidos en el año t"/>
    <s v="(Monto de recursos ejecutados PEDZE en el año t/Monto de recursos PEDZE efectivamente transferidos en el año t)*100"/>
    <m/>
    <m/>
    <s v="%"/>
    <s v="Asc"/>
    <s v="Eficacia"/>
    <s v="Producto"/>
    <x v="1"/>
    <s v="NM"/>
    <s v="--"/>
    <s v="--"/>
    <s v="--"/>
    <m/>
    <n v="239"/>
    <n v="3669241"/>
    <n v="1537785"/>
    <n v="0"/>
    <s v="PEDZE: Plan Especial de Desarrollo de Zonas Extremas. Denominador: corresponde a la suma de los montos de las iniciativas aprobadas por Subdere y Dipres como Gore FNDR 2021. Numerador: los recursos ejecutados PEDZE incluye transferencias (subtítulo 33) y debe entenderse como no efectivamente transferidos, es decir, no incluye el gasto rendido. Los recursos ejecutados de la provisión de regiones extremas del Programa Especial de Desarrollo de Zonas Extremas (PEDZE), corresponden a aquellos registrados en el presupuesto de la SUBDERE (Programa 06, Programas de convergencia, Asignación 427). Por otro lado, se consideran transferidos los recursos que se encuentran incorporados en el presupuesto del Gobierno Regional de Aysén (FNDR y presupuestos consolidables). En el caso de los presupuestos consolidables, se consideran ejecutados con la puesta a disposición de los recursos al Servicio correspondiente. (en este caso MINVU- SERVIU AYSEN)."/>
    <s v="-"/>
  </r>
  <r>
    <s v="MINISTERIO DEL INTERIOR Y SEGURIDAD PÚBLICA"/>
    <x v="144"/>
    <s v="Asuntos Económicos"/>
    <n v="4103"/>
    <s v="Porcentaje de avance de la ejecución presupuestaria de la inversión (programa 02) al 30 de junio del año t, respecto del presupuesto vigente al 30 de abril"/>
    <s v="(Monto de inversión (programa 02) ejecutado al 30 de junio del año t/Monto de presupuesto vigente al 30 de abril del año t)*100"/>
    <s v="4 - Optimizar y ejecutar eficientemente la inversión de decisión regional, articularla con la inversión sectorial para contribuir al cumplimiento y coordinación de la Inversión Pública para el desarrollo social, cultural y económico, mejorando la calidad de vida de la comunidad regional."/>
    <s v="Avance de la ejecución del presupuesto de inversión ejecutado de manera eficiente y eficaz durante el año t en la región del Biobío."/>
    <s v="%"/>
    <s v="Asc"/>
    <s v="Eficacia"/>
    <s v="Producto"/>
    <x v="0"/>
    <n v="50.7"/>
    <n v="37210324540"/>
    <n v="73354754000"/>
    <n v="0"/>
    <m/>
    <n v="27.7"/>
    <n v="23916812366"/>
    <n v="86242304000"/>
    <n v="0"/>
    <s v="-Este indicador permite realizar un seguimiento mensual del avance de la ejecución presupuestaria de la inversión, identificando de esta forma posibles riesgos en el comportamiento de la ejecución del gasto. Dicho análisis permitirá a los directivos y directivas del Gobierno Regional examinar los distintos escenarios presupuestarios, para apoyar así el proceso de toma de decisiones y la definición de acciones estratégicas que permitan potenciar la eficiencia y eficacia en a ejecución de la inversión regional del FNDR. De esta forma, se potenciará el crecimiento económico de los sectores económicos y regionales y sus habitantes, a través de la coordinación y gestión interna entre las distintas divisiones, departamentos y unidades del Gobierno Regional del Biobío."/>
    <n v="0.83032490974729256"/>
  </r>
  <r>
    <s v="MINISTERIO DEL INTERIOR Y SEGURIDAD PÚBLICA"/>
    <x v="144"/>
    <s v="Asuntos Económicos"/>
    <n v="4823"/>
    <s v="Porcentaje de Instituciones del Territorio participando en la construcción del Anteproyecto Regional de Inversiones (ARI)"/>
    <s v="(Nº de Instituciones participantes en la construcción del Anteproyecto Regional de Inversiones año t/Nº de Instituciones totales definidas por territorio en año t)*100"/>
    <s v="1 - Promover y fortalecer el desarrollo de la región a través de la coordinación de las inversiones, junto con elaboración de instrumentos de planificación y ordenamiento territorial estratégicos para orientar y potenciar la inversión pública y privada en concordancia los procesos técnicos y participativos establecidos por la Estrategia Regional de Desarrollo. Considerando la gestión del riesgo, eficiencia energética, enfoque territorial y de género, entre los aspectos transversales de dichos instrumentos para mejorar la calidad de vida de los habitantes de la región."/>
    <s v="Participación de todos los actores públicos y privados involucrados en el proceso de Coordinación Regional del gasto público y de las inversiones, en donde intervienen: Servicios Públicos, Municipios, gremios privados, ciudadanía organizada (COSOC, Uniones comunales de Juntas de Vecinos, etc), para promover y fortalecer el desarrollo de la región durante el año t mediante la participación ciudadana e instituciones publicas y privadas."/>
    <s v="%"/>
    <s v="Asc"/>
    <s v="Eficacia"/>
    <s v="Producto"/>
    <x v="0"/>
    <n v="100"/>
    <n v="56"/>
    <n v="56"/>
    <n v="0"/>
    <m/>
    <n v="121"/>
    <n v="68"/>
    <n v="56"/>
    <n v="0"/>
    <s v="El indicador busca fomentar y fortalecer la coordinación del gasto público e inversiones a través de la participación de actores públicos y privados en el Anteproyecto Regional de Inversiones (ARI) mediante jornadas provinciales y regionales, correspondiendo a un proceso de coordinación y planificación de la inversión pública regional en el año t. El Porcentaje de Instituciones del Territorio participando en la construcción del Anteproyecto Regional de Inversiones (ARI), en donde participan servicios públicos, instituciones privadas, organizaciones sociales, parlamentarios, Consejeros y Consejeras Regionales, Municipios entre otros, mediante vídeo conferencias, presencial y/o otros."/>
    <n v="-0.17355371900826447"/>
  </r>
  <r>
    <s v="MINISTERIO DEL INTERIOR Y SEGURIDAD PÚBLICA"/>
    <x v="144"/>
    <s v="Asuntos Económicos"/>
    <n v="5960"/>
    <s v="Porcentaje de Iniciativas de Inversión puestas en ejecución del Programa Público de Inversión de la Región (PROPIR)"/>
    <s v="(Nº de iniciativas de inversión en ejecución año t /Nº de iniciativas de inversión programadas año t)*100"/>
    <s v="4 - Optimizar y ejecutar eficientemente la inversión de decisión regional, articularla con la inversión sectorial para contribuir al cumplimiento y coordinación de la Inversión Pública para el desarrollo social, cultural y económico, mejorando la calidad de vida de la comunidad regional."/>
    <s v="Iniciativas de inversión ejecutadas por los servicios públicos de manera eficiente y eficaz mediante la implementación de proyectos y programas que se desarrollan en la región durante el año t, en relación a aquellos que son planificados y aprobados en la ley de presupuesto."/>
    <s v="%"/>
    <s v="Asc"/>
    <s v="Eficacia"/>
    <s v="Producto"/>
    <x v="0"/>
    <n v="97.9"/>
    <n v="1804"/>
    <n v="1842"/>
    <n v="0"/>
    <m/>
    <n v="97.9"/>
    <n v="2954"/>
    <n v="3016"/>
    <n v="0"/>
    <s v="El Gobierno Regional del Biobío, a través del sistema Chile Indica reporta las iniciativa de inversión ejecutadas y no ejecutadas durante el año t, junto con sus respectivos motivos y/o observaciones, para así contar con información precisa y pertinente en lo que respecta a la focalización de la inversión pública en el territorio y cómo esta contribuye a los lineamientos estratégicos establecidos en la Estrategia Regional de Desarrollo 2015-2030 y el programa de gobierno del Gobernador Regional del Biobío."/>
    <n v="0"/>
  </r>
  <r>
    <s v="MINISTERIO DEL INTERIOR Y SEGURIDAD PÚBLICA"/>
    <x v="144"/>
    <s v="Asuntos Económicos"/>
    <n v="7705"/>
    <s v="Porcentaje de proyectos mandatados a través de modalidad de transferencia (Subtítulo 33-150), que inician su proceso de contratación en los plazos establecidos por el Gore Bio Bio (menor o igual a 120 d.c.)"/>
    <s v="(Número de proyectos que cumplen con el plazo establecido por el Gore (menor a 120 d.c.) en el año t/Total de proyectos mandatados bajo la modalidad de transferencia (33-150))*100"/>
    <s v="4 - Optimizar y ejecutar eficientemente la inversión de decisión regional, articularla con la inversión sectorial para contribuir al cumplimiento y coordinación de la Inversión Pública para el desarrollo social, cultural y económico, mejorando la calidad de vida de la comunidad regional."/>
    <s v="Iniciativas de proyectos que comienzan su proceso de contratación."/>
    <s v="%"/>
    <s v="Asc"/>
    <s v="Eficacia"/>
    <s v="Producto"/>
    <x v="0"/>
    <n v="91.7"/>
    <n v="11"/>
    <n v="12"/>
    <n v="0"/>
    <m/>
    <n v="70.599999999999994"/>
    <n v="12"/>
    <n v="17"/>
    <n v="0"/>
    <m/>
    <n v="0.29886685552407949"/>
  </r>
  <r>
    <s v="MINISTERIO DEL INTERIOR Y SEGURIDAD PÚBLICA"/>
    <x v="144"/>
    <s v="Asuntos Económicos"/>
    <n v="10736"/>
    <s v="Porcentaje de iniciativas de inversión, del subtitulo 31, de arrastre identificadas al 30 de abril del año t"/>
    <s v="(N° de iniciativas de inversión, del subtítulo 31, de arrastre identificados al 30 de Abril año t //N° total de iniciativas de inversión, del subtítulo 31,de arrastre año t)*100"/>
    <s v="1 - Promover y fortalecer el desarrollo de la región a través de la coordinación de las inversiones, junto con elaboración de instrumentos de planificación y ordenamiento territorial estratégicos para orientar y potenciar la inversión pública y privada en concordancia los procesos técnicos y participativos establecidos por la Estrategia Regional de Desarrollo. Considerando la gestión del riesgo, eficiencia energética, enfoque territorial y de género, entre los aspectos transversales de dichos instrumentos para mejorar la calidad de vida de los habitantes de la región."/>
    <s v="Iniciativas de inversión pública y privada identificadas en situación de arrastre ejecutadas en el año t en la región del Biobío."/>
    <s v="%"/>
    <s v="Asc"/>
    <s v="Eficacia"/>
    <s v="Proceso"/>
    <x v="0"/>
    <n v="98.95"/>
    <n v="94"/>
    <n v="95"/>
    <n v="0"/>
    <m/>
    <n v="100"/>
    <n v="75"/>
    <n v="75"/>
    <n v="0"/>
    <s v="-Este indicador permite monitorear la cartera de Arrastre del Subtítulo 31, realizando las gestiones necesarias y requeridas para identificar presupuestariamente las iniciativas, y que estas cuenten con la disponibilidad necesaria, asegurando de esta forma la ejecución financiera durante el primer y segundo semestre de cada año. Lo anterior en concordancia a la programación de la caja estimada para dicho periodo, permitiendo así el uso eficiente y eficaz de los recursos en materias de desarrollo social, cultural y económico, velando por el mejoramiento de la calidad de vida de la comunidad regional."/>
    <n v="-1.0499999999999971E-2"/>
  </r>
  <r>
    <s v="MINISTERIO DEL INTERIOR Y SEGURIDAD PÚBLICA"/>
    <x v="144"/>
    <s v="Asuntos Económicos"/>
    <n v="12044"/>
    <s v="Porcentaje de proyectos de Deportes y Cultura evaluados técnicamente en un plazo no superior a 60 días corridos, respecto del universo admisible."/>
    <s v="(Nº de proyectos de Cultura y Deportes evaluados tecnicamente en un plazo no superior a 60 días corridos respecto del universo admisible en el año t/Nº de proyectos admisibles de Cultura y Deportes en el año t)*100"/>
    <s v="3 - Garantizar y fortalecer la participación de la Sociedad Civil y los actores claves del territorio, propiciando la diversidad social, cultural y étnica de los habitantes de la región del Biobío, valorizando el patrimonio y las identidades locales, a través del financiamiento de sus iniciativas."/>
    <s v="Iniciativas de proyectos presentados por la Sociedad Civil y actores claves del territorio evaluados técnicamente dentro de los plazos establecidos para garantizar la correcta asignación de recursos financieros y ejecución de las actividades sociales y culturales postuladas por la comunidad regional, valorizando su participación mediante el financiamiento de sus iniciativas."/>
    <s v="%"/>
    <s v="Des"/>
    <s v="Calidad"/>
    <s v="Producto"/>
    <x v="0"/>
    <n v="100"/>
    <n v="500"/>
    <n v="500"/>
    <n v="0"/>
    <m/>
    <n v="100"/>
    <n v="556"/>
    <n v="556"/>
    <n v="0"/>
    <s v="El indicador busca mejorar el tiempo en la evaluación técnica de los proyectos admisibles de los Fondos Concursables (Deportes y Cultura) según la Glosa 2.1 del Programa 02. Con lo anterior, el servicio vela por la ejecución eficiente y eficaz de la inversión pública, fortaleciendo su gestión interna con el objetivo de asegurar la participación de la Sociedad Civil mediante el correcto financiamiento y ejecución de las actividades promovidas en favor de los habitantes de la región. El universo corresponde al total de proyectos que resultan admisibles en los llamados a concurso, una vez aplicada la pauta de admisibilidad."/>
    <n v="0"/>
  </r>
  <r>
    <s v="MINISTERIO DEL INTERIOR Y SEGURIDAD PÚBLICA"/>
    <x v="145"/>
    <s v="Asuntos Económicos"/>
    <n v="4255"/>
    <s v="Porcentaje de avance de la ejecución presupuestaria de la inversión (programa 02) al 30 de junio del año t, respecto del presupuesto vigente al 30 de abril."/>
    <s v="(Monto ejecutado de la inversión (programa 02) al 30 de junio del año t/Monto total presupuesto vigente al 30 de abril del año t)*100"/>
    <m/>
    <m/>
    <s v="%"/>
    <s v="Asc"/>
    <s v="Eficacia"/>
    <s v="Producto"/>
    <x v="1"/>
    <s v="NM"/>
    <s v="--"/>
    <s v="--"/>
    <s v="--"/>
    <m/>
    <n v="0"/>
    <n v="30013010362"/>
    <n v="64825214000"/>
    <n v="0"/>
    <s v="El objetivo de este Indicador es medir el Gasto Presupuestario del Servicio a mediados de año. Se asume que no hay rebajas presupuestarias por catastrofes"/>
    <s v="-"/>
  </r>
  <r>
    <s v="MINISTERIO DEL INTERIOR Y SEGURIDAD PÚBLICA"/>
    <x v="145"/>
    <s v="Asuntos Económicos"/>
    <n v="4256"/>
    <s v="Porcentaje de iniciativas de inversión, del subtitulo 31, de arrastre identificadas al 30 de abril del año t."/>
    <s v="(N° de iniciativas de inversión, del subtítulo 31, de arrastre identificados al 30 de Abril año t /N° total de iniciativas de inversión, del subtítulo 31,de arrastre año t)*100"/>
    <s v="2 - Orientar y realizar la planificación, ejecución, seguimiento y evaluación de la inversión regional (FNDR y Sectorial) gestionando en forma oportuna y eficiente los recursos propios junto con la coordinación intersectorial"/>
    <s v="Proyectos de Arrastre"/>
    <s v="%"/>
    <s v="Asc"/>
    <s v="Eficacia"/>
    <s v="Proceso"/>
    <x v="0"/>
    <n v="98"/>
    <n v="63"/>
    <n v="64"/>
    <n v="0"/>
    <m/>
    <n v="99"/>
    <n v="81"/>
    <n v="82"/>
    <n v="0"/>
    <s v="Se incluyen en la medición solo los proyectos de arrastre que cuenten con recomendación favorable, sin problemas técnicos. Las instrucciones entregadas en el sentido de adelantar el proceso de ejecución presupuestaria fueron internalizadas y adoptadas en el servicio en términos de agilizar la identificación de las iniciativas de inversión del subtítulo 31 (nuevas y arrastre) de manera de tener una ejecución temprana y con ello el cumplimiento de la programación presupuestaria anual. No obstante, no se consideran iniciativas que presenten problemas técnicos, tales como liquidación anticipada de contrato, proyectos en reevaluación, pérdida de RS, incumplimiento de normativa y cualquier otra situación que impida la normal ejecución de la iniciativa."/>
    <n v="-1.0101010101010102E-2"/>
  </r>
  <r>
    <s v="MINISTERIO DEL INTERIOR Y SEGURIDAD PÚBLICA"/>
    <x v="145"/>
    <s v="Asuntos Económicos"/>
    <n v="10207"/>
    <s v="Grado de satisfacción del cliente/usuario/beneficiario con la calidad de las obras entregadas a la comunidad en el año t-1."/>
    <s v="(Número de encuestas con respuestas satisfactorias respecto de la calidad de las obras entregadas el año t-1/Número de encuestas realizadas a beneficiari@s de las obras entregadas en el año t-1)*100"/>
    <s v="2 - Orientar y realizar la planificación, ejecución, seguimiento y evaluación de la inversión regional (FNDR y Sectorial) gestionando en forma oportuna y eficiente los recursos propios junto con la coordinación intersectorial"/>
    <s v="Calidad de las obras entregadas en el año t-1"/>
    <s v="%"/>
    <s v="Asc"/>
    <s v="Calidad"/>
    <s v="Producto"/>
    <x v="0"/>
    <n v="92"/>
    <n v="116"/>
    <n v="126"/>
    <n v="0"/>
    <m/>
    <n v="94"/>
    <n v="116"/>
    <n v="124"/>
    <n v="0"/>
    <s v="La Muestra de los proyectos a medir a través de encuesta será determinada de acuerdo al listado, emitido por el Departamento correspondiente, de proyectos del subtitulo 31, financiados en un 100% con fondos FNDR, excluyendo las tipologías de proyectos del sector transporte y que cuenten con recepción provisoria del año t-1 y tengan completamente ejecutados todos sus ítems. La muestra de la población a encuestar será determinada de acuerdo a la tipología de proyecto la que podrá ajustarse por la realidad en terreno, siendo éstas no mas de 20 encuestas por proyectos a fin de optimizar los recursos del Gobierno Regional. Se define encuesta satisfactoria: aquella encuesta cuya calificación final es mayor o igual a 4, considerando números enteros por la vía de la aproximación al entero más alto si el decimal es igual o mayor a 0,5. Esta calificación se obtiene del promedio de calificaciones, entre 1 y 5, entregadas por el encuestado para la batería de consultas respondidas en dicha encuesta."/>
    <n v="-2.1276595744680851E-2"/>
  </r>
  <r>
    <s v="MINISTERIO DEL INTERIOR Y SEGURIDAD PÚBLICA"/>
    <x v="145"/>
    <s v="Asuntos Económicos"/>
    <n v="10734"/>
    <s v="Porcentaje de gasto efectivo en obras del subtitulo 31 sobre lo estipulado en el contrato inicial de las obras terminadas en el año t."/>
    <s v="(Suma de gastos efectivos en la ejecución de proyectos terminados en el año t subtitulo 31/Suma de gastos establecidos en los contratos de ejecución de proyectos terminados en el año t, subtitulo 31)*100"/>
    <s v="2 - Orientar y realizar la planificación, ejecución, seguimiento y evaluación de la inversión regional (FNDR y Sectorial) gestionando en forma oportuna y eficiente los recursos propios junto con la coordinación intersectorial"/>
    <s v="Porcentaje de aumento efectivo del gasto"/>
    <s v="%"/>
    <s v="Des"/>
    <s v="Economía"/>
    <s v="Producto"/>
    <x v="0"/>
    <n v="105.15"/>
    <n v="13670000000"/>
    <n v="13000000000"/>
    <n v="0"/>
    <m/>
    <n v="103.46"/>
    <n v="20220596752"/>
    <n v="19543839564"/>
    <n v="0"/>
    <s v="Se consideran sólo proyectos de infraestructura terminados el año t financiados en un 100% con FNDR, para poder medir el costo efectivo de lo adjudicado. No se incluyen proyectos eléctricos (que no se licitan), obras de cobertura regional que incluya varias comunas. Se considera sólo el Acta de Recepción Provisoria en el caso de las Unidades Técnicas constituidas por servicios que de acuerdo al Reglamento que los rige, no emiten resoluciones que aprueben las Actas de Recepción Provisoria&quot;"/>
    <n v="-1.6334815387589522E-2"/>
  </r>
  <r>
    <s v="MINISTERIO DEL INTERIOR Y SEGURIDAD PÚBLICA"/>
    <x v="145"/>
    <s v="Asuntos Económicos"/>
    <n v="12865"/>
    <s v="Porcentaje de estudios e instrumentos de planificación finalizados el año t"/>
    <s v="(Número de estudios e instrumentos de planificación finalizados el año t/Número de estudios e instrumentos de planificación programados para el año t)*100"/>
    <s v="1 - Elaborar e implementar instrumentos de planificación regional que favorezcan al desarrollo sustentable, equitativo y armónico del territorios regional, incorporando la participación ciudadana como eje central en la toma de decisiones regionales."/>
    <s v="Instrumentos de Planificación"/>
    <s v="%"/>
    <s v="Asc"/>
    <s v="Eficacia"/>
    <s v="Proceso"/>
    <x v="0"/>
    <n v="100"/>
    <n v="1"/>
    <n v="1"/>
    <n v="0"/>
    <m/>
    <n v="100"/>
    <n v="1"/>
    <n v="1"/>
    <n v="0"/>
    <s v="Para el año 2023 se compromete: Elaboración de un diagnóstico territorial, análisis prospectivo y visión de desarrollo para la región de Coquimbo. El presente Instrumento corresponde a la elaboración de un Diagnóstico Territorial, Análisis prospectivo y Visión de Desarrollo para la Región de Coquimbo. Esto es parte del Estudio Básico para la Estrategia Regional de Desarrollo al 2030, por lo tanto, un contenido fundamental para la nueva Estrategia al 2030 con una visión de futuro."/>
    <n v="0"/>
  </r>
  <r>
    <s v="MINISTERIO DEL INTERIOR Y SEGURIDAD PÚBLICA"/>
    <x v="145"/>
    <s v="Asuntos Económicos"/>
    <n v="13723"/>
    <s v="Porcentaje de respuesta de solicitudes de suspensión o desvío de tránsito por obras en la vía pública, admisibles tramitadas por el Gobierno Regional de Coquimbo entre el 01/01 al 26/05 del año 2023"/>
    <s v="(Número de Solicitudes de Suspensión o Desvío de Tránsito por obras en la vía pública admisibles respondidas por el Gobierno Regional de Coquimbo entre el 01/01/2023 y el 26/05/2023/Número de Solicitudes de Suspensión o Desvío de Tránsito por obras en la vía pública admisibles ingresadas al Gobierno Regional de Coquimbo entre el 01/01/2023 y el 26/05/2023)*100"/>
    <s v="3 - Avanzar en gobernanza regional para la descentralización y autonomía en pro de un estado regional democrático en instancias legislativas, propuesta de desarrollo, participación con diversos actores entre otros, a través del traspaso de competencias de la Ley N° 21.074"/>
    <s v="Respuesta a solicitudes de Suspensión de tránsito de obras en la vía"/>
    <s v="%"/>
    <s v="Des"/>
    <s v="Eficacia"/>
    <s v="Producto"/>
    <x v="2"/>
    <n v="80"/>
    <n v="80"/>
    <n v="100"/>
    <n v="0"/>
    <m/>
    <n v="0"/>
    <n v="0"/>
    <n v="0"/>
    <n v="0"/>
    <s v="En el contexto del traspaso de competencias de la Ley N° 21.074, se transfiere al Gobierno Regional desde el Ministerio de Transporte y telecomunicaciones, la tramitación de las solicitudes de suspensión de transito efectuadas por la ciudadanía y sociedad civil, con el objeto de avanzar en gobernanza regional para la descentralización y autonomía en pro de un estado regional democrático en instancias legislativas, propuesta de desarrollo, participación con diversos actores entre otros. El indicador está supeditado a la vigencia de la competencia transferida desde el Ministerio de Transportes y Telecomunicaciones al Gobierno Regional establecido en el Decreto Nº 236/2.020 del Ministerio de Interior y Seguridad Pública, es decir, al 26/05/23 - El universo de solicitudes a considerar en el indicador estará acotado a las solicitudes de suspensión de tránsito por motivo de obras en la vía pública. - Las Solicitudes de Suspensión o Desvío de Tránsito por obras en la vía pública serán inadmisibles cuando: - a) no cumplan con la concurrencia material al menos los informes técnicos o de factibilidad de otras entidades públicas, según corresponda. - b) el solicitante deja sin efecto el curse de la solicitud ingresada al Gobierno Regional por diferentes razones informadas vía correo electrónico u otro medio escrito. - c)por causas de fuerza mayor y ajenas al solicitante o al Gobierno Regional, no puedan ser cursadas."/>
    <n v="-1"/>
  </r>
  <r>
    <s v="MINISTERIO DEL INTERIOR Y SEGURIDAD PÚBLICA"/>
    <x v="145"/>
    <s v="Asuntos Económicos"/>
    <n v="13750"/>
    <s v="Numero de mesas técnicas territoriales dirigida a comunidades agrícolas, de las provincias de la región de Coquimbo."/>
    <s v="Numero de mesas técnicas temáticas realizadas por provincia de la región de Coquimbo, durante el año 2023, dirigida a las comunidades agrícolas catastradas./Numero de mesas técnicas témáticas programadas por provincia de la región de Coquimbo, durante el año 2023, dirigida a las comunidades agrícolas catastradas."/>
    <s v="3 - Avanzar en gobernanza regional para la descentralización y autonomía en pro de un estado regional democrático en instancias legislativas, propuesta de desarrollo, participación con diversos actores entre otros, a través del traspaso de competencias de la Ley N° 21.074"/>
    <s v="Mesas técnicas de Participación Ciudadana"/>
    <s v="%"/>
    <s v="Asc"/>
    <s v="Eficacia"/>
    <s v="Proceso"/>
    <x v="2"/>
    <n v="1"/>
    <n v="3"/>
    <n v="3"/>
    <n v="0"/>
    <m/>
    <s v="NM"/>
    <s v="--"/>
    <s v="--"/>
    <s v="--"/>
    <s v="La región de Coquimbo cuenta con 3 provincias Elqui, Limarí y Choapa (3), y la realización de las mesas técnicas, una en cada provincia, permitirá el levantamiento de demandas de los distintos actores presentes en el territorio, en los cuales se pueda apoyar su formación como organizaciones o la orientación a distintos programas que genere el Gobierno Regional, fomentando el desarrollo social en la región de Coquimbo."/>
    <n v="1"/>
  </r>
  <r>
    <s v="MINISTERIO DEL INTERIOR Y SEGURIDAD PÚBLICA"/>
    <x v="145"/>
    <s v="Asuntos Económicos"/>
    <n v="13768"/>
    <s v="Porcentaje de Matrices de Focalización aprobados por el Consejo Regional."/>
    <s v="(Numero de matrices de focalización de los diferentes programas de fomento productivo de CORFO y SERCOTEC aprobadas por el consejo regional /Numero de matrices de focalización de los diferentes programas de fomento productivo de CORFO y SERCOTEC realizadas)*100"/>
    <s v="3 - Avanzar en gobernanza regional para la descentralización y autonomía en pro de un estado regional democrático en instancias legislativas, propuesta de desarrollo, participación con diversos actores entre otros, a través del traspaso de competencias de la Ley N° 21.074"/>
    <s v="Transferencia de competencia de Fomento Productivo"/>
    <s v="%"/>
    <s v="Asc"/>
    <s v="Eficacia"/>
    <s v="Producto"/>
    <x v="2"/>
    <n v="44"/>
    <n v="4"/>
    <n v="9"/>
    <n v="0"/>
    <m/>
    <s v="NM"/>
    <s v="--"/>
    <s v="--"/>
    <s v="--"/>
    <s v="La Ley 21.074 transfiere competencias a los Gobiernos Regionales, entre las cuales se encuentran las de fomento productivo. En ese contexto, durante el año 2023 es necesario levantar las matrices de focalización de los respectivos programas de fomento de los servicios de CORFO y SERCOTEC, que no han transferido competencias a los Gobierno REgionales, ya que fuimos unas de las regiones donde no se realizó el ejercicio de la creación de matriz de focalización de los instrumentos, a saber: - Los programas del Servicio de Cooperación Técnica ? SERCOTEC son: -Crece Fondo de Desarrollo de Negocios. -Capital semilla emprende y capital abeja emprende. -Mejora negocios, fondo de asesorías empresariales. -Almacenes de Chile. -Promoción y canales de comercialización. -Redes de oportunidades de negocio. -Juntos fondo para negocios asociativos Los programas de la Corporación de Fomento a la Producción ? CORFO son: ? Programa Fomento a la Calidad. ? Programas Territoriales Integrados ? Bienes Públicos Regionales. EL objetivo del indicador es la realización de los procesos de Focalización con los servicios públicos (Matriz de Focalización) en los diferentes programas de fomento productivos. (Anteriormente enumerados) para aprobación del consejo regional. Excepciones al Proceso: No se considera la realización de la Matriz, si por alguna circunstancia el GORE devuelve la competencia transferida a nivel central o es requerida su devolución por el ente competente."/>
    <n v="1"/>
  </r>
  <r>
    <s v="MINISTERIO DEL INTERIOR Y SEGURIDAD PÚBLICA"/>
    <x v="146"/>
    <s v="Asuntos Económicos"/>
    <n v="8572"/>
    <s v="Porcentaje de entregas físicas por parte del Gore, de proyectos terminados en el año t financiados con FNDR"/>
    <s v="(Número total de entregas físicas por parte del Gore, de proyectos terminados en el año t, financiados con FNDR/Número total de proyectos terminados en el año t )*100"/>
    <s v="4 - Potenciar un plan regional de inversión en innovación y emprendimiento, en sectores definidos en la estrategia regional de innovación y en áreas o ámbitos productivos emergentes"/>
    <m/>
    <s v="%"/>
    <s v="Asc"/>
    <s v="Eficacia"/>
    <s v="Producto"/>
    <x v="0"/>
    <n v="95"/>
    <n v="19"/>
    <n v="20"/>
    <n v="0"/>
    <m/>
    <n v="100"/>
    <n v="4"/>
    <n v="4"/>
    <n v="0"/>
    <s v="1. Descripción: El indicador mide la gestión del GORE respecto de los proyectos ejecutados y terminados, con el propósito de rebajar estos activos de los registros contables del GORE y hacer las transferencias respectivas de los bienes al Servicio usuario o Unidad Técnica para su uso correspondiente. 2. Notas: a) Debe considerarse que un proyecto de adquisición de Activo No Financiero, está terminado cuando se encuentra totalmente tramitado el o los actos administrativos que transfiere(n) definitivamente los bienes adquiridos. b) Un proyecto que consulte obras civiles como principal componente, está terminado cuando se encuentra tramitada el Acta de Recepción Final de la Obra, que según la tipología de proyectos debe tramitarse para dar cuenta que ésta se encuentra terminado. Ambas actas son las constitutivas de los medios de verificación correspondientes. Así como cualquier otro acto administrativo que los respalde. c) Este indicador no considera las Transferencias de los Subtítulos 24 y 33. d) Este indicador está diseñado solo para aquellas iniciativas que se encuentran terminadas en el año presupuestario correspondiente, según lo indicado en los numerales a) y b) anteriores. Cualquier iniciativa cuyas recepciones finales sean tramitadas uno o más periodos posteriores a la recepción provisoria, no serán considerados para efectos del denominador y numerador de la fórmula de cálculo. Ni se expresarán en el informe del Gobierno Regional. Esto implica que tampoco se considerarán iniciativas de inversión con actas provisorias de años anteriores."/>
    <n v="-0.05"/>
  </r>
  <r>
    <s v="MINISTERIO DEL INTERIOR Y SEGURIDAD PÚBLICA"/>
    <x v="146"/>
    <s v="Asuntos Económicos"/>
    <n v="8577"/>
    <s v="Porcentaje de iniciativas de inversión, del subtitulo 31 de arrastre identificados al 30 de abril año t"/>
    <s v="(Nº de iniciativas de inversión del subtítulo 31 de arrastre identificados al 30 de Abril año t/Nº total de iniciativas de inversión del subtítulo 31, de arrastre del año t)*100"/>
    <s v="2 - Mejorar la focalización y gestión de la inversión de decisión regional en ejes prioritarios de la estrategia regional y planes de desarrollo acordados por el Gobierno Regional de Arica y Parinacota."/>
    <m/>
    <s v="%"/>
    <s v="Asc"/>
    <s v="Eficacia"/>
    <s v="Proceso"/>
    <x v="0"/>
    <n v="98"/>
    <n v="39"/>
    <n v="40"/>
    <n v="0"/>
    <m/>
    <n v="100"/>
    <n v="33"/>
    <n v="33"/>
    <n v="0"/>
    <s v="1. Descripción: El indicador mide el porcentaje de identificación presupuestaria de los proyectos de arrastre del año anterior que fueron identificados para efectos del proceso de asignación de recursos mediante Resoluciones aprobados por Contraloría Regional, a fin de garantizar su continuidad. 2. Notas: a) Se entiende por proyectos de arrastre aquellas iniciativas contratadas en el año t-1 y en ejecución durante el año t. b) El indicador solo se mide con información y/o documentación elaborada y disponible en la División de Presupuesto e Inversión Regional."/>
    <n v="-0.02"/>
  </r>
  <r>
    <s v="MINISTERIO DEL INTERIOR Y SEGURIDAD PÚBLICA"/>
    <x v="146"/>
    <s v="Asuntos Económicos"/>
    <n v="9353"/>
    <s v="Porcentaje de iniciativas de inversión estratégicas ejecutadas en el año t (informadas en PROPIR)"/>
    <s v="(Número de iniciativas de inversión estratégicas ejecutadas /Número de iniciativas de inversión estratégicas definidas en el primer trimestre del año)*100"/>
    <s v="1 - Profundizar el proceso de planificación regional, desarrollando nuevas políticas regionales, relacionadas con los ejes estratégicos de la región, atendiendo los ámbitos social, cultural, geopolítico y de competitividad regional, favoreciendo la participación activa de sus habitantes.."/>
    <m/>
    <s v="%"/>
    <s v="Asc"/>
    <s v="Eficacia"/>
    <s v="Producto"/>
    <x v="0"/>
    <n v="100"/>
    <n v="15"/>
    <n v="15"/>
    <n v="0"/>
    <m/>
    <n v="100"/>
    <n v="15"/>
    <n v="15"/>
    <n v="0"/>
    <s v="1. Descripción: El Sr. Intendente recibe de la Jefatura de División de Planificación y Desarrollo Regional, la información respecto de las iniciativas estratégicas a ejecutar (en cualquiera de sus etapas) durante el año en curso. Los valores presentados en la meta del año t, son solo referenciales, puesto que en el primer semestre del año t se determinarán las iniciativas a hacerles seguimiento. Esta información se obtendrá del PROPIR del año t, que se elabora durante el mes de Febrero. Y la información que se hará llegar al Intendente Regional, comprende la ratificación o la modificación total o parcial de aquella. El servicio recoge la información de la ejecución de los proyectos estratégicos, a través del PROPIR Ejecución, que se registra en el sitio web www.chileindica.cl o alguno que lo reemplace. El indicador se mide una vez al año. El informe anual se realiza con el reporte preliminar de diciembre en el año t, cuando esté cerrada la plataforma www.chileindica.cl. Se entiende por iniciativas estratégicas ejecutadas, a aquellas iniciativas que se encuentran en proceso de ejecución y registran pago(s) durante el periodo (t) igual o superior al 10% del monto solicitado para el año (t), dicha información es obtenida desde el portal chileindica, módulo PROPIR Ejecución. Las Iniciativas de Inversión consideradas Estratégicas serán definidas por la División de Planificación y Desarrollo Regional. En el medio de verificación &quot;Informe a Marzo año t, definición de Iniciativas Estratégicas&quot;, se determina el denominador de la fórmula de cálculo. El informe final considera los siguientes 5 capítulos: 1) Introducción. 2) Determinación de la iniciativas de inversión estratégicas del año (y sus criterios). 3) Análisis de la información anual de las Iniciativas Estratégicas. 4) Principales dificultades y apreciaciones respecto de sus logros anuales. 5) Conclusiones Finales. Obviamente, en el informe final se realiza el cálculo del indicador. 2. Sobre la meta 2022 Aún cuando el indicador no tiene una mejora en la meta para el año de medición, debe reconocerse lo difícil que resulta cumplir con una meta así de alta, en consideración a que son muchas las dificultades que se presentan para cumplir con las actividades que permiten tender a ello."/>
    <n v="0"/>
  </r>
  <r>
    <s v="MINISTERIO DEL INTERIOR Y SEGURIDAD PÚBLICA"/>
    <x v="146"/>
    <s v="Asuntos Económicos"/>
    <n v="12637"/>
    <s v="Porcentaje de avance financiero de las iniciativas de inversión ejecutadas en el año t, incluidos en los informes de seguimiento de la Estrategia Regional de Desarrollo"/>
    <s v="(Número de iniciativas de inversión seleccionadas en el programa de seguimiento con un avance financiero igual o superior a un 50% en el año t/Número total de iniciativas de inversión en ejecución en el año t seleccionadas en el programa de seguimiento del primer semestre)*100"/>
    <s v="3 - Coordinar la institucionalidad pública regional con el fin de atraer mayores recursos a los ejes prioritarios de la estrategia regional y énfasis definidos por el Gobierno Regional."/>
    <m/>
    <s v="%"/>
    <s v="Asc"/>
    <s v="Eficiencia"/>
    <s v="Producto"/>
    <x v="0"/>
    <n v="100"/>
    <n v="10"/>
    <n v="10"/>
    <n v="0"/>
    <m/>
    <n v="100"/>
    <n v="10"/>
    <n v="10"/>
    <n v="0"/>
    <s v="1. Descripción: Como proceso de planificación de la región, la ERD tiene definidos sus objetivos estratégicos. Del mismo modo, estos objetivos estratégicos están asociados a lineamientos estratégicos. Y los lineamientos a las iniciativas de inversión. Así que cumplir con las iniciativas de inversión, es cumplir con los lineamientos. y a su vez con los objetivos estratégicos. Este indicador, como consecuencia de que mide iniciativas de inversión que ejecutan externos, es altamente riesgoso, por lo que solo apunta a informar su ejecución financiera. En razón de lo anterior, aquellas iniciativas de inversión que presentan un avance financiero igual o superior a un 50% de sus compromisos anuales, habrán cumplido con la meta del periodo. Esto se determina así, bajo el supuesto que el cumplimiento de los compromisos financieros, implican el cumplimiento de los compromisos técnicos, con lo que se favorece, finalmente, el cumplimiento de los objetivos estratégicos de la ERD. Las iniciativas de inversión se seleccionan a principios de año, lo que posibilita formular metas para el mismo periodo. El valor que aparece en los operadores del año t, son solo meras referencias, puesto que durante la primera parte del año t se determinarán las iniciativas al hacerles seguimiento. Por lo tanto, este indicador se arma considerando el programa de seguimiento que se envía al Jefe de División de Planificación y Desarrollo Regional, así como de los 2 informes de seguimiento de la estrategia regional. Estos dos informes se elaboran en el año. El primero, un informe preliminar o de avance anual que considera la información de enero a junio. Y el segundo, un informe que considera la información de enero a diciembre. Este último informe se elaborará una vez cerrada la plataforma www.chileindica.cl o alguna que la reemplace. Esta, constituye el elemento base y la fuente de información para la elaboración de los informes. Finalmente, este indicador se trabaja considerando la existencia de iniciativas de inversión para el año t. Todo analista o lector del indicador, no debe perder de vista que el primer informe es solo el seguimiento de los compromisos anuales. Los valores del numerador y denominador, finalmente se prueban con los indicados en el informe a Diciembre. El informe final y de seguimiento contempla los siguientes cuatro capítulos: 1) Introducción. 2) Identificación de las Iniciativas Estratégicas. 3) Evolución del periodo de las iniciativas estratégicas. 4) Conclusiones y Recomendaciones. 2. Sobre la meta 2022 Aún cuando el indicador no tiene una mejora en la meta para el año de medición, debe reconocerse lo difícil que resulta cumplir con una meta así de alta, en consideración a que son muchas las dificultades que se presentan para cumplir con las actividades que permiten tender a ello."/>
    <n v="0"/>
  </r>
  <r>
    <s v="MINISTERIO DEL INTERIOR Y SEGURIDAD PÚBLICA"/>
    <x v="147"/>
    <s v="Asuntos Económicos"/>
    <n v="7142"/>
    <s v="Porcentaje recursos de iniciativas de inversión comprometidos como arrastre para el año t+1 en relación al Presupuesto vigente al término del año t."/>
    <s v="(Monto de recursos de iniciativas de inversión comprometidos como arrastre para el año t + 1./Monto del Presupuesto vigente de iniciativas de inversión al termino del año t.)*100"/>
    <s v="1 - Realizar una gestión eficaz y eficiente de todo el ciclo de inversión regional, alineada con los énfasis declarados en la planificación regional, bajo una perspectiva de equidad territorial"/>
    <s v="Se desea medir una adecuada gestión del presupuesto regional, en términos de asegurar una adecuada ejecución para efectos de generar presupuesto disponible y así asegurar la apertura de nuevas iniciativas de inversión."/>
    <s v="%"/>
    <s v="Des"/>
    <s v="Eficacia"/>
    <s v="Proceso"/>
    <x v="0"/>
    <n v="75"/>
    <n v="30000000"/>
    <n v="40000000"/>
    <n v="0"/>
    <m/>
    <n v="67"/>
    <n v="0"/>
    <n v="0"/>
    <n v="0"/>
    <s v="El monto del Presupuesto vigente se refiere al marco total del Presupuesto FNDR Programa 02, Subtítulo 31 y 33.03.125 El arrastre está constituido por iniciativas del Subtítulo 31 &quot;Iniciativas de Inversión&quot; que generaron obligaciones financiero - contable para el año t+1."/>
    <n v="-0.11940298507462686"/>
  </r>
  <r>
    <s v="MINISTERIO DEL INTERIOR Y SEGURIDAD PÚBLICA"/>
    <x v="147"/>
    <s v="Asuntos Económicos"/>
    <n v="9957"/>
    <s v="Porcentaje de acciones realizadas en materia internacional que forman parte del cronograma del Gobierno Regional durante el año t."/>
    <s v="(Número de acciones en materia internacional ejecutadas según planificación del GORE durante el año t./Número total de acciones en materia internacional planificadas durante el año t.)*100"/>
    <s v="3 - Proponer, promover y ejecutar planes, políticas y programas de alcance regional en coordinación con las entidades públicas y privadas, considerando la participación activa de los habitantes de la Región de Los Ríos."/>
    <s v="se busca medir la ejecución de planes de exteriorizacion de la inversión y capacitación de capitales y acuerdos extranjeros, los cuales permitan dinamizar la economía regional, permitiendo dar mayores oportunidades de desarrollo."/>
    <s v="%"/>
    <s v="Asc"/>
    <s v="Eficacia"/>
    <s v="Producto"/>
    <x v="1"/>
    <s v="NM"/>
    <s v="--"/>
    <s v="--"/>
    <s v="--"/>
    <m/>
    <n v="48"/>
    <n v="10"/>
    <n v="21"/>
    <n v="0"/>
    <s v="Las acciones internacionales, son aquellas que se encuentran plasmadas en el &quot;Programa de Acciones Internacionales de la Región de Los Ríos&quot;, el cual es aprobado por la Comisión Regional de Asunto Internacionales. Las cifras presentadas como numerador y denominador son referenciales, a la espera de la resolución que genere la mencionada comisión y que indicará finalmente el numero oficial de actividades a realizar, esto durante el mes de diciembre del 2021. En relación al Plan de Acciones Internacionales, se debe considerar que el cumplimiento de éste, podrá estar condicionado a la disponibilidad presupuestaria y medidas sanitarias que se establezcan el marco del COVID 19."/>
    <s v="-"/>
  </r>
  <r>
    <s v="MINISTERIO DEL INTERIOR Y SEGURIDAD PÚBLICA"/>
    <x v="147"/>
    <s v="Asuntos Económicos"/>
    <n v="10718"/>
    <s v="Porcentaje de Avance de la Ejecución Presupuestaria de Inversión (Programa 02) al 30 de junio del año t respecto al monto total Presupuesto vigente al 30 de abril del año t."/>
    <s v="(Monto de inversión (Programa 02) ejecutado al 30 de junio del año t. /Monto de Presupuesto vigente al 30 de abril del año t.)*100"/>
    <s v="1 - Realizar una gestión eficaz y eficiente de todo el ciclo de inversión regional, alineada con los énfasis declarados en la planificación regional, bajo una perspectiva de equidad territorial"/>
    <s v="Se desea medir una adecuada gestión del presupuesto regional, en términos de asegurar una adecuada ejecución en términos de eficiencia y eficacia, para efectos de dar cumplimiento a la programación presupuestaria a través de información relevante que permitan tomar las medidas necesaria para la ejecución del 100% del presupuesto asignado para el año t."/>
    <s v="%"/>
    <s v="Asc"/>
    <s v="Eficacia"/>
    <s v="Producto"/>
    <x v="0"/>
    <n v="30"/>
    <n v="17500000"/>
    <n v="58000000"/>
    <n v="0"/>
    <m/>
    <n v="39"/>
    <n v="21707572"/>
    <n v="55408958"/>
    <n v="0"/>
    <s v="La meta 2023 constituye una primera aproximación de propuesta de gasto a junio, lo anterior en función de que se requiere mayor certeza del comportamiento de la actual cartera de proyectos, asociado esta al arrastre; esperando de esta manera la ejecución del mes de agosto 2022 para precisar la cifra comprometida. lA META 2023 reflejan claramente las dificultades que está teniendo la región para ejecutar su presupuesto, las que en gran medida están influidas por los efectos de la Pandemia, crisis económica, ya que se ha retrasado el inicio de obras programadas, o ha habido cambios significativos en sus avances debido a la falta de materiales o a la provisión de los mismos, o al acceso de las obras y en general a la incertidumbre que se ha generado. Esta situación tiene gran incidencia en la estimación de gasto al primer semestre del año 2023, ya que se considera solo un 30% de ejecución al 30 de junio del próximo año."/>
    <n v="-0.23076923076923078"/>
  </r>
  <r>
    <s v="MINISTERIO DEL INTERIOR Y SEGURIDAD PÚBLICA"/>
    <x v="147"/>
    <s v="Asuntos Económicos"/>
    <n v="11815"/>
    <s v="Porcentaje de cumplimiento del Plan Anual de la CORGAPU durante el año t respecto al Plan Anual establecido por la CORGAPU para el año t"/>
    <s v="(N° total de acciones realizadas consideradas en el Plan Anual de la CORGAPU durante el año t /N° de acciones planificadas en el Plan Anual de la CORGAPU para el año t)*100"/>
    <s v="2 - Elaborar y proponer estrategias, políticas, planes, programas y proyectos para el desarrollo armónico del territorio que permitan orientar la toma de decisión e incrementar el impacto de la inversión pública regional."/>
    <s v="el cumplimiento del plan anual de la CORGAPU esta orientado a asegurar el establecimiento de orientaciones y acuerdos a través de la generación de 2 instrumentos, los cuales corresponden al ARI y PROPIR."/>
    <s v="%"/>
    <s v="Asc"/>
    <s v="Eficacia"/>
    <s v="Producto"/>
    <x v="0"/>
    <n v="100"/>
    <n v="10"/>
    <n v="10"/>
    <n v="0"/>
    <m/>
    <n v="100"/>
    <n v="12"/>
    <n v="12"/>
    <n v="0"/>
    <s v="La CORGAPU de acuerdo a la circular N° 89 de fecha 28 de octubre del 2010, de la Subsecretaria de desarrollo regional, dirigido a los Srs Intendentes Regionales, corresponde a la Coordinación Regional del Gasto Publico (CORGAPU), la que de acuerdo al punto n° 1 señala que será responsabilidad de los intendentes, que esta instancia deberá incluir los instrumentos ARI PROPIR y discusión presupuestaria Centro-Región, así como el sistema de seguimiento de compromisos financieros contraídos con las instituciones públicas presentes en la región (CHILEINDICA). El proceso de Coordinación Regional del Gato Publico es la armonización de iniciativas y programas y su control de ejecución considerando las unidades político-administrativas y el gasto público que realizaran lasa instituciones públicas que financian sus iniciativas con recursos provenientes de la Ley de presupuestos del Sector Publico, sean éstas instituciones nacionales operando desconcentradas o territorialmente descentralizadas, como los Gobiernos Regionales, los Servicios de Salud y los SERVIU. Este proceso, en su etapa regional, es de responsabilidad del respectivo Intendente con la colaboración de los Gobernadores, Seremis, Directores de Servicio y Servicio Administrativo del gobierno Regional; en el nivel central es de responsabilidad de los Ministros, Subsecretarios y Directores Nacionales de Servicios Públicos. El Plan anual consiste en la descripción de las actividades, plazos y metas para elaborar coordinadamente el Anteproyecto Regional de Inversiones ARI 2022 y el seguimiento del programa público de inversión regional PROPIR 2021 en el marco del proceso de la coordinación regional del gasto publico 2021-2022. Como Marco orientador de este proceso, el intendente y las instituciones públicas deberán utilizar el contenido de los siguientes instrumentos político-técnicos, junto a otras prioridades e instrucciones para orientar la aplicación de los recursos del presupuesto regional: 1.- Plan regional de gobierno 2.- Estrategia de Desarrollo Regional 3.- Planes y/o programas Sectoriales que se aplican en la región 4.- Políticas Públicas regionales 5.- Compromisos Presidenciales en los territorios 6.- Convenios de programación. Respecto a las acciones consideradas en el plan anual de trabajo, estas se definen durante el primer trimestre del año, el que se realiza en función de las instrucciones emanadas a través de circular del Ministro del Interior"/>
    <n v="0"/>
  </r>
  <r>
    <s v="MINISTERIO DEL INTERIOR Y SEGURIDAD PÚBLICA"/>
    <x v="148"/>
    <s v="Asuntos Económicos"/>
    <n v="5954"/>
    <s v="Porcentaje del presupuesto comprometido en arrastre para el año t+1, en relación al presupuesto vigente al final del año t"/>
    <s v="(Monto de gasto comprometido en arrastre para el año t+1/Monto presupuesto vigente a fin año t)*100"/>
    <s v="3 - Ejecutar con eficacia, eficiencia y transparencia el presupuesto de inversión del servicio a través de la entrega de productos que respondan a las necesidades de los habitantes de la región."/>
    <m/>
    <s v="%"/>
    <s v="Des"/>
    <s v="Economía"/>
    <s v="Proceso"/>
    <x v="1"/>
    <s v="NM"/>
    <s v="--"/>
    <s v="--"/>
    <s v="--"/>
    <m/>
    <n v="77"/>
    <n v="55031376"/>
    <n v="71072016"/>
    <n v="0"/>
    <s v="Se considera para la medición el monto de arrastre al 31 de diciembre del año presupuestario vigente,informado a la Subdere."/>
    <e v="#VALUE!"/>
  </r>
  <r>
    <s v="MINISTERIO DEL INTERIOR Y SEGURIDAD PÚBLICA"/>
    <x v="148"/>
    <s v="Asuntos Económicos"/>
    <n v="7332"/>
    <s v="Porcentaje de avance de la ejecución presupuestaria de la inversión (programa 02)al 30 de junio del año t,respecto del presupuesto vigente al 30 de abril del año t"/>
    <s v="(Monto de inversión ejecutado al 30 de junio del año t/Monto de presupuesto vigente al 30 de abril del año t)*100"/>
    <s v="3 - Ejecutar con eficacia, eficiencia y transparencia el presupuesto de inversión del servicio a través de la entrega de productos que respondan a las necesidades de los habitantes de la región."/>
    <s v="ejecutar el presupuesto de inversión del servicio"/>
    <s v="%"/>
    <s v="Asc"/>
    <s v="Eficacia"/>
    <s v="Producto"/>
    <x v="0"/>
    <n v="30"/>
    <n v="23276423"/>
    <n v="77588075"/>
    <n v="0"/>
    <m/>
    <n v="37"/>
    <n v="26880450"/>
    <n v="72453150"/>
    <n v="0"/>
    <s v="Monto de presupuesto vigente al 30 de abril del año t corresponde a las iniciativas de inversión regional del Programa 02, Subtítulos 22, 24, 29, 31 y 33."/>
    <n v="-0.1891891891891892"/>
  </r>
  <r>
    <s v="MINISTERIO DEL INTERIOR Y SEGURIDAD PÚBLICA"/>
    <x v="148"/>
    <s v="Asuntos Económicos"/>
    <n v="10436"/>
    <s v="Porcentaje de proyectos FIC priorizado por el Gobernador Regional año t pertinentes con la Estrategia Regional de Innovación."/>
    <s v="(Número de proyectos FIC priorizados por el Gobernador Regional año t pertinentes con la Estrategia Regional de Innovación/Número total de proyectos FIC priorizado por el Gobernador Regional año t)*100"/>
    <m/>
    <m/>
    <s v="%"/>
    <s v="Asc"/>
    <s v="Eficacia"/>
    <s v="Producto"/>
    <x v="1"/>
    <s v="NM"/>
    <s v="--"/>
    <s v="--"/>
    <s v="--"/>
    <m/>
    <n v="0"/>
    <n v="0"/>
    <n v="0"/>
    <n v="0"/>
    <s v="Priorizados se refiere a aquellos que están incorporados en la propuesta que envía el Gobernador Regional para resolución del Core o que son aprobados directamente por el Gobernador Regional, en caso de proyectos cuyos montos sean inferiores a 7.000 UTM. Pertinente se entenderá a aquellos proyectos en los cuales a lo menos un objetivo específico o un resultado esperado se vincule a lo menos a uno de los ejes definidos en la Estrategia Regional de Innovación vigente. Sólo se considerarán los proyectos nuevos. Sólo se considerará en la medición los proyectos postulados por las entidades elegibles en el concurso abierto del FIC."/>
    <s v="-"/>
  </r>
  <r>
    <s v="MINISTERIO DEL INTERIOR Y SEGURIDAD PÚBLICA"/>
    <x v="148"/>
    <s v="Asuntos Económicos"/>
    <n v="10511"/>
    <s v="Porcentaje de proyectos FNDR que incorporan obras civiles, iniciados en el año t con al menos un estado de pago cursado, fiscalizados con informe técnico de terreno"/>
    <s v="(N° de proyectos FNDR que incorporan obras civiles, iniciados en el año t con al menos un estado de pago cursado, fiscalizados con informe técnico de terreno/N° total de proyectos FNDR que incorporan obras civiles, iniciados en el año t con al menos un estado de pago cursado)*100"/>
    <s v="2 - Ejecutar una cartera de proyectos de inversión pertinente con las prioridades de desarrollo regional y nuevas competencias del GORE, a través de la articulación y complementariedad de los recursos sectoriales y regionales."/>
    <s v="Ejecutar una cartera de proyectos de inversión"/>
    <s v="%"/>
    <s v="Asc"/>
    <s v="Eficacia"/>
    <s v="Producto"/>
    <x v="0"/>
    <n v="79"/>
    <n v="19"/>
    <n v="24"/>
    <n v="0"/>
    <m/>
    <n v="82"/>
    <n v="9"/>
    <n v="11"/>
    <n v="0"/>
    <s v="Corresponde a proyectos de inversión con obras civiles del subtítulo 31, (se excluyen obras de saneamiento sanitario), que reciben revisión de los estados de pago de parte de profesional de la unidad de estudios y fiscalización de proyectos, ya sea durante visita a terreno o con antecedentes aportados por las Unidades Técnicas, Se considera para la medición los proyectos FNDR que incorporan obras civiles, iniciados en el año t con al menos un estado de pago cursado hasta la segunda semana de diciembre del año t."/>
    <n v="-3.6585365853658534E-2"/>
  </r>
  <r>
    <s v="MINISTERIO DEL INTERIOR Y SEGURIDAD PÚBLICA"/>
    <x v="148"/>
    <s v="Asuntos Económicos"/>
    <n v="12467"/>
    <s v="Porcentaje de iniciativas de inversión del Anteproyecto Regional de Inversión (ARI) del FNDR que se incorporan al Programa Público de Inversión (PROPIR) del FNDR del año t"/>
    <s v="(Número total de iniciativas de inversión del Anteproyecto Regional de Inversión (ARI) del año t del FNDR contenidas en el Programa Público de Inversión (PROPIR) del FNDR del año t/Número total de iniciativas del Programa Público de Inversión (PROPIR) del FNDR del año t)*100"/>
    <s v="1 - Dirigir el proceso de planificación el desarrollo estratégico de la región y sus territorios, a través de la elaboración, implementación y evaluación de políticas,instrumentos, planes, programas y proyectos."/>
    <s v="la implementación de políticas,instrumentos, planes, programas y proyectos, significa velar que la cartera de iniciativas de inversión ejecutada (proyectos, estudios y programas) sea coherente con la cartera regional planificada"/>
    <s v="%"/>
    <s v="Asc"/>
    <s v="Eficacia"/>
    <s v="Producto"/>
    <x v="0"/>
    <n v="65"/>
    <n v="111"/>
    <n v="171"/>
    <n v="0"/>
    <m/>
    <n v="64"/>
    <n v="94"/>
    <n v="147"/>
    <n v="0"/>
    <s v="Corresponde sólo a iniciativas financiadas por el FNDR en los subtítulos 22, 24, 29, 30, 31 y 33. En el caso de los subtítulos 24, 29, 30 y 33 en PROPIR y ARI, solo una iniciativa por cada uno de los GRUPOS DE ASIGNACIONES DE CADA ITEM PRESUPUESTARIOS del GORE. Por otra parte, las iniciativas del subtítulo 22, 31 y las iniciativas del ítem 33.03.100 y del ítem 33.03.150 serán contabilizadas una a una en el ARI y el PROPIR. Las iniciativas a contabilizar se obtendrán de los registros aprobados del módulo Planificación ARI y módulo Planificación PROPIR de la Plataforma Chileindica. En todos los casos se descontarán los registros que no correspondan ni a planificación ARI ni A planificación PROPIR que obedezcan a cargas de iniciativas de años anteriores que tengan por objeto cumplimiento de otras metas de naturaleza administrativa y no de planificación de inversión."/>
    <n v="1.5625E-2"/>
  </r>
  <r>
    <s v="MINISTERIO DEL INTERIOR Y SEGURIDAD PÚBLICA"/>
    <x v="149"/>
    <s v="Asuntos Económicos"/>
    <n v="5606"/>
    <s v="Porcentaje de avance de la ejecución presupuestaria de la inversión (programa 02) al 30 de junio del año t, respecto del presupuesto vigente al 30 de abril"/>
    <s v="(Monto de inversión (programa 02) ejecutado al 30 de junio del año t/Monto de presupuesto vigente al 30 de abril del año t)*100"/>
    <s v="1 - Elaborar el presupuesto FNDR para controlar, ejecutar y evaluar las iniciativas de inversión financiadas con este fondo, mejorando la eficiencia del gasto y sus resultados."/>
    <s v="Ejecución del Presupuesto FNDR"/>
    <s v="%"/>
    <s v="Asc"/>
    <s v="Eficacia"/>
    <s v="Producto"/>
    <x v="0"/>
    <n v="50"/>
    <n v="50000000"/>
    <n v="100000000"/>
    <n v="0"/>
    <m/>
    <n v="38"/>
    <n v="35398251"/>
    <n v="92329651"/>
    <n v="0"/>
    <s v="Los proyectos considerados corresponden a aquellos que se encuentran en el presupuesto FNDR del año t. Dipres ha solicitado considerar para este indicador, que a partir del año 2016, será evaluado considerando el % de avance en la ejecución neto de las transferencias consolidables. Considerando: a) que las transferencias no son gasto sino anticipo, hasta que se rindan, ya que no hay certeza que los servicios rindan antes del 30 de junio y b) que durante el segundo semestre el gasto debe ser proporcional al primer semestre, esta meta no debe superar el 50% del marco vigente al 30 de abril del año t."/>
    <n v="0.31578947368421051"/>
  </r>
  <r>
    <s v="MINISTERIO DEL INTERIOR Y SEGURIDAD PÚBLICA"/>
    <x v="149"/>
    <s v="Asuntos Económicos"/>
    <n v="5607"/>
    <s v="Porcentaje de iniciativas de inversión, del subtitulo 31, de arrastre identificadas al 30 de abril del año t."/>
    <s v="(N° de iniciativas de inversión, del subtítulo 31, de arrastre identificados al 30 de Abril año t /N° total de iniciativas de inversión, del subtítulo 31,de arrastre año t)*100"/>
    <s v="1 - Elaborar el presupuesto FNDR para controlar, ejecutar y evaluar las iniciativas de inversión financiadas con este fondo, mejorando la eficiencia del gasto y sus resultados."/>
    <s v="Iniciativas de inversión subt 31"/>
    <s v="%"/>
    <s v="Asc"/>
    <s v="Eficacia"/>
    <s v="Proceso"/>
    <x v="0"/>
    <n v="99"/>
    <n v="99"/>
    <n v="100"/>
    <n v="0"/>
    <m/>
    <n v="100"/>
    <n v="117"/>
    <n v="117"/>
    <n v="0"/>
    <s v="Se identifican todos los proyectos en arrastre hasta el 30 de abril. Se excluyen proyectos judicializados, proyectos en liquidación de contrato, proyectos sin contrato al cual sólo se han pagado gastos administrativos, y proyectos con saldo cuyo último pago haya sido el año t-2 sin pagos el año t-1. Se entenderá por proyectos de arrastre, todas aquellas iniciativas del subtítulo 31 que cuenten con contrato el año t y continúan su ejecución el año t+1."/>
    <n v="-0.01"/>
  </r>
  <r>
    <s v="MINISTERIO DEL INTERIOR Y SEGURIDAD PÚBLICA"/>
    <x v="149"/>
    <s v="Asuntos Económicos"/>
    <n v="7396"/>
    <s v="Porcentaje de gasto efectivo en obras del subtitulo 31 sobre lo estipulado en el contrato inicial de las obras terminadas en el año t."/>
    <s v="(Suma de gastos efectivos en la ejecución de proyectos terminados en el año t subtitulo 31/Suma de gastos establecidos en los contratos de ejecución de proyectos terminados en el año t, subtitulo 31)*100"/>
    <s v="1 - Elaborar el presupuesto FNDR para controlar, ejecutar y evaluar las iniciativas de inversión financiadas con este fondo, mejorando la eficiencia del gasto y sus resultados."/>
    <s v="Obras financiadas del subt 31."/>
    <s v="%"/>
    <s v="Des"/>
    <s v="Eficacia"/>
    <s v="Producto"/>
    <x v="0"/>
    <n v="115"/>
    <n v="5750000000"/>
    <n v="5000000000"/>
    <n v="0"/>
    <m/>
    <n v="0"/>
    <n v="0"/>
    <n v="0"/>
    <n v="0"/>
    <s v="Este indicador permite tener un control financiero de la ejecución de las obras civiles financiadas con el FNDR, con el objetivo que dicha ejecución se realice dentro del marco presupuestario establecido originalmente. Este indicador se refiere sólo a los aumentos de obras civiles del subtítulo 31.02.004 con recepción provisoria recibida. Con este indicador se obtiene la comparación entre el costo inicial contratado y lo realmente invertido en cada proyecto."/>
    <e v="#VALUE!"/>
  </r>
  <r>
    <s v="MINISTERIO DEL INTERIOR Y SEGURIDAD PÚBLICA"/>
    <x v="149"/>
    <s v="Asuntos Económicos"/>
    <n v="10605"/>
    <s v="Porcentaje de proyectos de inversión (item 31.02) con recepción definitiva en año t en relación al total de proyectos de inversión con recepción provisoria en año t-1."/>
    <s v="( n° de proyectos de inversión con recepción definitiva del ítem 31.02 el año t,/total de proyectos de inversión con recepción provisoria, del ítem 31.02 del año t-1)*100"/>
    <s v="1 - Elaborar el presupuesto FNDR para controlar, ejecutar y evaluar las iniciativas de inversión financiadas con este fondo, mejorando la eficiencia del gasto y sus resultados."/>
    <s v="Iniciativas de inversión subt 31.02"/>
    <s v="%"/>
    <s v="Asc"/>
    <s v="Eficacia"/>
    <s v="Resultado Intermedio"/>
    <x v="0"/>
    <n v="50"/>
    <n v="4"/>
    <n v="8"/>
    <n v="0"/>
    <m/>
    <n v="100"/>
    <n v="7"/>
    <n v="7"/>
    <n v="0"/>
    <s v="Se consideran aquellos proyectos del ítem 31-02 obras civiles, que tengan acta de recepción provisoria sin observaciones el año t-1."/>
    <n v="-0.5"/>
  </r>
  <r>
    <s v="MINISTERIO DEL INTERIOR Y SEGURIDAD PÚBLICA"/>
    <x v="149"/>
    <s v="Asuntos Económicos"/>
    <n v="12680"/>
    <s v="Porcentaje de iniciativas de inversión Circular 33-Subtítulo 29, evaluadas dentro de un plazo máximo de 15 días hábiles"/>
    <s v="(N° de iniciativas de inversión Circular 33-Subtítulo 29, evaluadas dentro de un plazo máximo de 15 días hábiles en el año t/Total de iniciativas de inversión circular 33-Subtítulo 29, presentadas en el año t)*100"/>
    <s v="2 - Implementar el Sistema Planificación Regional (SPR) para contribuir al Desarrollo Regional con participación de los actores clave. Entender al sistema de planificación regional como el conjunto de instrumentos de planificación regional (ERD, PRG, PPR, PROT, ARI, PROPIR) definidos para el corto, mediano y largo plazo que establecen las orientaciones estratégicas para el desarrollo y la inversión regional."/>
    <m/>
    <s v="%"/>
    <s v="Asc"/>
    <s v="Calidad"/>
    <s v="Producto"/>
    <x v="1"/>
    <s v="NM"/>
    <s v="--"/>
    <s v="--"/>
    <s v="--"/>
    <m/>
    <n v="100"/>
    <n v="35"/>
    <n v="35"/>
    <n v="0"/>
    <s v="1. Serán considerados todos los proyectos del subtítulo 29 ingresados por primera vez durante el año t. 2. La fecha de ingreso a evaluación: será la fecha del ingreso del oficio en oficina de partes del GORE. La fecha de término de evaluación: corresponde a la fecha que el evaluador redacta el resultado de la evaluación del proyecto en la Ficha de Evaluación de Iniciativas de Inversión Circular 33. 3. Se excluyen de la medición las iniciativas de inversión que ingresen a reevaluación porque han pasado etapa de evaluación, y en etapa de ejecución las unidades técnicas solicitan modificación por diversas razones como aumento de presupuesto o modificación de productos por cambio demanda. 4. Los Valores de la fórmula de Cálculo para el año 2022, serán considerados desde el primer día hábil hasta el último día hábil del año. 5. No existe periodo de admisibilidad, todas las iniciativas ingresadas son evaluadas de acuerdo a lo indicado en las Glosas vigentes para los Gobiernos Regionales en lo que refiere a Adquisición de activos no financieros (subtítulo 29), Por otra parte, se considera cumplir con los requisitos del Instructivo de pre inversión formalizado a través de la Resolución Exenta N°2.296/2020 del Gobierno Regional de Los Lagos. Es importante señalar que, no existe un procedimiento identificado como admisibilidad."/>
    <s v="-"/>
  </r>
  <r>
    <s v="MINISTERIO DEL INTERIOR Y SEGURIDAD PÚBLICA"/>
    <x v="149"/>
    <s v="Asuntos Económicos"/>
    <n v="12682"/>
    <s v="Porcentaje de iniciativas de inversión subtitulo 31 del FNDR contenidas en el ARI del año t, pertinentes con la Estrategia Regional de Desarrollo"/>
    <s v="(N° de Iniciativas de Inversión subtitulo31 del FNDR contenidas en el ARI del año t pertinentes con la Estrategia Regional de Desarrollo/N° total de Iniciativas subtitulo31 del de inversión FNDR contenidas en el ARI del año t)*100"/>
    <s v="2 - Implementar el Sistema Planificación Regional (SPR) para contribuir al Desarrollo Regional con participación de los actores clave. Entender al sistema de planificación regional como el conjunto de instrumentos de planificación regional (ERD, PRG, PPR, PROT, ARI, PROPIR) definidos para el corto, mediano y largo plazo que establecen las orientaciones estratégicas para el desarrollo y la inversión regional."/>
    <s v="Iniciativas de inversión contenidas en el ARI."/>
    <s v="%"/>
    <s v="Asc"/>
    <s v="Eficacia"/>
    <s v="Producto"/>
    <x v="0"/>
    <n v="50"/>
    <n v="115"/>
    <n v="230"/>
    <n v="0"/>
    <m/>
    <n v="100"/>
    <n v="295"/>
    <n v="295"/>
    <n v="0"/>
    <s v="1. Se considera el número total de iniciativas de inversión subtítulo 31 del Fondo Nacional de Desarrollo Regional (FNDR) incorporadas en el Anteproyecto Regional de Inversiones (ARI). 2. Será pertinente una iniciativa de inversión con la nueva Estrategia Regional de Desarrollo 2030 (ERD) de la Región de Los Lagos, cuando en la plataforma Chileindica se vincula la iniciativa al instrumento de planificación en a lo menos un eje estratégico. La ERD 2020-2030 tiene 8 ejes estratégicos divididos en 41 lineamientos estratégicos. Los 8 ejes estratégicos son: 1) Bienestar Socio Territorial; 2) Cohesión e Identificación Socio Cultural; 3) Competitividad Regional Sustentable; 4) Capital Humano Calificado; 5) Conectividad y Movilidad Regional Sustentable; 6) Ordenamiento Territorial Sustentable y Resiliente; 7) Gobernanza Regional y Local y 8) Participación Ciudadana Activa. 3. Para la medición se considerarán las iniciativas del subtítulo 31. 4. Los valores de la fórmula de cálculo para el año 2022 y 20223 son estimativos, se ajustarán con los valores reales para su medición. 5. La medición de la ERD 2020-2030, se inicia con la actualización de nuestro nuevo instrumento de planificación regional. 6. La medición del indicador considera la incorporación de la nueva ERD 2030 en la plataforma Chileindica y acciones de capacitación con los servicios públicos"/>
    <n v="-0.5"/>
  </r>
  <r>
    <s v="MINISTERIO DEL INTERIOR Y SEGURIDAD PÚBLICA"/>
    <x v="149"/>
    <s v="Asuntos Económicos"/>
    <n v="13681"/>
    <s v="Porcentaje de iniciativas FRIL tradicional contenidas en los lineamientos establecidos en instructivo del año t."/>
    <s v="(N° iniciativas FRIL tradicional contenidas en los lineamientos establecidos en instructivo del año t/Total iniciativas FRIL tradicional presentadas en el año t)*100"/>
    <s v="3 - Mejorar la coordinación del Gore con los actores clave de la región, para lograr una adecuada articulación de la inversión pública, con el propósito de alcanzar una mayor pertinencia y eficacia de los recursos sectoriales y regionales."/>
    <s v="Iniciativas de inversión FRIL (Fondo Regional de Iniciativa Local)."/>
    <s v="%"/>
    <s v="Asc"/>
    <s v="Calidad"/>
    <s v="Producto"/>
    <x v="2"/>
    <n v="70"/>
    <n v="70"/>
    <n v="100"/>
    <n v="0"/>
    <m/>
    <s v="NM"/>
    <s v="--"/>
    <s v="--"/>
    <s v="--"/>
    <s v="1. Se entiende por FRIL a las iniciativas postuladas al Fondo Regional de Iniciativa Local durante el año t. 2. El número total de iniciativas FRIL Tradicional presentadas en el año t dependerá exclusivamente de la cantidad de la cantidad de recursos disponibles en el proceso presupuestario 2023. 3. Las iniciativas FRIL se postulan, se evalúan y registran en el Sistema de Gestión de Fondos FIC."/>
    <n v="1"/>
  </r>
  <r>
    <s v="MINISTERIO DEL INTERIOR Y SEGURIDAD PÚBLICA"/>
    <x v="150"/>
    <s v="Asuntos Económicos"/>
    <n v="3182"/>
    <s v="Porcentaje de proyectos en ejecución con financiamiento F.N.D.R. supervisados en el año t"/>
    <s v="(Número de proyectos F.N.D.R. en ejecución supervisados en el año t/Total proyectos F.N.D.R. en ejecución con contrato vigente al 31 de julio del año t)*100"/>
    <s v="1 - Fortalecer los Instrumentos de Planificación existentes y desarrollar nuevos Instrumentos, mediante un proceso participativo con actores públicos y privados, para incorporar la realidad e identidad de la Región, y así mejorar la eficiencia y eficacia en el uso los recursos regionales y el desarrollo integral de los territorios."/>
    <s v="Visitas a terreno efectivamente realizadas"/>
    <s v="%"/>
    <s v="Asc"/>
    <s v="Eficacia"/>
    <s v="Producto"/>
    <x v="0"/>
    <n v="70"/>
    <n v="70"/>
    <n v="100"/>
    <n v="0"/>
    <m/>
    <n v="54"/>
    <n v="14"/>
    <n v="26"/>
    <n v="0"/>
    <s v="El indicador mide la cobertura de supervisión que se realiza a la cartera de proyectos del Programa Inversión Regional en ejecución en el año t con contrato vigente hasta 31 de julio. Por otra parte, cabe mencionar que si se generan contratos pasada dicha fecha, estos no afectan ni incrementan la cartera a supervisar, ya que si los hubiera, estos se consideran en arrastre para las visitas del próximo año. Debe considerarse en los medios de verificación, reportes/informes, &quot;Cometidos funcionarios&quot;, cuando corresponda, dado que cuando se trata de visitar obras en ejecución en Punta Arenas, por ley no se debe considerar que es un cometido funcionario, dado que éstos no salen de la ciudad, por ello, en dicho caso, el único documento que respalda la acción, es el &quot;Informe de visita a terreno&quot;. Para la medición del indicador se considera el Programa Inversión Regional , subtítulo 29 &quot;Adq. Activos No Financieros&quot; y subtítulo 31.02 &quot;Proyectos&quot;."/>
    <n v="0.29629629629629628"/>
  </r>
  <r>
    <s v="MINISTERIO DEL INTERIOR Y SEGURIDAD PÚBLICA"/>
    <x v="150"/>
    <s v="Asuntos Económicos"/>
    <n v="5298"/>
    <s v="Porcentaje de avance de la ejecución presupuestaria de la inversión (programa 02) al 30 de junio del año t, respecto del presupuesto vigente al 30 de abril"/>
    <s v="(Monto de inversión (programa 02) ejecutado al 30 de junio del año t/Monto de presupuesto vigente al 30 de abril del año t)*100"/>
    <s v="1 - Fortalecer los Instrumentos de Planificación existentes y desarrollar nuevos Instrumentos, mediante un proceso participativo con actores públicos y privados, para incorporar la realidad e identidad de la Región, y así mejorar la eficiencia y eficacia en el uso los recursos regionales y el desarrollo integral de los territorios."/>
    <s v="Ejecución presupuestaria al 30 de junio Presupuesto vigente al 30 de abril"/>
    <s v="%"/>
    <s v="Asc"/>
    <s v="Eficacia"/>
    <s v="Producto"/>
    <x v="0"/>
    <n v="50"/>
    <n v="33005500000"/>
    <n v="66011000000"/>
    <n v="0"/>
    <m/>
    <n v="29.3"/>
    <n v="21133652000"/>
    <n v="72245950000"/>
    <n v="0"/>
    <s v="El indicador mide lo establecido por la Ley de Presupuestos, en función de mantener un nivel de gasto promedio semestral, equivalente al 50% de los recursos percibidos por la Región en su Presupuesto anual de Inversión (Programa Inversión Regional). Respecto al denominador, el criterio para la obtención del Presupuesto Vigente al 30 de abril es el mismo utilizado por la DIPRES como &quot;Marco de Medición&quot;."/>
    <n v="0.70648464163822522"/>
  </r>
  <r>
    <s v="MINISTERIO DEL INTERIOR Y SEGURIDAD PÚBLICA"/>
    <x v="150"/>
    <s v="Asuntos Económicos"/>
    <n v="5300"/>
    <s v="Porcentaje de Presupuesto FNDR de Inversión del año t, comprometido como arrastre para el año siguiente"/>
    <s v="(Monto de recursos comprometidos en proyectos de inversión de arrastre para el año t+1/Monto del Presupuesto vigente a fin año t)*100"/>
    <s v="1 - Fortalecer los Instrumentos de Planificación existentes y desarrollar nuevos Instrumentos, mediante un proceso participativo con actores públicos y privados, para incorporar la realidad e identidad de la Región, y así mejorar la eficiencia y eficacia en el uso los recursos regionales y el desarrollo integral de los territorios."/>
    <s v="Arrastre comprometido en el presupuesto del programa inversión regional"/>
    <s v="%"/>
    <s v="Des"/>
    <s v="Eficacia"/>
    <s v="Proceso"/>
    <x v="1"/>
    <s v="NM"/>
    <s v="--"/>
    <s v="--"/>
    <s v="--"/>
    <m/>
    <n v="75.2"/>
    <n v="16874872698"/>
    <n v="22445836000"/>
    <n v="0"/>
    <s v="Esta medición se realiza con el fin de conocer cuánto del Presupuesto se transforma en recursos de arrastre para el año siguiente. Cuanto menor sea este porcentaje, implica que hay mayor cantidad de recursos del programa inversión regional disponible para proyectos nuevos y viceversa. La medición incluye el Subtítulo 31 &quot;Iniciativas de Inversión&quot; Programa Inversión Regional, sin considerar los recursos pertenecientes a la provisión de zonas extremas PEDZE. El monto del Presupuesto vigente se refiere al marco total del Presupuesto FNDR Programa 02, Subtítulo 31 &quot;Iniciativas de Inversión&quot;, El arrastre está constituido por iniciativas del Subtítulo 31 &quot;Iniciativas de Inversión&quot; que generaron obligaciones financiero - contable para el año t+1."/>
    <e v="#VALUE!"/>
  </r>
  <r>
    <s v="MINISTERIO DEL INTERIOR Y SEGURIDAD PÚBLICA"/>
    <x v="150"/>
    <s v="Asuntos Económicos"/>
    <n v="5302"/>
    <s v="Porcentaje de iniciativas de inversión, del subtitulo 31, de arrastre identificadas al 30 de abril del año t"/>
    <s v="(N° de iniciativas de inversión, del subtítulo 31, de arrastre identificados al 30 de Abril año t/N° total de iniciativas de inversión, del subtítulo 31,de arrastre año t)*100"/>
    <s v="1 - Fortalecer los Instrumentos de Planificación existentes y desarrollar nuevos Instrumentos, mediante un proceso participativo con actores públicos y privados, para incorporar la realidad e identidad de la Región, y así mejorar la eficiencia y eficacia en el uso los recursos regionales y el desarrollo integral de los territorios."/>
    <s v="Iniciativas de arrastre identificadas presupuestariamente."/>
    <s v="%"/>
    <s v="Asc"/>
    <s v="Eficacia"/>
    <s v="Proceso"/>
    <x v="0"/>
    <n v="95.9"/>
    <n v="71"/>
    <n v="74"/>
    <n v="0"/>
    <m/>
    <n v="97.9"/>
    <n v="47"/>
    <n v="48"/>
    <n v="0"/>
    <s v="Consiste en medir el número de proyectos que pasaron como arrastre desde el año t-1 al año t y que se encuentran identificados presupuestariamente al 30 de abril del año t. Lo anterior, debido a que la Unidad Técnica y/o el Gobierno Regional debe realizar un trabajo de actualización de la calendarización y programación financiera, requisito para cargar la recomendación técnica de aquellos proyectos que pasaron de arrastre. La medición del indicador se asocia al Subtítulo 31 &quot;Iniciativas de Inversión&quot; Programa Inversión Regional."/>
    <n v="-2.0429009193054137E-2"/>
  </r>
  <r>
    <s v="MINISTERIO DEL INTERIOR Y SEGURIDAD PÚBLICA"/>
    <x v="150"/>
    <s v="Asuntos Económicos"/>
    <n v="10723"/>
    <s v="Promedio de días corridos desde la identificación presupuestaria de las iniciativas de inversión del subtítulo 31 hasta que se encuentran contratadas"/>
    <s v="Suma de días corridos desde la identificación presupuestaria de las iniciativas de inversión del subtitulo 31 a su contratación en año t/Total de iniciativas de inversión subtitulo 31 del año t contratadas"/>
    <s v="1 - Fortalecer los Instrumentos de Planificación existentes y desarrollar nuevos Instrumentos, mediante un proceso participativo con actores públicos y privados, para incorporar la realidad e identidad de la Región, y así mejorar la eficiencia y eficacia en el uso los recursos regionales y el desarrollo integral de los territorios."/>
    <s v="Identificación presupuestaria y contrato"/>
    <s v="días"/>
    <s v="Des"/>
    <s v="Calidad"/>
    <s v="Producto"/>
    <x v="1"/>
    <s v="NM"/>
    <s v="--"/>
    <s v="--"/>
    <s v="--"/>
    <m/>
    <n v="77.3"/>
    <n v="696"/>
    <n v="9"/>
    <n v="0"/>
    <s v="El indicador pretende medir el Promedio de días corridos desde la identificación presupuestaria de las iniciativas de inversión del Programa Inversión Regional subtítulo 31 hasta que éstas se encuentren contratadas. Para el cálculo se utiliza la fecha de Toma de Razón de la Resolución de identificación presupuestaria del año vigente en que se contrató la iniciativa. Las iniciativas incluidas son las que cuentan con Contrato o resolución adjudicatoria totalmente tramitada, cuya fecha se encuentra en el periodo comprendido entre enero y diciembre del año t."/>
    <e v="#VALUE!"/>
  </r>
  <r>
    <s v="MINISTERIO DEL INTERIOR Y SEGURIDAD PÚBLICA"/>
    <x v="151"/>
    <s v="Asuntos Económicos"/>
    <n v="5605"/>
    <s v="Porcentaje de iniciativas de inversión, del Subtitulo 31, de arrastre identificadas al 30 de abril del año t."/>
    <s v="(Número de iniciativas de inversión (Subtitulo 31) de arrastre identificadas al 30 de abril del año t/Número total de iniciativas de inversión (Subtpitulo 31) de arrastre año t)*100"/>
    <s v="2 - Mejorar la gestión del Programa de Inversiones del Servicio para responder de manera más eficiente y oportuna a las necesidades de la ciudadanía."/>
    <s v="Iniciativas de arrastre identificadas al 30 de abril."/>
    <s v="%"/>
    <s v="Asc"/>
    <s v="Eficacia"/>
    <s v="Proceso"/>
    <x v="0"/>
    <n v="100"/>
    <n v="41"/>
    <n v="41"/>
    <n v="0"/>
    <m/>
    <n v="0"/>
    <n v="57"/>
    <n v="60"/>
    <n v="0"/>
    <s v="Un proyecto pasa de arrastre al año t, cuando se encuentra contratado al 31 de diciembre del año t-1."/>
    <s v="-"/>
  </r>
  <r>
    <s v="MINISTERIO DEL INTERIOR Y SEGURIDAD PÚBLICA"/>
    <x v="151"/>
    <s v="Asuntos Económicos"/>
    <n v="9827"/>
    <s v="Porcentaje del gasto ejecutado por los servicios públicos regionales correspondiente al Programa Público de Inversión Regional (PROPIR) en el año t"/>
    <s v="(Monto de Gasto Ejecutado por los Servicios públicos en el PROPIR para el año t/Monto Total del Presupuesto Informado por los Servicios públicos en el PROPIR para el año t)*100"/>
    <m/>
    <m/>
    <s v="%"/>
    <s v="Asc"/>
    <s v="Eficacia"/>
    <s v="Producto"/>
    <x v="1"/>
    <s v="NM"/>
    <s v="--"/>
    <s v="--"/>
    <s v="--"/>
    <m/>
    <n v="87"/>
    <n v="1323019354"/>
    <n v="1512482073"/>
    <n v="0"/>
    <s v="1.La meta 2o22 se ha rebajado, en virtud que el Sistema computacional donde los Servicios Públicos informan su gasto anual (CHILEINDICA), cierra en fecha posterior a la cual se debe informar el resultado del indicador a la DIPRES, generando la diferencia en su cumplimiento. Es por ello que para el año 2022, se ajustó este valor al promedio de los últimos 3 años informados."/>
    <s v="-"/>
  </r>
  <r>
    <s v="MINISTERIO DEL INTERIOR Y SEGURIDAD PÚBLICA"/>
    <x v="151"/>
    <s v="Asuntos Económicos"/>
    <n v="10048"/>
    <s v="Porcentaje de avance de la ejecución presupuestaria de la inversión (programa 02) al 30 de junio del año t, respecto del presupuesto vigente al 30 de abril."/>
    <s v="(Monto ejecutado de la inversión (programa 02) al 30 de junio año t/Monto presupuestario vigente al 30 de abril del año t)*100"/>
    <m/>
    <m/>
    <s v="%"/>
    <s v="Asc"/>
    <s v="Eficacia"/>
    <s v="Producto"/>
    <x v="1"/>
    <s v="NM"/>
    <s v="--"/>
    <s v="--"/>
    <s v="--"/>
    <m/>
    <n v="33"/>
    <n v="27793177"/>
    <n v="83703202"/>
    <n v="0"/>
    <m/>
    <s v="-"/>
  </r>
  <r>
    <s v="MINISTERIO DEL INTERIOR Y SEGURIDAD PÚBLICA"/>
    <x v="151"/>
    <s v="Asuntos Económicos"/>
    <n v="11882"/>
    <s v="Porcentaje de proyectos en ejecución durante el año t que son financiados a través del Subtitulo 31 (Obras civiles) y subtitulo 33 (FRIL y saneamiento sanitario) a los cuales se les hace al menos una visita en terreno en el año t."/>
    <s v="(Nº de proyectos en ejecución durante el año t financiados a través del Subtítulo 31 (obras civiles) y 33 (FRIL y saneamiento sanitario) a los cuales se les hace al menos una visita en terreno en el año t/Nº total de proyectos en ejecución durante el año t y que son financiados a través del Subtítulo 31 (obras civiles) y subtitulo33 (FRIL y saneamiento sanitario))*100"/>
    <s v="2 - Mejorar la gestión del Programa de Inversiones del Servicio para responder de manera más eficiente y oportuna a las necesidades de la ciudadanía."/>
    <s v="proyectos en ejecución a los cuales se les hace al menos una visita en terreno en el año t."/>
    <s v="%"/>
    <s v="Asc"/>
    <s v="Eficacia"/>
    <s v="Producto"/>
    <x v="0"/>
    <n v="89"/>
    <n v="98"/>
    <n v="110"/>
    <n v="0"/>
    <m/>
    <n v="89"/>
    <n v="162"/>
    <n v="183"/>
    <n v="0"/>
    <s v="1.- Los proyectos que considera esta medición son del subtitulo 31, ítem obras civiles y los proyectos del subtitulo 33 correspondientes al FRIL y saneamiento sanitario, que cuenten con acta de entrega de terreno hasta el 30 de octubre del año t. 2.- La construcción de la Meta 2023, se elaboró considerando un universo estimado de 110 proyectos, de acuerdo a información disponible al mes de agosto de 2022."/>
    <n v="0"/>
  </r>
  <r>
    <s v="MINISTERIO DEL INTERIOR Y SEGURIDAD PÚBLICA"/>
    <x v="151"/>
    <s v="Asuntos Económicos"/>
    <n v="12083"/>
    <s v="Porcentaje del presupuesto comprometido en arrastre."/>
    <s v="(Monto del gasto comprometido en arrastre para el año t+1 /Monto del presupuesto vigente del programa 02 a fin del año t)*100"/>
    <m/>
    <m/>
    <s v="%"/>
    <s v="Des"/>
    <s v="Economía"/>
    <s v="Producto"/>
    <x v="1"/>
    <s v="NM"/>
    <s v="--"/>
    <s v="--"/>
    <s v="--"/>
    <m/>
    <n v="74"/>
    <n v="50894862"/>
    <n v="68626125"/>
    <n v="0"/>
    <s v="1.- Una iniciativa pasa de Arrastre al año t + 1 cuando se encuentra contratada en el año t. 2.-El presupuesto comprometido en arrastre corresponde al compromiso de gasto de iniciativas de arrastre cuyo monto se estima ejecutarán en el año siguiente."/>
    <e v="#VALUE!"/>
  </r>
  <r>
    <s v="MINISTERIO DEL INTERIOR Y SEGURIDAD PÚBLICA"/>
    <x v="151"/>
    <s v="Asuntos Económicos"/>
    <n v="13540"/>
    <s v="Porcentaje de recursos del FNDR ejecutados que están en la línea de Innovación y Fomento Productivo."/>
    <s v="(Total de Recursos del FNDR ejecutados en el año t que están en la línea de Innovación y fomento productivo/Total de recursos ejecutados del FNDR en el año t )*100"/>
    <s v="3 - Promover el fomento productivo y la innovación en la región, en conjunto con sectores públicos, privados y la academia, para mejorar las condiciones económicas y sociales de la región."/>
    <s v="Recursos del FNDR ejecutados que están en la línea de Innovación y Fomento Productivo."/>
    <s v="%"/>
    <s v="Asc"/>
    <s v="Eficacia"/>
    <s v="Producto"/>
    <x v="2"/>
    <n v="15"/>
    <n v="12276110"/>
    <n v="81840731"/>
    <n v="0"/>
    <m/>
    <n v="10.3"/>
    <n v="91170220"/>
    <n v="883903612"/>
    <n v="0"/>
    <s v="1.- Este indicador considera el gasto ejecutado hasta noviembre de cada año. Asimismo, el total de recursos ejecutados del FNDR, también utilizará el monto total ejecutado a dicho mes. 2.- Para definir la meta 2023, se utilizó el gasto total estimado del FNDR en el mes de agosto."/>
    <n v="0.45631067961165039"/>
  </r>
  <r>
    <s v="MINISTERIO DEL INTERIOR Y SEGURIDAD PÚBLICA"/>
    <x v="151"/>
    <s v="Asuntos Económicos"/>
    <n v="13543"/>
    <s v="Porcentaje de municipios capacitados en postulación de proyectos."/>
    <s v="(N° de municipios capacitados en postulación de proyectos durante el año t/Total de municipios de la región del Maule)*100"/>
    <s v="4 - Capacitar a los equipos técnicos municipales, en materia de formulación y/o gestión de iniciativas de inversión para mejorar la calidad y la ejecutabilidad de las mismas."/>
    <s v="Municipios capacitados en postulación de proyectos"/>
    <s v="%"/>
    <s v="Asc"/>
    <s v="Eficacia"/>
    <s v="Producto"/>
    <x v="2"/>
    <n v="80"/>
    <n v="24"/>
    <n v="30"/>
    <n v="0"/>
    <m/>
    <s v="NM"/>
    <s v="--"/>
    <s v="--"/>
    <s v="--"/>
    <m/>
    <n v="1"/>
  </r>
  <r>
    <s v="MINISTERIO DEL INTERIOR Y SEGURIDAD PÚBLICA"/>
    <x v="151"/>
    <s v="Asuntos Económicos"/>
    <n v="13595"/>
    <s v="Porcentaje de Servicios Públicos capacitados en la incorporación de la perspectiva género en la formulación de proyectos."/>
    <s v="(N° de Servicios Públicos capacitados en la incorporación de perspectiva de género en la formulación de proyectos durante el año t / Total de Servicios Públicos de la Región del Maule)*100"/>
    <s v="5 - Fomentar la inclusión de la perspectiva de género en la formulación de las iniciativas que postulan al FNDR, de manera de mejorar la calidad de las iniciativas formuladas y contribuir a disminuir brechas o inequidades de género existente en la región del Maule."/>
    <s v="Servicios Públicos más recurrentes en la presentación de iniciativas al FNDR, capacitados en la incorporación de la perspectiva género en la formulación de proyectos."/>
    <s v="%"/>
    <s v="Asc"/>
    <s v="Eficacia"/>
    <s v="Producto"/>
    <x v="2"/>
    <n v="26.15"/>
    <n v="17"/>
    <n v="65"/>
    <n v="0"/>
    <m/>
    <s v="NM"/>
    <s v="--"/>
    <s v="--"/>
    <s v="--"/>
    <s v="1.- Por Servicios Públicos se entenderán las Secretarías Regionales Ministeriales (11), Direcciones Regionales (24) más recurrentes en la presentación de iniciativas al FNDR y Municipios de la región (30)."/>
    <n v="1"/>
  </r>
  <r>
    <s v="MINISTERIO DEL INTERIOR Y SEGURIDAD PÚBLICA"/>
    <x v="151"/>
    <s v="Asuntos Económicos"/>
    <n v="13994"/>
    <s v="Porcentaje de Iniciativas nuevas aprobadas en el año t que responden a instrumentos de planificación vigentes"/>
    <s v="(Número de Iniciativas nuevas aprobadas en el año t que responden a instrumentos de planificación vigentes/Número total de Iniciativas aprobadas en el año t)*100"/>
    <s v="1 - Fortalecer la pertinencia de las iniciativas que se presentan a financiamiento del Gore con los instrumentos de planificación vigentes en materia de planificación regional, con el objeto de potenciar el desarrollo integral de los territorios de la región haciendo un uso eficiente de los recursos públicos."/>
    <s v="Iniciativas nuevas aprobadas pertinentes"/>
    <s v="%"/>
    <s v="Asc"/>
    <s v="Eficacia"/>
    <s v="Producto"/>
    <x v="2"/>
    <n v="80"/>
    <n v="32"/>
    <n v="40"/>
    <n v="0"/>
    <m/>
    <s v="NM"/>
    <s v="--"/>
    <s v="--"/>
    <s v="--"/>
    <s v="1.- Las Iniciativas a considerar serán aquellas del subtítulo 31 y subtitulo 33 (glosa 5.1 y saneamiento sanitario) 2.- Los Instrumentos de Planificación vigentes son: Política Regional de turismo, Estrategia Regional de Innovación, Plan de Salvaguarda del Patrimonio y Estrategia Regional de Desarrollo."/>
    <n v="1"/>
  </r>
  <r>
    <s v="MINISTERIO DEL INTERIOR Y SEGURIDAD PÚBLICA"/>
    <x v="152"/>
    <s v="Asuntos Económicos"/>
    <n v="4048"/>
    <s v="Porcentaje de gasto efectivo en obras del subtitulo 31 sobre lo estipulado en el contrato inicial de las obras civiles terminadas en el año t"/>
    <s v="(Suma de gastos efectivos en la ejecución de obras civiles terminadas en el año t subtitulo 31/Suma de gastos establecidos en los contratos de ejecución de obras civiles terminadas en el año t, Subtitulo 31)*100"/>
    <m/>
    <m/>
    <s v="%"/>
    <s v="Des"/>
    <s v="Economía"/>
    <s v="Producto"/>
    <x v="1"/>
    <s v="NM"/>
    <s v="--"/>
    <s v="--"/>
    <s v="--"/>
    <m/>
    <n v="101"/>
    <n v="42829510495"/>
    <n v="42536584102"/>
    <n v="0"/>
    <s v="Este indicador permite tener un control de los proyectos, con el objeto de que su ejecución se realice dentro de los montos establecidos originalmente, lo que mejora la planificación de la ejecución presupuestaria. Cabe destacar que este indicador se encuentra enmarcado al subtitulo 31 ítem 02 &quot;Proyectos&quot; que corresponde aproximadamente al 60% del presupuesto de inversión regional señalado en la ley de presupuestos del sector público."/>
    <e v="#VALUE!"/>
  </r>
  <r>
    <s v="MINISTERIO DEL INTERIOR Y SEGURIDAD PÚBLICA"/>
    <x v="152"/>
    <s v="Asuntos Económicos"/>
    <n v="4054"/>
    <s v="Porcentaje de avance de la ejecución presupuestaria de la inversión (programa 02) al 30 de junio del año t, respecto del presupuesto vigente al 30 de abril"/>
    <s v="(Monto de inversión (programa 02) ejecutado al 30 de junio del año t/Monto de presupuesto vigente al 30 de abril del año t)*100"/>
    <s v="2 - Verificar que nuestra inversión en la Región cumpla con altos estándares de transparencia en la rendición de cuentas."/>
    <s v="Presupuesto de inversión ejecutado transparentemente"/>
    <s v="%"/>
    <s v="Asc"/>
    <s v="Eficacia"/>
    <s v="Producto"/>
    <x v="0"/>
    <n v="50"/>
    <n v="70884756000"/>
    <n v="141769512000"/>
    <n v="0"/>
    <m/>
    <n v="55"/>
    <n v="70332620035"/>
    <n v="128043313000"/>
    <n v="0"/>
    <s v="Este indicador permite dar cuenta de la gestión y programación de la ejecución del presupuesto de inversión, controlando sus avances y tomando las medidas correctivas y decisiones pertinentes cuando se presentan desviaciones. Se considera para el cálculo el presupuesto vigente al 30 de abril del año t del programa 02."/>
    <n v="-9.0909090909090912E-2"/>
  </r>
  <r>
    <s v="MINISTERIO DEL INTERIOR Y SEGURIDAD PÚBLICA"/>
    <x v="152"/>
    <s v="Asuntos Económicos"/>
    <n v="4058"/>
    <s v="Porcentaje del presupuesto de inversión FNDR comprometido en arrastres para el año t+1, en relación al presupuesto vigente al final del año t"/>
    <s v="(Monto de gasto comprometido en arrastres año t+1 /Monto presupuesto vigente año t )*100"/>
    <s v="2 - Verificar que nuestra inversión en la Región cumpla con altos estándares de transparencia en la rendición de cuentas."/>
    <s v="Gasto de arrastre comprometido, para continuidad presupuestaria a las iniciativas, verificado"/>
    <s v="%"/>
    <s v="Des"/>
    <s v="Economía"/>
    <s v="Proceso"/>
    <x v="0"/>
    <n v="73"/>
    <n v="98122148000"/>
    <n v="134413901000"/>
    <n v="0"/>
    <m/>
    <n v="73"/>
    <n v="96855330437"/>
    <n v="132120217000"/>
    <n v="0"/>
    <s v="Este indicador permite asegurar la continuidad de las iniciativas de inversión y de la ejecución presupuestaria del primer semestre. El arrastre comprometido, se refiere a aquellas iniciativas de inversión contratadas y con saldo pendiente a ejecutar al 31 de diciembre, pasando entonces al siguiente año con compromisos presupuestarios. Para el cálculo del presupuesto FNDR sólo se consideran los subtítulos 29, 31 y 33, que son los que generan arrastre al año siguiente."/>
    <n v="0"/>
  </r>
  <r>
    <s v="MINISTERIO DEL INTERIOR Y SEGURIDAD PÚBLICA"/>
    <x v="152"/>
    <s v="Asuntos Económicos"/>
    <n v="6612"/>
    <s v="Porcentaje de iniciativas de inversión, del subtitulo 31, de arrastre identificadas al 30 de abril del año t"/>
    <s v="(N° de iniciativas de inversión, del subtitulo 31, de arrastre identificados al 30 de abril del año t/N° total de iniciativas de inversión, del subtitulo 31, de arrastre año t )*100"/>
    <s v="2 - Verificar que nuestra inversión en la Región cumpla con altos estándares de transparencia en la rendición de cuentas."/>
    <s v="Inversión de arrastre identificada, para continuidad presupuestaria a las iniciativas, verificada"/>
    <s v="%"/>
    <s v="Asc"/>
    <s v="Eficacia"/>
    <s v="Proceso"/>
    <x v="0"/>
    <n v="96"/>
    <n v="173"/>
    <n v="180"/>
    <n v="0"/>
    <m/>
    <n v="96"/>
    <n v="156"/>
    <n v="162"/>
    <n v="0"/>
    <s v="Este indicador se requiere para darle continuidad presupuestaria y administrativa a las iniciativas de inversión comprometidas y contratadas en años anteriores que se encuentran con saldos pendientes por ejecutar. Las iniciativas de inversión que cuentan con contratos vigentes al 31 de diciembre y con saldos por pagar, se denominan iniciativas de inversión de arrastre."/>
    <n v="0"/>
  </r>
  <r>
    <s v="MINISTERIO DEL INTERIOR Y SEGURIDAD PÚBLICA"/>
    <x v="152"/>
    <s v="Asuntos Económicos"/>
    <n v="6703"/>
    <s v="Porcentaje de la inversión aprobada en el ítem 02 &quot;Proyectos&quot; del subtítulo 31, durante el año t, georeferenciada provincialmente"/>
    <s v="(Inversión aprobada item 02 &quot;Proyectos&quot;, del subtítulo 31 año t georeferenciada provincialmente/Inversión aprobada item 02 &quot;Proyectos&quot;, del subtítulo 31 año t)*100"/>
    <m/>
    <m/>
    <s v="%"/>
    <s v="Asc"/>
    <s v="Eficacia"/>
    <s v="Producto"/>
    <x v="1"/>
    <s v="NM"/>
    <s v="--"/>
    <s v="--"/>
    <s v="--"/>
    <m/>
    <n v="100"/>
    <n v="52104146000"/>
    <n v="52104146000"/>
    <n v="0"/>
    <s v="Las cartografías temáticas de la inversión permiten visualizar espacialmente el ítem 02 &quot;Proyectos&quot; del Subtitulo 31 &quot;Iniciativas de Inversión&quot;, del Programa 02 de Inversión Regional, aprobado por el Consejo Regional en el año t. Las cartografías se categorizan y se distinguen de acuerdo a los sectores del BIP y corresponden a: silvoagropecuario, pesca, minería, industria/comercio, energía, transporte, comunicaciones, agua potable, vivienda, salud, educación/cultura, deporte/recreación, justicia, defensa/seguridad y multisectorial. Los mapas como resultado de parte del ejercicio presupuestario del programa 02, son publicados en la Plataforma Web del Geo Portal Regional del Servicio, a disposición del público."/>
    <s v="-"/>
  </r>
  <r>
    <s v="MINISTERIO DEL INTERIOR Y SEGURIDAD PÚBLICA"/>
    <x v="152"/>
    <s v="Asuntos Económicos"/>
    <n v="6724"/>
    <s v="Porcentaje de actividades de asistencia técnica realizadas con regiones/instituciones extranjeras, en año t"/>
    <s v="(N° total de actividades de asistencia tecnica de interés regional con regiones / Instituciones extranjeras realizadas en el año t /N° total de actividades de asistencia tecnica de interés regional con regiones / instituciones extranjeras programadas en el año t )*100"/>
    <m/>
    <m/>
    <s v="%"/>
    <s v="Asc"/>
    <s v="Eficacia"/>
    <s v="Producto"/>
    <x v="1"/>
    <s v="NM"/>
    <s v="--"/>
    <s v="--"/>
    <s v="--"/>
    <m/>
    <n v="100"/>
    <n v="4"/>
    <n v="4"/>
    <n v="0"/>
    <s v="La asistencia técnica en materias de interés regional se refiere a una modalidad de cooperación internacional, consistente en apoyo técnico -proporcionado por contrapartes extranjeras- orientado a complementar los esfuerzos internos en áreas estratégicas del desarrollo regional y el fortalecimiento institucional del Gobierno Regional Metropolitano de Santiago. Concretamente se refiere a realización de asesorías, misiones de intercambio de experticias, pasantías en el extranjero, reuniones, seminarios, talleres de trabajo y/o capacitaciones. Las actividades programadas para el año 2022 estarán enmarcadas en los siguientes ámbitos: 1. Asistencia Técnica en el ámbito de medio ambiente. 2. Asistencia Técnica en el ámbito de resiliencia. 3. Asistencia Técnica en el desarrollo de competencias. 4. Asistencia Técnica en el ámbito de ordenamiento territorial."/>
    <s v="-"/>
  </r>
  <r>
    <s v="MINISTERIO DEL INTERIOR Y SEGURIDAD PÚBLICA"/>
    <x v="152"/>
    <s v="Asuntos Económicos"/>
    <n v="13698"/>
    <s v="Porcentaje de instancias participativas amplias y democráticas implementadas en los instrumentos de planificación regional elaborados en el año t"/>
    <s v="(N° de instancias participativas amplias y democráticas implementadas en los instrumentos de planificación regional elaborados /N° total de instrumentos de planificación regional elaborados año t)*100"/>
    <s v="1 - Aumentar la participación de los habitantes de la Región en la elaboración de los instrumentos de planificación regional que garantizan el desarrollo sustentable, armónico y equitativo de los territorios."/>
    <s v="Instrumentos de planificación regional elaborados participativamente"/>
    <s v="%"/>
    <s v="Asc"/>
    <s v="Eficacia"/>
    <s v="Producto"/>
    <x v="2"/>
    <n v="33"/>
    <n v="2"/>
    <n v="6"/>
    <n v="0"/>
    <m/>
    <n v="0"/>
    <n v="0"/>
    <n v="0"/>
    <n v="0"/>
    <s v="Nota 1: Este indicador permite dar cuenta de la gestión de los instrumentos de planificación de largo, mediano y corto plazo elaborados mediante procesos técnico políticos en base a metodologías participativas, y que permiten orientar la acción pública regional. Nota 2: El desarrollo sostenible implica y supone participación ciudadana y para la planificación y gestión territorial resulta un requisito básico tomar en consideración las demandas de los habitantes, las relaciones de poder entre los actores del territorio y su historia. La participación en el ámbito de las políticas públicas ha sido reconocida como un derecho humano fundamental en la certeza de que los asuntos de interés público -como el ordenamiento de las actividades humanas y la planificación para desarrollo del territorio- pertenecen a todos los ciudadanos y no exclusivamente al Estado. La participación ciudadana contribuye a una aproximación transformadora del desarrollo que se encuentre vinculada a un proyecto realmente democratizador. Nota 3: Las instancias participativas se refieren a la implementación de participación social como cabildos, talleres participativos, consultas públicas, consejos asesores (sector público, sector privados, organizaciones sociales), mesas temáticas (sector público, sector privados, organizaciones sociales."/>
    <n v="1"/>
  </r>
  <r>
    <s v="MINISTERIO DEL INTERIOR Y SEGURIDAD PÚBLICA"/>
    <x v="152"/>
    <s v="Asuntos Económicos"/>
    <n v="13702"/>
    <s v="Porcentaje de iniciativas de desarrollo humano en progreso en el año t"/>
    <s v="(N°de iniciativas de desarrollo humano en progreso año t/N°total de iniciativas de desarrollo humano en año t)*100"/>
    <s v="3 - Impulsar iniciativas de desarrollo humano que permitan mejorar las condiciones de vida de los habitantes del territorio, promoviendo acciones de equidad, seguridad, movilidad, sustentabilidad y justicia social basadas en la igualdad de oportunidades y en los derechos humanos."/>
    <s v="Iniciativas de desarrollo humano impulsadas"/>
    <s v="%"/>
    <s v="Asc"/>
    <s v="Eficacia"/>
    <s v="Proceso"/>
    <x v="2"/>
    <n v="32"/>
    <n v="6"/>
    <n v="19"/>
    <n v="0"/>
    <m/>
    <n v="0"/>
    <n v="0"/>
    <n v="0"/>
    <n v="0"/>
    <s v="Nota 1: Este indicador permite medir las iniciativas de desarrollo humano que se desplieguen que sitúan a las personas en el centro del progreso. Nota 2: Se entiende por iniciativas de desarrollo humano aquellas que sitúan en el centro del desarrollo a las personas, de manera que gocen de más oportunidades y un alto nivel de vida. Nota 3: Las iniciativas en progreso se refieren a las que están en ejecución de actividades y con movimientos presupuestarios."/>
    <n v="1"/>
  </r>
  <r>
    <s v="MINISTERIO DEL INTERIOR Y SEGURIDAD PÚBLICA"/>
    <x v="153"/>
    <s v="Asuntos Económicos"/>
    <n v="13225"/>
    <s v="Porcentaje de iniciativas de inversión, del subtitulo 31, de arrastre identificadas al 30 de abril del año t."/>
    <s v="(N° de iniciativas de inversión, del subtítulo 31, de arrastre identificados al 30 de Abril año t /N° total de iniciativas de inversión, del subtítulo 31,de arrastre año t)*100"/>
    <s v="2 - Coordinar, articular y supervisar la ejecución del Fondo Nacional de Desarrollo Regional (FNDR) con los actores y socios estratégicos público-privado del territorio, para lograr una inversión pública eficiente de este e impulsar una cartera de Inversión Pública Regional pertinente con las prioridades de desarrollo de la nueva Región de Ñuble."/>
    <s v="Iniciativas de arrastre identificadas."/>
    <s v="%"/>
    <s v="Asc"/>
    <s v="Eficacia"/>
    <s v="Producto"/>
    <x v="0"/>
    <n v="96"/>
    <n v="43"/>
    <n v="45"/>
    <n v="0"/>
    <m/>
    <n v="100"/>
    <n v="20"/>
    <n v="20"/>
    <n v="0"/>
    <s v="El indicador mide el porcentaje de identificación presupuestaria de los proyectos de arrastre del año anterior que fueron identificados para efectos del proceso de asignación de recursos mediante Resoluciones aprobados por Contraloría Regional, a fin de garantizar su continuidad. Se considerará como fecha final de la tramitación de la resolución de asignación presupuestaria, la fecha en que la resolución es enviada a la Contraloría, vía oficio del Sr. Gobernador. Se identifican todos los proyectos en arrastre hasta el 30 de abril, excluyéndose proyectos judicializados, proyectos en liquidación de contrato, proyectos sin contrato al cual sólo se han pagado gastos administrativos, y proyectos con saldo cuyo último pago haya sido el año t-2 sin pagos el año t-1. El indicador no considerando aquellos proyectos que se ven afectados por materias o condiciones externas que imposibilitan la ejecución de la iniciativa y la creación de su asignación. El indicador solo se mide con información y/o documentación elaborada y disponible en la División de Presupuesto e Inversión Regional."/>
    <n v="-0.04"/>
  </r>
  <r>
    <s v="MINISTERIO DEL INTERIOR Y SEGURIDAD PÚBLICA"/>
    <x v="153"/>
    <s v="Asuntos Económicos"/>
    <n v="13226"/>
    <s v="Porcentaje de Iniciativas de Inversión del subtitulo 31, con creación de Asignación Presupuestaria respecto del total de proyectos aprobados, al 15 de noviembre del año t, por el CORE"/>
    <s v="(N° de Iniciativas de Inversión del subtítulo 31 aprobadas por el CORE al 15 de Noviembre del año t, con creación de Asig. Presupuestaria en el mismo año /N° de Iniciativas de Inversión del subtítulo 31 aprobados por el CORE al 15 de noviembre del año t)*100"/>
    <m/>
    <m/>
    <s v="%"/>
    <s v="Asc"/>
    <s v="Eficacia"/>
    <s v="Producto"/>
    <x v="1"/>
    <s v="NM"/>
    <s v="--"/>
    <s v="--"/>
    <s v="--"/>
    <m/>
    <n v="88"/>
    <n v="7"/>
    <n v="8"/>
    <n v="0"/>
    <s v="La Base de cálculo de este indicador considera las iniciativas nuevas FNDR del subtitulo 31, aprobadas por el CORE en el año t."/>
    <s v="-"/>
  </r>
  <r>
    <s v="MINISTERIO DEL INTERIOR Y SEGURIDAD PÚBLICA"/>
    <x v="153"/>
    <s v="Asuntos Económicos"/>
    <n v="13227"/>
    <s v="Porcentaje de avance de la ejecución presupuestaria de la inversión (programa 02) al 30 de junio del año t, respecto del presupuesto vigente al 30 de abril."/>
    <s v="(Monto de inversión (programa 02) ejecutado al 30 de junio del año t/Monto de presupuesto vigente al 30 de abril del año t)*100"/>
    <s v="2 - Coordinar, articular y supervisar la ejecución del Fondo Nacional de Desarrollo Regional (FNDR) con los actores y socios estratégicos público-privado del territorio, para lograr una inversión pública eficiente de este e impulsar una cartera de Inversión Pública Regional pertinente con las prioridades de desarrollo de la nueva Región de Ñuble."/>
    <s v="Ejecución Presupuestaria FNDR"/>
    <s v="%"/>
    <s v="Asc"/>
    <s v="Economía"/>
    <s v="Producto"/>
    <x v="0"/>
    <n v="27"/>
    <n v="15592586"/>
    <n v="57789890"/>
    <n v="0"/>
    <m/>
    <n v="14"/>
    <n v="7126491"/>
    <n v="51127063"/>
    <n v="0"/>
    <s v="Considera el presupuesto FNDR decretado al 30 de Abril del año t, correspondiente al programa 02, excluyendo solo el Subt.32 (Prestamos) y Subt.34. Respecto al denominador, el criterio para la obtención del Presupuesto Vigente al 30 de abril es el mismo utilizado por la DIPRES como &quot;Marco de Medición&quot;."/>
    <n v="0.9285714285714286"/>
  </r>
  <r>
    <s v="MINISTERIO DEL INTERIOR Y SEGURIDAD PÚBLICA"/>
    <x v="153"/>
    <s v="Asuntos Económicos"/>
    <n v="13228"/>
    <s v="Porcentaje de proyectos en ejecución durante el año t que son financiados a través del Subtitulo 31 (Obras civiles) y subtitulo 33 (FRIL y saneamiento sanitario) a los cuales se les hace al menos una visita en terreno en el año t."/>
    <s v="(Nº de proyectos en ejecución durante el año t financiados a través del Subtítulo 31 (obras civiles) y 33 (FRIL y saneamiento sanitario) a los cuales se les hace al menos una visita en terreno en el año t /Nº total de proyectos en ejecución durante el año t y que son financiados a través del Subtítulo 31 (obras civiles) y subtitulo33 (FRIL y saneamiento sanitario)*100"/>
    <s v="2 - Coordinar, articular y supervisar la ejecución del Fondo Nacional de Desarrollo Regional (FNDR) con los actores y socios estratégicos público-privado del territorio, para lograr una inversión pública eficiente de este e impulsar una cartera de Inversión Pública Regional pertinente con las prioridades de desarrollo de la nueva Región de Ñuble."/>
    <s v="Supervisión en terreno de proyectos en ejecución financiados a través del Subtitulo 31 (obras civiles) y subtitulo 33 (FRIL y saneamiento sanitario)"/>
    <s v="%"/>
    <s v="Asc"/>
    <s v="Eficacia"/>
    <s v="Producto"/>
    <x v="0"/>
    <n v="100"/>
    <n v="40"/>
    <n v="40"/>
    <n v="0"/>
    <m/>
    <n v="100"/>
    <n v="56"/>
    <n v="56"/>
    <n v="0"/>
    <s v="Los proyectos que considera esta medición, son del subtítulo 31, item obras civiles, y los proyectos del subtítulo 33 correspondientes al FRIL y saneamiento sanitario, que cuenten con acta de entrega de terreno al 30 de Octubre del año t."/>
    <n v="0"/>
  </r>
  <r>
    <s v="MINISTERIO DEL INTERIOR Y SEGURIDAD PÚBLICA"/>
    <x v="153"/>
    <s v="Asuntos Económicos"/>
    <n v="13229"/>
    <s v="Porcentaje de Iniciativas de Inversión FNDR, contenidas en el Programa Público de Inversión Regional (PROPIR) actualizado al 30 de septiembre del año t, georreferenciadas y pertinentes con la Estrategia Regional de Desarrollo ."/>
    <s v="(Nº de iniciativas contenidas en el Programa Público de Inversión Regional (PROPIR) actualizado al 30 de septiembre del año t, georreferenciadas y vinculadas con la ERD/Nº total de iniciativas contenidas en el Programa Público de Inversión Regional (PROPIR) actualizado al 30 de septiembre del año t)*100"/>
    <s v="1 - Elaborar instrumentos de Planificación Regional, y gestión de la Información territorial regional, para contribuir al desarrollo regional participativo y territorialmente integrado."/>
    <s v="Georreferenciación de Iniciativas de Inversión FNDR"/>
    <s v="%"/>
    <s v="Asc"/>
    <s v="Eficacia"/>
    <s v="Producto"/>
    <x v="0"/>
    <n v="94"/>
    <n v="67"/>
    <n v="71"/>
    <n v="0"/>
    <m/>
    <n v="100"/>
    <n v="63"/>
    <n v="63"/>
    <n v="0"/>
    <s v="Las iniciativas de inversión del PROPIR, que serán georreferenciadas en el marco de este indicador durante el año t, serán las con fuente de financiamiento FNDR correspondientes a las del Subtítulo 31. No existe información de las iniciativas de inversión subtitulo 31 del año 2018 relativa al FNDR contenido en el PROPIR, pues para dicho año, sí bien se ejecutaron inversiones con FNDR en Ñuble, esto fue informado por el GORE Bio Bio en dicha región. La CORGAPU en Ñuble, se conformó recién el 8 de febrero de 2019 por la resolución N° 55."/>
    <n v="-0.06"/>
  </r>
  <r>
    <s v="MINISTERIO DEL INTERIOR Y SEGURIDAD PÚBLICA"/>
    <x v="153"/>
    <s v="Asuntos Económicos"/>
    <n v="13732"/>
    <s v="Porcentaje de actores estratégicos del territorio regional, que participan de instancias de formación y capacitación realizadas por el GORE Ñuble para fortalecer capacidades en el levantamiento de iniciativas de inversión durante el año t."/>
    <s v="(Nº de actores estratégicos del territorio regional, que participan de instancias de formación y capacitación realizadas por el GORE Ñuble para fortalecer capacidades en el levantamiento de iniciativas de inversión durante el año t/Nº total de actores estratégicos del territorio regional, definidos para participar de instancias de formación y capacitación realizadas por el GORE Ñuble para fortalecer capacidades en el levantamiento de iniciativas de inversión durante el año t)*100"/>
    <s v="3 - Implementar estrategias para fortalecer las capacidades y participación de los actores estratégicos público-privado del territorio en materia de formulación, evaluación y/o ejecución de iniciativas de inversión regional con financiamiento público del Fondo Regional de Desarrollo Regional, contribuyendo de esta manera a una gestión eficiente y oportuna, tanto física como financiera, de estas iniciativas de inversión."/>
    <s v="Formación y capacitación de actores estratégicos a nivel regional."/>
    <s v="%"/>
    <s v="Asc"/>
    <s v="Eficacia"/>
    <s v="Producto"/>
    <x v="2"/>
    <n v="85"/>
    <n v="85"/>
    <n v="100"/>
    <n v="0"/>
    <m/>
    <n v="0"/>
    <n v="0"/>
    <n v="0"/>
    <n v="0"/>
    <s v="Para efectos del indicador, se considerarán como actores estratégicos del territorio regional, los municipios de las 21 comunas de la región de Ñuble, las instituciones sectoriales (Servicios) que informaron inversión Regional en el Anteproyecto de Inversión Regional (Ñuble) para el año 2023, y aquellos que realizaron alguna postulación en el proceso concursable del Fondo de innovación para la competitividad desarrollado durante 2022. Para el caso de los Fondos del 7% FNDR, se considerará de manera comunal, considerándose como 1 actor participante a la comuna en que se desarrolla la instancia de formación y capacitación, independiente del numero de organizaciones que asistan a esta, consignándose un máximo de 21 actores o comunas para esta linea de trabajo. (Solo considerarán las instituciones que especifique el Instructivo correspondiente a esta linea de financiamiento año 2023)."/>
    <n v="1"/>
  </r>
  <r>
    <s v="MINISTERIO DEL INTERIOR Y SEGURIDAD PÚBLICA"/>
    <x v="154"/>
    <s v="Asuntos Económicos"/>
    <n v="3911"/>
    <s v="Porcentaje de iniciativas de inversión del subtítulo 31 de arrastre identificadas al 30 de Abril de cada año &quot;t&quot;"/>
    <s v="(N° de iniciativas de inversión, del subtitulo 31, de arrastre identificadas al 30 de abril del año t/N° total de iniciativas de inversion del subtítulo 31, de arrastre año t)*100"/>
    <s v="3 - Gestionar y ejecutar eficientemente los recursos públicos asignados, contribuyendo al desarrollo equitativo y sustentable de la región."/>
    <s v="Gestión eficiente de los recursos públicos."/>
    <s v="%"/>
    <s v="Asc"/>
    <s v="Eficacia"/>
    <s v="Producto"/>
    <x v="0"/>
    <n v="100"/>
    <n v="45"/>
    <n v="45"/>
    <n v="0"/>
    <m/>
    <n v="0"/>
    <n v="41"/>
    <n v="41"/>
    <n v="0"/>
    <s v="Este indicador compromete el subtitulo 31. Tiene como objeto que las iniciativas de inversión de arrastre obtengan su asignación presupuestaria hasta el 30 de abril del año en curso. Si bien ha obtenido un cumplimiento en un 100% en los años anteriores, su meta se mantiene debido a que lo que busca es cumplir cada año con la totalidad de las iniciativas identificadas con asignación presupuestaria."/>
    <s v="-"/>
  </r>
  <r>
    <s v="MINISTERIO DEL INTERIOR Y SEGURIDAD PÚBLICA"/>
    <x v="154"/>
    <s v="Asuntos Económicos"/>
    <n v="9718"/>
    <s v="Porcentaje de iniciativas de inversión contempladas en el ARI año t, en ejecución en el Programa Publico de Inversión Regional PROPIR año &quot;t&quot;."/>
    <s v="(Número de iniciativas de inversión en ejecución en el año &quot;t&quot; /Número de iniciativas de inversión programadas en el ARI año &quot;t&quot; )*100"/>
    <s v="2 - Coordinar la inversión pública regional para generar oportunidades de desarrollo social, cultural y económico sustentable en Tarapacá"/>
    <s v="Coordinación de la Inversión Pública"/>
    <s v="%"/>
    <s v="Asc"/>
    <s v="Eficacia"/>
    <s v="Producto"/>
    <x v="0"/>
    <n v="45"/>
    <n v="83"/>
    <n v="184"/>
    <n v="0"/>
    <m/>
    <n v="45"/>
    <n v="88"/>
    <n v="196"/>
    <n v="0"/>
    <s v="El ARI es el ante proyecto Regional de Inversiones, el que se construye a partir de las iniciativas de inversión que los servicios públicos ingresan a CHILEINDICA. PROPIR es el Programa Público de Inversión Regional, en el cual consta la inversión realizada en el año t. Es necesario mencionar que en este caso se miden las iniciativas que corresponden al Gobierno Regional a través del FNDR."/>
    <n v="0"/>
  </r>
  <r>
    <s v="MINISTERIO DEL INTERIOR Y SEGURIDAD PÚBLICA"/>
    <x v="154"/>
    <s v="Asuntos Económicos"/>
    <n v="13775"/>
    <s v="Porcentaje de programas de fomento productivo del subtitulo 33 ejecutados por el Gobierno Regional contemplados en el Anteproyecto Regional de Inversiones ARI año t, en ejecución en el Programa Público de Inversión Regional PROPIR año &quot;t&quot;."/>
    <s v="(Programas de fomento productivo del subtitulo 33 ejecutados por el Gobierno Regional en el PROPIR año &quot;t&quot;./Programas de fomento productivo del subtitulo 33 del Gobierno Regional contemplados en el ARI año t)*100"/>
    <s v="4 - Proponer y ejecutar planes y programas de alcance y desarrollo regional en los ámbitos de: fomento, industria, ciencia e innovación; infraestructura y transporte; y desarrollo social y humano."/>
    <s v="Programas de fomento productivo"/>
    <s v="%"/>
    <s v="Asc"/>
    <s v="Eficacia"/>
    <s v="Producto"/>
    <x v="2"/>
    <n v="46"/>
    <n v="6"/>
    <n v="13"/>
    <n v="0"/>
    <m/>
    <s v="NM"/>
    <s v="--"/>
    <s v="--"/>
    <s v="--"/>
    <s v="El ARI es el Ante proyecto Regional de Inversiones, el que se construye a partir de las iniciativas de inversión que los servicios públicos ingresan a CHILEINDICA. PROPIR es el Programa Público de Inversión Regional, en el cual consta la inversión realizada en el año t. Es necesario mencionar que en este caso se miden las iniciativas de fomento productivo, subtitulo 33, en ejecución por el Gobierno Regional a través del FNDR."/>
    <n v="1"/>
  </r>
  <r>
    <s v="MINISTERIO DEL INTERIOR Y SEGURIDAD PÚBLICA"/>
    <x v="155"/>
    <s v="Asuntos Económicos"/>
    <n v="4232"/>
    <s v="Cobertura de seguimiento en terreno de los proyectos FNDR de infraestructura en ejecución"/>
    <s v="(N° de proyectos de infraestructura en ejecución con seguimiento en terreno en año t/N° total de proyectos de infraestructura en ejecución año t)*100"/>
    <m/>
    <m/>
    <s v="%"/>
    <s v="Asc"/>
    <s v="Eficacia"/>
    <s v="Producto"/>
    <x v="1"/>
    <s v="NM"/>
    <s v="--"/>
    <s v="--"/>
    <s v="--"/>
    <m/>
    <n v="91"/>
    <n v="96"/>
    <n v="105"/>
    <n v="0"/>
    <s v="Indicador relacionado con proyectos de infraestructura/Obras Civiles (Incluye FNDR Tradicional Infraestructura/Obras Civiles y FNDR Circular N° 33-Conservación) en ejecución con financiamiento FNDR del Subtítulo 31, dentro de las 36 comunas continentales de la Región de Valparaíso. Quedan excluidos del Listado de proyectos de infraestructura en ejecución (denominador), los proyectos de infraestructura/Obras Civiles financiados por el FNDR, Subtítulo 31, que se ejecuten en las comunas insulares de la región (Juan Fernández e Isla de Pascua), e igualmente se excluyen los proyectos de infraestructura/Obras Civiles financiados por el FNDR, Subtítulo 33. Los Informes de fiscalización en terreno realizados por los fiscalizadores, que dan cuenta de los proyectos con seguimiento en el año t (numerador), corresponden a aquellos emitidos en función de visitas efectuadas a las obras con financiamiento FNDR, Subtítulo 31, durante el periodo en que éstas se encuentran en ejecución en el año t. No se consideran, y por lo tanto tampoco se incluyen en la cartera de proyectos en ejecución las obras cuya entrega de terreno sea informada formalmente por las Unidades Técnicas en el mes de diciembre del año t, salvo la viabilidad de reprogramar el calendario de fiscalizaciones -informado a más tardar durante la primera semana del mes-, y efectuar una visita a dichas obras. No se consideran vigentes durante el año t, para efectos del Listado de proyectos de infraestructura en ejecución (denominador), los contratos cuyas ejecuciones de obras hayan sido concluidas durante el año t-1, y que por situaciones/razones, principalmente demoras de tipo administrativo, las respectivas recepciones provisorias de obras se plasmen con fecha del mes de enero del año t, y tampoco aquellos proyectos de Infraestructura/Obras Civiles, cuyas recepciones provisorias de obras se desarrollen y plasmen con fechas comprendidas entre los meses de enero y febrero del año t, producto de aumentos de plazo otorgados por la Unidad Técnica al contratista, no informados a este Gobierno Regional de manera formal y oportuna, salvo que resulte factible reprogramar las supervisiones y efectuar una visita a dicha obra."/>
    <s v="-"/>
  </r>
  <r>
    <s v="MINISTERIO DEL INTERIOR Y SEGURIDAD PÚBLICA"/>
    <x v="155"/>
    <s v="Asuntos Económicos"/>
    <n v="5386"/>
    <s v="Porcentaje de iniciativas de inversión, del subtitulo 31, de arrastre identificadas al 30 de abril del año t"/>
    <s v="(N° de iniciativas de inversión, del subtítulo 31, de arrastre identificados al 30 de Abril año t/N° total de iniciativas de inversión, del subtítulo 31,de arrastre año t)*100"/>
    <m/>
    <m/>
    <s v="%"/>
    <s v="Asc"/>
    <s v="Eficacia"/>
    <s v="Proceso"/>
    <x v="1"/>
    <s v="NM"/>
    <s v="--"/>
    <s v="--"/>
    <s v="--"/>
    <m/>
    <n v="99"/>
    <n v="133"/>
    <n v="135"/>
    <n v="0"/>
    <s v="Se considera como iniciativa de inversión del Subtitulo 31 de arrastre y con RATE RS identificado al 30 de abril del año en curso, aquellas que a esa fecha cuente con asignación presupuestaria vigente. Se excluyen las iniciativas con RATE IN o que pertenecen a Conservaciones de Infraestructura Pública."/>
    <s v="-"/>
  </r>
  <r>
    <s v="MINISTERIO DEL INTERIOR Y SEGURIDAD PÚBLICA"/>
    <x v="155"/>
    <s v="Asuntos Económicos"/>
    <n v="8587"/>
    <s v="Porcentaje de gasto efectivo en obras del subtitulo 31 sobre lo estipulado en el contrato inicial de las obras terminadas en el año t"/>
    <s v="(Suma de gastos efectivos en la ejecución de proyectos terminados en el año t subtitulo 31/Suma de gastos establecidos en los contratos de ejecución de proyectos terminados en el año t, subtitulo 31)*100"/>
    <m/>
    <m/>
    <s v="%"/>
    <s v="Des"/>
    <s v="Eficacia"/>
    <s v="Producto"/>
    <x v="1"/>
    <s v="NM"/>
    <s v="--"/>
    <s v="--"/>
    <s v="--"/>
    <m/>
    <n v="100.6"/>
    <n v="21416311852"/>
    <n v="21298980844"/>
    <n v="0"/>
    <s v="La optimización de este indicador se logra en la medida que se acerque al 100%. El universo de proyectos corresponden al Subtítulo 31. Se considera insalvable o grave toda aquella situación que dificulte la ejecución de las obras civiles por falencias en el diseño o por incumplimiento de normativa o aspectos legales, que no permita dar Recepción Provisoria de la entidad pertinente. Por ejemplo, obras civiles que no caben en el terreno, ausencia de plantas de tratamiento, incumplimiento grave de ordenanza general de urbanismo y construcciones y otras ordenanzas, incoherencia entre niveles topográficos y proyectos, cambio en la morfología del terreno donde se emplaza la obra, problemas de deslindes y otras causales que afecten la funcionalidad o la estructura del proyecto. Se entiende por proyecto terminado en el año t aquellos que al menos se cuenta con recepción provisoria. - Los Diseños de los proyectos son de responsabilidad de las entidades formuladoras. - Para el cálculo de este indicador se incluyen sólo los proyectos de obras civiles. - De los proyectos de Obras Civiles, se excluyen aquellos de Electrificación Rural dado que estos son subsidios entregados a empresas eléctricas privadas."/>
    <e v="#VALUE!"/>
  </r>
  <r>
    <s v="MINISTERIO DEL INTERIOR Y SEGURIDAD PÚBLICA"/>
    <x v="155"/>
    <s v="Asuntos Económicos"/>
    <n v="9132"/>
    <s v="Cobertura de evaluación ex - post de iniciativas de inversión terminadas durante el año t -2"/>
    <s v="(N° de iniciativas de inversión con evaluación ex - post durante el año t /N° total de iniciativas de inversión terminadas durante el año t-2)*100"/>
    <m/>
    <m/>
    <s v="%"/>
    <s v="Asc"/>
    <s v="Eficacia"/>
    <s v="Producto"/>
    <x v="1"/>
    <s v="NM"/>
    <s v="--"/>
    <s v="--"/>
    <s v="--"/>
    <m/>
    <n v="38"/>
    <n v="17"/>
    <n v="45"/>
    <n v="0"/>
    <s v="Durante el año se desarrollará la aplicación del instrumento de gestión de una encuesta de satisfacción a los beneficiarios de los proyectos que formen parte de la muestra seleccionada del universo de iniciativas ya terminadas, que estén en plena operación y funcionamiento. El denominador de este indicador: N° total de iniciativas de inversión terminadas durante el año t-2, corresponde a iniciativas de inversión de obras del subtítulo 31, que se verifican su condición de terminadas a través de las Actas de recepción provisoria en el año t-2. Este universo de proyectos corresponden a obras civiles del Subtítulo 31 y que tengan emitida e informada al Gobierno Regional de Valparaíso al 30 de diciembre del año t-2, el Acta de Recepción Provisoria por la entidad pertinente."/>
    <s v="-"/>
  </r>
  <r>
    <s v="MINISTERIO DEL INTERIOR Y SEGURIDAD PÚBLICA"/>
    <x v="155"/>
    <s v="Asuntos Económicos"/>
    <n v="10731"/>
    <s v="Porcentaje de avance de la ejecución presupuestaria de la inversión (programa 02) al 30 de junio del año t, respecto del presupuesto vigente al 30 de abril"/>
    <s v="(Monto de inversión (programa 02) ejecutado al 30 de junio del año t/Monto de presupuesto vigente al 30 de abril del año t)*100"/>
    <s v="4 - Ejecutar de forma oportuna el gasto del presupuesto del FNDR asignado, para responder a las necesidades y desafíos de las personas y comunidades."/>
    <m/>
    <s v="%"/>
    <s v="Asc"/>
    <s v="Eficacia"/>
    <s v="Producto"/>
    <x v="0"/>
    <n v="35"/>
    <n v="30740547"/>
    <n v="87830133"/>
    <n v="0"/>
    <m/>
    <n v="32"/>
    <n v="24506080"/>
    <n v="77265079"/>
    <n v="0"/>
    <s v="Corresponde a la medición del nivel de inversión al 30 de junio del año en curso, considerando para estos efectos el presupuesto vigente al 30 de abril. Se descarta en este indicador las transferencias consolidadas, es decir, aquellas vía Subtítulo 33 e Ïtem 02 ó Subtítulo 24 ïtem 02, la deuda flotante del Subtítulo 34 y préstamos del Subtítulo 32 . Por cuanto, se descontaran estos montos tanto en el numerador como en el denominador del indicador. Es decir, al presupuesto al 30 de abril del 2022 se le descontará el monto de las transferencias consolidadas de este tipo, deuda flotante y préstamos, como también en la ejecución presupuestaria al 30 de junio del 2022"/>
    <n v="9.375E-2"/>
  </r>
  <r>
    <s v="MINISTERIO DEL INTERIOR Y SEGURIDAD PÚBLICA"/>
    <x v="155"/>
    <s v="Asuntos Económicos"/>
    <n v="13737"/>
    <s v="Porcentaje de instrumentos de planificación regional formulados durante el año t."/>
    <s v="(N° de instrumentos de planificación formulados en el año t/N° instrumentos de planificación programados en el año t)*100"/>
    <s v="1 - Formular instrumentos de planificación regional para impulsar el desarrollo sostenible, equitativo e inclusivo, elaborados de manera participativa y con enfoque de derechos."/>
    <s v="Instrumentos de planificación formulados"/>
    <s v="%"/>
    <s v="Asc"/>
    <s v="Eficacia"/>
    <s v="Proceso"/>
    <x v="2"/>
    <n v="50"/>
    <n v="2"/>
    <n v="4"/>
    <n v="0"/>
    <m/>
    <s v="NM"/>
    <s v="--"/>
    <s v="--"/>
    <s v="--"/>
    <s v="1. Se consideran como instrumentos de planificación las estrategias, políticas y planes regionales de desarrollo. 2.El número de instrumentos de planificación programados para el año t son 4. 3.Se entiende por formulación de una propuesta de instrumento de planificación un documento que contiene a lo menos una síntesis diagnóstica, ejes y objetivos estratégicos, remitido formalmente al Gobernador Regional."/>
    <n v="1"/>
  </r>
  <r>
    <s v="MINISTERIO DEL INTERIOR Y SEGURIDAD PÚBLICA"/>
    <x v="155"/>
    <s v="Asuntos Económicos"/>
    <n v="13738"/>
    <s v="Porcentaje de espacios de articulación institucional gestionados por el Gobierno Regional en el año t."/>
    <s v="(N° de espacios de articulación institucional gestionados por Gobierno Regional en el año t/ N° espacios de articulación institucional que se encuentran formalizados en el año t)*100"/>
    <s v="2 - Gestionar el funcionamiento regular de espacios de articulación institucional formalizados, para coordinar el esfuerzo público - privado, que permitan la participación efectiva de las actorías regionales en la mejora continua de la gestión del Gobierno Regional."/>
    <s v="Espacios de articulación institucional gestionados."/>
    <s v="%"/>
    <s v="Asc"/>
    <s v="Eficacia"/>
    <s v="Proceso"/>
    <x v="2"/>
    <n v="50"/>
    <n v="2"/>
    <n v="4"/>
    <n v="0"/>
    <m/>
    <s v="NM"/>
    <s v="--"/>
    <s v="--"/>
    <s v="--"/>
    <s v="1.Se entiende por &quot;espacio de articulación institucional formalizado&quot; una instancia de coordinación público-privada que ha sido constituida mediante una resolución del Gobernador Regional. 2. Se entenderá por funcionamiento regular de un espacio de articulación institucional formalizado cuando sus integrantes se reúnan con la periodicidad acordada formalmente. 3. Los espacios de articulación institucional que se consideran formalizados para el año t son 4"/>
    <n v="1"/>
  </r>
  <r>
    <s v="MINISTERIO DEL INTERIOR Y SEGURIDAD PÚBLICA"/>
    <x v="155"/>
    <s v="Asuntos Económicos"/>
    <n v="13740"/>
    <s v="Porcentaje de competencias monitoreadas durante el año t."/>
    <s v="(N° Competencias monitoreadas en el año t /N° total de competencias transferidas en el año t)*100"/>
    <s v="3 - Monitorear el estado de las competencias transferidas desde nivel central al gobierno regional, para contribuir a una mejor administración democrática, descentralizada y participativa."/>
    <s v="Competencias monitoreadas"/>
    <s v="%"/>
    <s v="Asc"/>
    <s v="Eficacia"/>
    <s v="Proceso"/>
    <x v="2"/>
    <n v="80"/>
    <n v="12"/>
    <n v="15"/>
    <n v="0"/>
    <m/>
    <s v="NM"/>
    <s v="--"/>
    <s v="--"/>
    <s v="--"/>
    <s v="1. Se considera monitorear las 15 competencias transferidas de oficio por el nivel central al gobierno regional antes del 11 de marzo de 2022. 2. El monitoreo implica realizar un seguimiento al estado de las competencias transferidas desde el nivel central al Gobierno Regional. 3. Se distinguen categorías de implementación: en ejercicio, postergadas y caducadas."/>
    <n v="1"/>
  </r>
  <r>
    <s v="MINISTERIO DEL INTERIOR Y SEGURIDAD PÚBLICA"/>
    <x v="156"/>
    <s v="Protección Social"/>
    <n v="12327"/>
    <s v="Porcentaje de comunas con a lo menos un funcionario municipal capacitado en microzonificación de riesgo en el año t"/>
    <s v="(N° de comunas con a lo menos un funcionario municipal capacitado en microzonificación de riesgo en el año t/N° total de comunas en el año t)*100"/>
    <m/>
    <m/>
    <s v="%"/>
    <s v="Asc"/>
    <s v="Eficacia"/>
    <s v="Producto"/>
    <x v="1"/>
    <s v="NM"/>
    <s v="--"/>
    <s v="--"/>
    <s v="--"/>
    <m/>
    <n v="24"/>
    <n v="83"/>
    <n v="346"/>
    <n v="0"/>
    <s v="a. Particularmente para el caso de participación comunitaria en el que se enmarca la microzonificación de riesgo, esta se entiende como el proceso detallado de reconocimiento y evaluación de un territorio determinado, que hacen sus propios habitantes, para identificar los riesgos presentes y los recursos y capacidades con los que pueden enfrentarlos. Asimismo, este proceso permite la identificación de acciones concretas tendientes a reducir los riesgos de desastre identificados. b. Por funcionario se entenderá aquella persona que se desempeñe en el municipio sin importar su calidad jurídica (planta, contrata u honorario). c. Se contarán para el cumplimiento de este indicador las actividades presenciales, online y otras formas de capacitación que determine el Departamento de Prevención Comunitaria en cada caso."/>
    <s v="-"/>
  </r>
  <r>
    <s v="MINISTERIO DEL INTERIOR Y SEGURIDAD PÚBLICA"/>
    <x v="156"/>
    <s v="Protección Social"/>
    <n v="12347"/>
    <s v="Porcentaje de publicaciones de sismos de mediana y mayor intensidad en sistema PT (Página web y Twitter) en a lo más 6 minutos año t."/>
    <s v="(Número de publicaciones de sismos de mediana y mayor intensidad en sistema PT (Página web y Twitter) en a lo más 6 minutos año t /Número total de sismos de mediana y mayor intensidad en el año t)*100"/>
    <m/>
    <m/>
    <s v="%"/>
    <s v="Asc"/>
    <s v="Calidad"/>
    <s v="Producto"/>
    <x v="1"/>
    <s v="NM"/>
    <s v="--"/>
    <s v="--"/>
    <s v="--"/>
    <m/>
    <n v="100"/>
    <n v="53"/>
    <n v="53"/>
    <n v="0"/>
    <s v="a. Este indicador mide el cumplimiento de la publicación de información relacionada con sismos de mediana y mayor intensidad a través de: Página web y Twitter. El cálculo de tiempo se realiza desde la recepción del informe del CAT (por mail) hasta la publicación de la información a través de los canales descritos, sin embargo, en búsqueda de la mayor oportunidad de la información, esta publicación puede ser realizada antes que dicho correo electrónico sea recepcionado por el periodista de turno, por lo tanto estas publicaciones se contarán como cumplidas para el indicador. b. Sismo mediana intensidad son aquellos igual o mayor a V Mercalli. Sismo mayor intensidad son aquellos igual o mayor a VII Mercalli. c. Los operandos señalados para el año en este indicador son referenciales para ejemplificar la meta, por lo que no necesariamente representan el numerador y denominador efectivo que se produzcan a fin de año."/>
    <s v="-"/>
  </r>
  <r>
    <s v="MINISTERIO DEL INTERIOR Y SEGURIDAD PÚBLICA"/>
    <x v="156"/>
    <s v="Protección Social"/>
    <n v="13319"/>
    <s v="Porcentaje de Establecimientos Educacionales capacitadas en el Plan Integral de Seguridad Escolar en el año t"/>
    <s v="(N° de Establecimientos Educacionales capacitadas en el Plan Integral de Seguridad Escolar en el año t/N° Total de Establecimientos Educacionales en el país según Directorio Oficial de MINEDUC del año t-1)*100"/>
    <m/>
    <m/>
    <s v="%"/>
    <s v="Asc"/>
    <s v="Eficacia"/>
    <s v="Producto"/>
    <x v="1"/>
    <s v="NM"/>
    <s v="--"/>
    <s v="--"/>
    <s v="--"/>
    <m/>
    <n v="3.65"/>
    <n v="599"/>
    <n v="16398"/>
    <n v="0"/>
    <s v="a. El curso Plan Integral de Seguridad Escolar está dirigido hacia los Establecimientos Educacionales del país. Tiene por objetivo la entrega de conocimientos básicos sobre la seguridad escolar y de la Gestión del Riesgo de Desastres, que se encuentran focalizados para la elaboración de un Plan Integral de Seguridad Escolar (PISE) en los establecimientos educacionales. b. Se contarán para el cumplimiento de este indicador las actividades online, presenciales y otras formas de capacitación que determine la Academia de Protección Civil en cada caso. c. El valor del denominador utilizado para formular la meta es un valor estimativo que corresponde al total de establecimientos educacionales que a la fecha de formulación del indicador tenemos disponible por parte del MINEDUC y que podría variar según los datos publicados por el MINEDUC para el año t-1."/>
    <s v="-"/>
  </r>
  <r>
    <s v="MINISTERIO DEL INTERIOR Y SEGURIDAD PÚBLICA"/>
    <x v="156"/>
    <s v="Protección Social"/>
    <n v="13411"/>
    <s v="Porcentaje de boletines(informativos, estados de precaución, alertas o alarmas) del Sistema Nacional de Alarma de Maremoto(SNAM), difundidos al Sistema Nacional de Prevención y Respuesta ante Desastres, en a lo más 4min desde su recepción en el CAT"/>
    <s v="(N° de boletines(informativos, estados de precaución, alertas o alarmas) del SNAM, difundidos al Sistema Nacional de Prevención y Respuesta ante Desastres, en a lo más 4min desde su recepción en el CAT en el año t/N° total de boletines(informativos, estados de precaución, alertas o alarmas) del SNAM, remitidos al CAT en el año t)*100"/>
    <s v="2 - Optimizar el tiempo de respuesta en situaciones de riesgo o emergencia que permita satisfacer la demanda de mayor oportunidad en la gestión del Servicio."/>
    <s v="Tiempo de entrega de información al Sistema Nacional de Prevención y Respuesta ante Desastres, lo que considera tanto autoridades como la población general."/>
    <s v="%"/>
    <s v="Asc"/>
    <s v="Calidad"/>
    <s v="Producto"/>
    <x v="0"/>
    <n v="98"/>
    <n v="98"/>
    <n v="100"/>
    <n v="0"/>
    <m/>
    <n v="99"/>
    <n v="189"/>
    <n v="190"/>
    <n v="0"/>
    <s v="a)CAT: Centro de Alerta Temprana Nacional b)Los boletines del SNAM son emitidos por sismos de una magnitud igual o mayor a 5.0. c)Los operandos señalados para el año en este indicador son referenciales para ejemplificar la meta, por lo que no necesariamente representan el numerador y denominador efectivo que se produzcan a fin de año."/>
    <n v="-1.0101010101010102E-2"/>
  </r>
  <r>
    <s v="MINISTERIO DEL INTERIOR Y SEGURIDAD PÚBLICA"/>
    <x v="156"/>
    <s v="Protección Social"/>
    <n v="13412"/>
    <s v="Tiempo promedio del primer reporte de sismos al Sistema Nacional de Prevención y Respuesta Ante Desastres en el año t"/>
    <s v="Sumatoria de minutos que demora el envío del primer reporte de sismos al Sistema Nacional de Prevención y Respuesta Ante Desastres en el año t/N° total de sismos percibidos en el año t"/>
    <s v="2 - Optimizar el tiempo de respuesta en situaciones de riesgo o emergencia que permita satisfacer la demanda de mayor oportunidad en la gestión del Servicio."/>
    <s v="Tiempo de entrega de información al Sistema Nacional de Prevención y Respuesta ante Desastres, lo que considera tanto autoridades como la población general."/>
    <s v="minutos"/>
    <s v="Des"/>
    <s v="Calidad"/>
    <s v="Producto"/>
    <x v="0"/>
    <n v="2.7"/>
    <n v="840"/>
    <n v="311"/>
    <n v="0"/>
    <m/>
    <n v="2.19"/>
    <n v="834"/>
    <n v="380"/>
    <n v="0"/>
    <s v="a) El indicador mide el tiempo promedio que transcurre entre la ocurrencia de un sismo y la emisión del primer reporte por parte del Centro Nacional de Alerta Temprana (CAT) desde el sistema que ONEMI dispone para informar al Sistema Nacional de Prevención y Respuesta Ante Desastres (SINAPRED). b) El &quot;primer reporte de sismo&quot; corresponde al primer informe consolidado que realiza el Centro de Alerta Temprana Nacional una vez que recibe desde las Direcciones Regionales de ONEMI las intensidades percibidas de un sismo. c) Se entiende por sismo percibido aquel sismo reportado por el Centro Nacional de Alerta Temprana de ONEMI toda vez que ha sido como advertido por los informantes Mercalli pertenecientes al Sistema Nacional de Prevención y Respuesta Ante Desastres. d) El Sistema Nacional de Prevención y Respuesta Ante Desastres es la organización de diversos organismos que comparten la meta de contribuir a la seguridad de las personas, sus bienes y el medio ambiente, y dada la envergadura de esta tarea se coordinan los recursos humanos, económicos y técnicos. Para ello se establecen protocolos de coordinación. El SINAPRED, gracias a los reportes de ONEMI, se mantendrá informado respecto a eventos sísmicos percibidos en el país y eventualmente &quot;activar&quot; su sistema en caso que se requiera. e) Los operandos señalados para el año en este indicador son referenciales para ejemplificar la meta, por lo que no necesariamente representan el numerador y denominador efectivo que se produzcan a fin de año."/>
    <n v="-0.23287671232876722"/>
  </r>
  <r>
    <s v="MINISTERIO DEL INTERIOR Y SEGURIDAD PÚBLICA"/>
    <x v="156"/>
    <s v="Protección Social"/>
    <n v="13413"/>
    <s v="Porcentaje de comunas con a lo menos un funcionario municipal capacitado en cursos de la Academia de Protección Civil en el año t"/>
    <s v="(N° de comunas con a lo menos un funcionario municipal capacitado en cursos de la Academia de Protección Civil en el año t/N° total de comunas en el año t)*100"/>
    <s v="1 - Capacitar a los integrantes del SINAPRED en Gestión de Riesgo de Desastres (GRD), para incentivar la corresponsabilidad en la Reducción del Riesgo de Desastres."/>
    <s v="N° de municipios capacitados"/>
    <s v="%"/>
    <s v="Asc"/>
    <s v="Eficacia"/>
    <s v="Producto"/>
    <x v="0"/>
    <n v="43"/>
    <n v="150"/>
    <n v="346"/>
    <n v="0"/>
    <m/>
    <n v="43"/>
    <n v="148"/>
    <n v="346"/>
    <n v="0"/>
    <s v="a. Los cursos de los cuales podrán participar los funcionarios municipales y que contarán para el cumplimiento de este indicador son: 1)Curso Operaciones de Emergencias. Objetivo: Fortalecer las capacidades de coordinación y gestión del SINAPRED, propiciando la contextualización del capacitado en torno al marco conceptual que sustenta y articula el Sistema, permitiendo la incorporación de un lenguaje común, utilizado en la gestión de Emergencias y Desastres. 2)Curso Ayuda Humanitaria. Objetivo: Fortalecer las capacidades de los niveles locales, en base a la identificación, administración, coordinación y gestión de los distintos tipos de recursos, sean humanos, técnicos, materiales y financieros, asociados a la ayuda humanitaria, con el objeto de generar acciones de preparación para una adecuada respuesta frente a la ocurrencia de emergencias y desastres 3)Curso Escenarios de Riesgos. Objetivo: Identificar los distintos escenarios de riesgos presentes en nuestro país, con el objetivo de desarrollar e implementar acciones que tengan como base la Gestión y Reducción del Riesgo de Desastres, tomando en consideración la identificación de amenazas, vulnerabilidad y capacidades. 4)Curso Incorporación de la Reducción del Riesgo de Desastres al nivel Municipal. Objetivo: Identificar los pasos para elaborar un Plan Comunal de Reducción del Riesgo de Desastres. 5)Curso Introducción al Sistema de Comando por Incidentes. Objetivo: Proporcionar conocimientos y experiencia básica para comprende la naturaleza y alcances del Sistema de Comando de Incidentes (SCI). 6)Curso Género en la GRD. Objetivo: Proporcionar conocimiento y técnicas que permitan orientar la promoción e integración del enfoque de género en la Gestión del Riesgo de Desastres. 7)Curso Gestión de Planes. Objetivo: Elaborar planes para la gestión del riesgo de desastres, haciendo uso de los instrumentos que forman parte de la planificación del Sistema Nacional de Prevención y Respuesta ante Desastres para los distintos niveles (nacional, regional, provincial y comunal), según lo estipulado por la normativa vigente. 8)Curso Gestión del Riesgo de Desastres: Objetivo: Orientar a los miembros del Sistema de Prevención y Respuesta ante Desastres, sobre la estructura y funcionamiento del Sistema Nacional de Prevención y Respuesta ante Desastres, que facilite la toma de decisiones en el marco del quehacer de los Comités para la Gestión del Riesgo de Desastres. b. Por funcionario se entenderá aquella persona que se desempeñe en el municipio sin importar su calidad jurídica (planta, contrata u honorario). c. Se contarán para el cumplimiento de este indicador las actividades presenciales, online y otras formas de capacitación que determine la Academia de Protección Civil en cada caso."/>
    <n v="0"/>
  </r>
  <r>
    <s v="MINISTERIO DEL INTERIOR Y SEGURIDAD PÚBLICA"/>
    <x v="156"/>
    <s v="Protección Social"/>
    <n v="13414"/>
    <s v="Porcentaje de regiones con ejercicio de simulacro y/o simulación realizados en el año t."/>
    <s v="(N° de regiones con ejercicio de simulacro y/o simulación realizados en el año t/N° de regiones del país en el año t)*100"/>
    <s v="1 - Capacitar a los integrantes del SINAPRED en Gestión de Riesgo de Desastres (GRD), para incentivar la corresponsabilidad en la Reducción del Riesgo de Desastres."/>
    <s v="N° de regiones donde se realiza un simulacro o simulación"/>
    <s v="%"/>
    <s v="Asc"/>
    <s v="Eficacia"/>
    <s v="Producto"/>
    <x v="0"/>
    <n v="75"/>
    <n v="12"/>
    <n v="16"/>
    <n v="0"/>
    <m/>
    <n v="94"/>
    <n v="15"/>
    <n v="16"/>
    <n v="0"/>
    <s v="a. Los ejercicios de simulacros corresponden a una herramienta mediante la cual se practican los procesos de evacuación de la población, autoridades y miembros del Sistema Nacional de Prevención y Respuesta Ante Desastres que habita y/o transita en áreas a evacuar (por la amenaza que se ejercita). De igual manera, los simulacros permiten la puesta en práctica de planes, procedimientos, protocolos relacionados a la preparación y respuesta a emergencias. b. Una simulación es un ejercicio de mesa que establece un escenario ficticio el cual recrea una situación hipotética de emergencia o desastre que potencialmente podría afectar una región, orientando a los tomadores de decisiones (autoridades, operadores de los Centros de Alerta Temprana, integrantes de los Comités de Operaciones de Emergencia y/o representantes de organismos técnicos) de las diferentes regiones del país, cuyo propósito fundamental es entrenar el proceso de toma de decisiones, coordinación, manejo y respuesta a emergencias. c. En caso que se realice más de un ejercicio por región, solo se contará uno para este indicador. d. Se debe contar con recursos presupuestarios asignados en el presupuesto institucional para estos efectos, siendo coordinados por el nivel central (se excluyen aquellos simulacros y/o simulaciones para los cuales ONEMI presta apoyo)."/>
    <n v="-0.20212765957446807"/>
  </r>
  <r>
    <s v="MINISTERIO DEL INTERIOR Y SEGURIDAD PÚBLICA"/>
    <x v="157"/>
    <s v="Servicios Públicos Generales"/>
    <n v="9119"/>
    <s v="Porcentaje de solicitudes de autorización para realizar eventos y/o actos totalmente tramitados que cuentan con informes de evaluación"/>
    <s v="(Número de solicitudes de autorización para realizar eventos y/o actos totalmente tramitadas que cuentan con informes de evaluación elaborados por las Delegaciones Presidenciales Regionales y Provinciales en el año t /Número de solicitudes de autorización para realizar eventos y/o actos recibidas en el año t)*100"/>
    <m/>
    <m/>
    <s v="%"/>
    <s v="Asc"/>
    <s v="Eficacia"/>
    <s v="Producto"/>
    <x v="1"/>
    <s v="NM"/>
    <s v="--"/>
    <s v="--"/>
    <s v="--"/>
    <m/>
    <n v="100"/>
    <n v="3917"/>
    <n v="3917"/>
    <n v="0"/>
    <s v="Las solicitudes de autorización para realizar eventos, son todas aquellas solicitudes que la ciudadanía realiza a la autoridad regional y/o provincial con el objeto de llevar a cabo un acto público o evento masivo en la vía pública, ya sea a través del desplazamiento por avenidas y/o calles, o bien en un perímetro cerrado de un espacio público y de acceso ciudadano. Las solicitudes por Ley deben ser autorizadas o rechazadas de manera fundada por la autoridad regional y/o provincial. El indicador está orientado a que dicho proceso se ejecute con una evaluación técnico-política, además de la evaluación policial que realiza Carabineros de Chile cuando corresponda. Se considerarán todas las solicitudes ingresadas de acuerdo a los plazos señalados en las disposiciones legales establecidas para el efecto."/>
    <s v="-"/>
  </r>
  <r>
    <s v="MINISTERIO DEL INTERIOR Y SEGURIDAD PÚBLICA"/>
    <x v="157"/>
    <s v="Servicios Públicos Generales"/>
    <n v="9120"/>
    <s v="Porcentaje de actividades Gobierno en Terreno (GET) realizadas a nivel regional y/o provincial en el año t respecto de las actividades gobierno en terreno programadas para el año t"/>
    <s v="(Número de actividades Gobierno en Terreno realizadas en el año t/Número de actividades Gobierno en Terreno programadas en el año t)*100"/>
    <m/>
    <m/>
    <s v="%"/>
    <s v="Asc"/>
    <s v="Eficacia"/>
    <s v="Proceso"/>
    <x v="1"/>
    <s v="NM"/>
    <s v="--"/>
    <s v="--"/>
    <s v="--"/>
    <m/>
    <n v="100"/>
    <n v="1800"/>
    <n v="1800"/>
    <n v="0"/>
    <s v="Se entiende por actividades de Gobierno en Terreno, tanto, aquellas actividades en las cuales los servicios públicos coordinados por las Delegaciones Presidenciales Regionales y/o Provinciales realizan diversas atenciones focalizadas de los servicios y programas públicos, en distintas localidades del territorio, con el objeto de mejorar la accesibilidad de los beneficios y productos de los servicios públicos del Estado a las personas, familias y comunidades que por carencias diversas (aislamiento, marginalidad, pobreza, desinformación, etc.) vean imposibilitada o disminuida su capacidad de captar las prestaciones a que tienen derecho. Dicho lo anterior, se considera actividades de Gobierno en Terreno tanto a los diálogos ciudadanos como las plazas ciudadanas efectuadas en las diversas localidades de las provincias y/o regiones."/>
    <s v="-"/>
  </r>
  <r>
    <s v="MINISTERIO DEL INTERIOR Y SEGURIDAD PÚBLICA"/>
    <x v="157"/>
    <s v="Servicios Públicos Generales"/>
    <n v="9121"/>
    <s v="Porcentaje de Gabinetes Regionales (GR) ampliados realizados destinados a desarrollar la coordinación, fiscalización y supervisión de los servicios por parte del Delegado Presidencial Regional en el año t"/>
    <s v="(Número de Gabinetes Regionales ampliados realizados destinados a desarrollar la coordinación, fiscalización y supervisión en el año t/Número de Gabinetes Regionales ampliados destinados a desarrollar la coordinación, fiscalización y supervisión programados en el año t)*100"/>
    <m/>
    <m/>
    <s v="%"/>
    <s v="Asc"/>
    <s v="Eficacia"/>
    <s v="Proceso"/>
    <x v="1"/>
    <s v="NM"/>
    <s v="--"/>
    <s v="--"/>
    <s v="--"/>
    <m/>
    <n v="100"/>
    <n v="104"/>
    <n v="104"/>
    <n v="0"/>
    <s v="El Gabinete Regional ampliado es una instancia de coordinación territorial de la oferta pública regional, presidida por el Delegado Presidencial Regional, la cual funciona sobre la base de tres tipos de sesiones. i) sesiones ampliadas, en las que se convoca a todos los servicios con jefatura regional para informar, coordinar o evaluar temas de interés común, ii) sesiones temáticas, en las que el Delegado Presidencial Regional convoca sólo a los servicios que le es atingente el tema que le interesa tratar, las que son convocadas de acuerdo al interés de la región y iii) sesiones de comisión o comités de trabajo, que son reuniones regulares realizadas al interior de una comisión o comités específicos y en las que se coordinan diversas iniciativas, se entregan informes o se hace el seguimiento de un modo más específico del estado de avance de los programas regionales."/>
    <s v="-"/>
  </r>
  <r>
    <s v="MINISTERIO DEL INTERIOR Y SEGURIDAD PÚBLICA"/>
    <x v="157"/>
    <s v="Servicios Públicos Generales"/>
    <n v="10044"/>
    <s v="Tiempo promedio (en días hábiles) de asignación de Subsidio de Discapacidad Mental para menores de 18 años (Ley N° 20.255) respecto del total de solicitudes presentadas y resueltas en la Delegación Presidencial Regional."/>
    <s v="Sumatoria de días hábiles de demora del total de solicitudes de Subsidio para discapacitados mentales menores de 18 años de edad resueltas en el año t, desde que se recepciona en Delegación Presidencial el expediente de postulación a Subsidio hasta q/Número total de solicitudes resueltas por la Delegación Presidencial Regional en el año t"/>
    <m/>
    <m/>
    <s v="días"/>
    <s v="Des"/>
    <s v="Calidad"/>
    <s v="Producto"/>
    <x v="1"/>
    <s v="NM"/>
    <s v="--"/>
    <s v="--"/>
    <s v="--"/>
    <m/>
    <n v="7"/>
    <n v="9719"/>
    <n v="1457"/>
    <n v="0"/>
    <s v="El Subsidio para personas con Discapacidad Mental para menores de 18 años de edad, es un subsidio establecido por el artículo 35° de la Ley N° 20.255, que beneficia a personas menores de 18 años de edad con discapacidad mental acreditada por la Comisión de Medicina Preventiva e Invalidez (COMPIN), carentes de recursos, que cumplan con los requisitos establecidos en el artículo 1° del D.L N° 869, de 1975 y a los cuales se les aplica la Ficha del Registro Social de Hogares. El otorgamiento de dicho beneficio es de responsabilidad del Delegado Presidencial Regional, la postulación se inicia en el Municipio y el pago del Subsidio es responsabilidad del Instituto de previsión Social. La meta hace referencia a los días hábiles de tramitación, desde que se recepciona en la Delegación Presidencial Regional el expediente de postulación a Subsidio hasta que se comunica al beneficiado su asignación."/>
    <e v="#VALUE!"/>
  </r>
  <r>
    <s v="MINISTERIO DEL INTERIOR Y SEGURIDAD PÚBLICA"/>
    <x v="157"/>
    <s v="Servicios Públicos Generales"/>
    <n v="10046"/>
    <s v="Tiempo promedio (en días hábiles) de tramitación de solicitud de beneficio del Programa Regular ORASMI de Delegaciones Presidenciales Provinciales y Regionales"/>
    <s v="Sumatoria de días hábiles de tramitación del total de solicitudes aprobadas y entregadas en el año t, desde que se encuentra disponible para tramitación interna hasta la fecha de entrega registrada en el recibo conforme/N° total de solicitudes aprobadas y entregadas a través del Programa ORASMI Regular en el año t"/>
    <m/>
    <m/>
    <s v="días"/>
    <s v="Des"/>
    <s v="Calidad"/>
    <s v="Producto"/>
    <x v="1"/>
    <s v="NM"/>
    <s v="--"/>
    <s v="--"/>
    <s v="--"/>
    <m/>
    <n v="9"/>
    <n v="64660"/>
    <n v="7585"/>
    <n v="0"/>
    <s v="Se entiende beneficiario ORASMI, aquellas personas naturales, chilenos/as y extranjeros/as con Cédula de Identidad Nacional vigente, que se encuentren en una situación o condición de vulnerabilidad transitoria que le impida la generación de recursos para enfrentar dicha situación o condición y que, habiendo sido evaluado por un/a profesional Asistente Social se le han sido asignado recursos con cargo al Programa ORASMI en algunas de las áreas que lo componen (Salud, Vivienda y Habitabilidad, Educación, Asistencia Social, Discapacidad y Emprendimiento y Capacitación Laboral), conforme a la normativa vigente. El proceso de aprobación de solicitudes y entrega de beneficios ORASMI, quedará registrado por completo en el Sistema de Ingreso Evaluación de Peticiones (SIEP) , contando como día de inicio de la medición del presente indicador cuando la petición se encuentra disponible para tramitación interna, eso quiere decir, cuando el estado de la misma se encuentre en Validación de Compras, y como día final, la fecha que se registra tanto en sistema como el recibo conforme como Fecha de entrega; y se contabilizará el tiempo promedio en días hábiles. Se indica que la petición debe estar en estado Validación de Compras, por cuanto, en aquel estado es obligatorio contar con toda la documentación de respaldo y el compromiso de los co-aportes que se necesiten o ameriten conforme el procedimiento del Programa y que lo establece su reglamento. Ello por cuanto, pueden ingresar solicitudes que no cumplan con los requisitos o bien cuya resolución debe ser abordada por programas diversos de ORASMI. Se entiende como recibo conforme al documento utilizado para respaldar la entrega de una prestación aprobada a través del Fondo ORASMI, ya sea en bienes y/o servicios, el cual se suscribe entre el profesional responsable del caso y el beneficiario de la prestación aprobada o de la persona que se encuentra facultada para retirar en su lugar. En este último caso, se debe adjuntar copia de la cédula de identidad del facultado. La información mínima que debe contener dicho documento es: - Individualización del beneficiario de la prestación (nombre completo y N° cédula nacional de identidad). - Descripción de la prestación financiada. Cuando corresponda, se indicará la cantidad de productos entregados, en atención a la naturaleza de la prestación efectuada. - Monto de la prestación financiada y entregada. Este monto debe coincidir con aquel indicado en el documento de pago y/o cheque emitido al proveedor del bien y/o servicio que se trate."/>
    <e v="#VALUE!"/>
  </r>
  <r>
    <s v="MINISTERIO DEL INTERIOR Y SEGURIDAD PÚBLICA"/>
    <x v="157"/>
    <s v="Servicios Públicos Generales"/>
    <n v="13761"/>
    <s v="Porcentaje de actividades de la autoridad en materias de políticas, planes y programas gubernamentales"/>
    <s v="(Numero de actividades de la autoridad realizadas en el año t/Numero de actividades de la autoridad programadas en el año t)*100"/>
    <s v="1 - Representar al Presidente de la República en las diversas regiones y provincias, haciendo pleno ejercicio del gobierno interior."/>
    <s v="Actividades de autoridad"/>
    <s v="%"/>
    <s v="Asc"/>
    <s v="Eficacia"/>
    <s v="Proceso"/>
    <x v="2"/>
    <n v="50"/>
    <n v="6"/>
    <n v="12"/>
    <n v="0"/>
    <m/>
    <s v="NM"/>
    <s v="--"/>
    <s v="--"/>
    <s v="--"/>
    <s v="1. El corte será al 15 de diciembre de 2023 y el último reporte deberá enviarse a más tardar el 28 de diciembre de 2023."/>
    <n v="1"/>
  </r>
  <r>
    <s v="MINISTERIO DEL INTERIOR Y SEGURIDAD PÚBLICA"/>
    <x v="157"/>
    <s v="Servicios Públicos Generales"/>
    <n v="13763"/>
    <s v="Porcentaje de medidas definidas en gabinete regional aplicadas y/o implementadas"/>
    <s v="(Cantidad de medidas estratégicas aplicadas y/o implementadas en el año t/Cantidad de medidas estratégicas definidas en el año t)*100"/>
    <s v="1 - Representar al Presidente de la República en las diversas regiones y provincias, haciendo pleno ejercicio del gobierno interior."/>
    <s v="Reporte de medidas estratégicas"/>
    <s v="%"/>
    <s v="Asc"/>
    <s v="Eficacia"/>
    <s v="Producto"/>
    <x v="2"/>
    <n v="50"/>
    <n v="6"/>
    <n v="12"/>
    <n v="0"/>
    <m/>
    <s v="NM"/>
    <s v="--"/>
    <s v="--"/>
    <s v="--"/>
    <s v="1. Se debe considerar 1 reporte por trimestre. 2. El corte será al 15 de diciembre de 2023 y el último reporte deberá enviarse a más tardar el 28 de diciembre de 2023. Medidas estratégicas emanadas de los Gabinetes Regionales."/>
    <n v="1"/>
  </r>
  <r>
    <s v="MINISTERIO DEL INTERIOR Y SEGURIDAD PÚBLICA"/>
    <x v="157"/>
    <s v="Servicios Públicos Generales"/>
    <n v="13776"/>
    <s v="Porcentaje de Mesas de desarrollo estratégico local realizadas"/>
    <s v="(Cantidad de Mesas de desarrollo estratégico local realizadas en el año t/Cantidad de Mesas de desarrollo estratégico local programadas en el año t)*100"/>
    <s v="2 - Controlar, monitorear y evaluar la ejecución de las políticas gubernamentales y prioridades presidenciales en materias propias del Ministerio del Interior y Seguridad Pública."/>
    <s v="Mesas de desarrollo estratégico local"/>
    <s v="%"/>
    <s v="Asc"/>
    <s v="Eficacia"/>
    <s v="Proceso"/>
    <x v="2"/>
    <n v="50"/>
    <n v="6"/>
    <n v="12"/>
    <n v="0"/>
    <m/>
    <s v="NM"/>
    <s v="--"/>
    <s v="--"/>
    <s v="--"/>
    <s v="1. El corte será al 15 de diciembre de 2023 y el último reporte deberá enviarse a más tardar el 28 de diciembre de 2023. 2. Se entiende por Mesa de Desarrollo estrategico aquella que tiene por objeto diagnosticar los problemas estructurales de la localidad y levantar estrategia y prioridades a fin de enfretar dichos problemas."/>
    <n v="1"/>
  </r>
  <r>
    <s v="MINISTERIO DEL INTERIOR Y SEGURIDAD PÚBLICA"/>
    <x v="157"/>
    <s v="Servicios Públicos Generales"/>
    <n v="13779"/>
    <s v="Porcentaje de cumplimiento de hitos del Plan de gestión Integral"/>
    <s v="(Cantidad de hitos del Plan de gestión Integral cumplidos en el año t/Cantidad de hitos del plan de gestion integral definidos en el año t )*100"/>
    <s v="2 - Controlar, monitorear y evaluar la ejecución de las políticas gubernamentales y prioridades presidenciales en materias propias del Ministerio del Interior y Seguridad Pública."/>
    <s v="Plan de Gestión Integral"/>
    <s v="%"/>
    <s v="Asc"/>
    <s v="Eficacia"/>
    <s v="Proceso"/>
    <x v="2"/>
    <n v="75"/>
    <n v="6"/>
    <n v="8"/>
    <n v="0"/>
    <m/>
    <s v="NM"/>
    <s v="--"/>
    <s v="--"/>
    <s v="--"/>
    <s v="1. Se debe considerar 1 reporte por trimestre. 2. El corte será al 15 de diciembre de 2023 y el último reporte deberá enviarse a más tardar el 28 de diciembre de 2023."/>
    <n v="1"/>
  </r>
  <r>
    <s v="MINISTERIO DEL INTERIOR Y SEGURIDAD PÚBLICA"/>
    <x v="157"/>
    <s v="Servicios Públicos Generales"/>
    <n v="13781"/>
    <s v="Porcentaje de ejecución presupuestaria ORASMI"/>
    <s v="(Presupuesto devengado ORASMI en el año t/Presupuesto ORASMI asignado y transferido a la delegacion en el año t)*100"/>
    <s v="3 - Entregar de manera oportuna y focalizada prestaciones sociales a sectores vulnerables y de clase media, generando mayores oportunidades."/>
    <s v="Ejecución presupuestaria ORASMI"/>
    <s v="%"/>
    <s v="Des"/>
    <s v="Economía"/>
    <s v="Proceso"/>
    <x v="2"/>
    <n v="80"/>
    <n v="1680000000"/>
    <n v="2100000000"/>
    <n v="0"/>
    <m/>
    <s v="NM"/>
    <s v="--"/>
    <s v="--"/>
    <s v="--"/>
    <m/>
    <n v="-1"/>
  </r>
  <r>
    <s v="MINISTERIO DEL INTERIOR Y SEGURIDAD PÚBLICA"/>
    <x v="157"/>
    <s v="Servicios Públicos Generales"/>
    <n v="13784"/>
    <s v="Porcentaje de ejecución presupuestaria de Unidad de Pasos Fronterizos"/>
    <s v="(Monto devengado del presupuesto para la unidad de pasos fronterizos en el año t/Presupuesto total asignado para la unidad de pasos fronterizos en el año t)*100"/>
    <s v="4 - Administrar y velar por el correcto funcionamiento de los complejos fronterizos a lo largo del territorio nacional."/>
    <s v="Ejecución presupuestaria Unidad de Pasos Fronterizos"/>
    <s v="%"/>
    <s v="Asc"/>
    <s v="Economía"/>
    <s v="Proceso"/>
    <x v="2"/>
    <n v="80"/>
    <n v="4000000000"/>
    <n v="5000000000"/>
    <n v="0"/>
    <m/>
    <s v="NM"/>
    <s v="--"/>
    <s v="--"/>
    <s v="--"/>
    <s v="1. Complejos Fronterizos DPR Arica y Parinacota: Chacalluta DPP Parinacota: Chungará, Visviri DPP Tamarugal: Colchane DPP El Loa: Hito Cajón, Jama, Sico, San Pedro de Atacama, Ollagüe DPR Atacama: San Francisco, Pircas Negras DPR Coquimbo: Agua Negra DPP Los Andes: Los Libertadores DPR Maule: Pehuenche DPP Curicó: San Pedro DPP Bio Bio: Pichachén DPP Malleco: Pino Hachado, Liucura, Icalma DPR La Araucanía: Puesco DPR De los Ríos: Hua Hum, Carirriñe DPP Osorno: Pajaritos DPP Palena: Futaleufú, Río Encuentro DPR De los Lagos: Peulla. El León, El Bolsón DPR Aysén del G. Carlos Ibáñez del Campo: Coyhaique Alto. Balmaceda DPP Capitán Prat: Roballos, Río Mayer, Río Mosco, Dos Lagunas DPP General Carrera: Chile Chico, Palavicini DPR Magallanes y la Antártica Chilena: Monte Aymond DPP Última Esperanza: Dorotea, Casas Viejas, Río Don Guillermo DPP Tierra del Fuego: San Sebastián, Río Bellavista 2. El corte será al 15 de diciembre de 2023 y el último reporte deberá enviarse a más tardar el 28 de diciembre de 2023."/>
    <n v="1"/>
  </r>
  <r>
    <s v="MINISTERIO DEL INTERIOR Y SEGURIDAD PÚBLICA"/>
    <x v="157"/>
    <s v="Servicios Públicos Generales"/>
    <n v="14018"/>
    <s v="Porcentaje de ejecución presupuestaria FONDES"/>
    <s v="(Presupuesto devengado FONDES en el año t/Presupuesto FONDES asignado y transferido a la delegación en el año t)*100"/>
    <s v="3 - Entregar de manera oportuna y focalizada prestaciones sociales a sectores vulnerables y de clase media, generando mayores oportunidades."/>
    <s v="Ejecución presupuestaria FONDES"/>
    <s v="%"/>
    <s v="Des"/>
    <s v="Economía"/>
    <s v="Proceso"/>
    <x v="2"/>
    <n v="80"/>
    <n v="3040000000"/>
    <n v="3800000000"/>
    <n v="0"/>
    <m/>
    <s v="NM"/>
    <s v="--"/>
    <s v="--"/>
    <s v="--"/>
    <m/>
    <n v="-1"/>
  </r>
  <r>
    <s v="MINISTERIO DEL INTERIOR Y SEGURIDAD PÚBLICA"/>
    <x v="158"/>
    <s v="Protección Social"/>
    <n v="11811"/>
    <s v="Porcentaje de usuarios del Programa Fonodrogas que se encuentran satisfechos o muy satisfechos con la atención brindada por el Programa en el año t."/>
    <s v="(Número de usuarios que contesta la consulta de opinión encontrándose satisfecho o muy satisfecho con el servicio brindado por el Programa en el año t/Número total de usuarios que contesta la consulta de opinión en el año t)*100"/>
    <s v="3 - Generar y difundir conocimiento sobre el consumo de alcohol y otras drogas, a través de acciones de información, sensibilización y capacitación, de manera oportuna, pertinente, desestigmatizada, basada en evidencia y de fácil acceso, a las personas, comunidades e instituciones del intersector."/>
    <s v="Usuarios Satisfechos con Atención de Programa Fonodrogas"/>
    <s v="%"/>
    <s v="Asc"/>
    <s v="Calidad"/>
    <s v="Producto"/>
    <x v="0"/>
    <n v="92"/>
    <n v="2300"/>
    <n v="2500"/>
    <n v="0"/>
    <m/>
    <n v="97"/>
    <n v="2120"/>
    <n v="2182"/>
    <n v="0"/>
    <s v="La consulta de opinión tiene como objetivo medir el grado de satisfacción de nuestros usuarios con el servicio entregado por Fono Drogas y Alcohol. Para esto, se realiza una consulta automática al final de los llamados, en donde se le solicita al usuario asignar una nota (en escala de 1 a 7) al servicio recibido. La satisfacción se obtiene considerando como satisfechos a los usuarios que colocaron nota 6, y muy satisfechos a los usuarios que colocaron nota 7, en la pregunta Nº 1: ¿Qué nota le pondría al servicio Fonodrogas y Alcohol? Al sumar las categorías muy satisfecho (nota 7) y satisfecho (nota 6), se considera que el usuario se encuentra satisfecho con el servicio entregado a través de Fono Drogas y Alcohol."/>
    <n v="-5.1546391752577317E-2"/>
  </r>
  <r>
    <s v="MINISTERIO DEL INTERIOR Y SEGURIDAD PÚBLICA"/>
    <x v="158"/>
    <s v="Protección Social"/>
    <n v="11817"/>
    <s v="Porcentaje de usuarios que egresan de tratamiento con logro terapéutico intermedio-alto de los programas de población general adulta, del total de usuarios que egresan de tratamiento de los programas de población general adulta en el año t."/>
    <s v="(Número de usuarios que egresan de tratamiento con logro terapéutico intermedio-alto de los programas de población general adulta en el año t/Número total de usuarios que egresan de tratamiento de los programas de población general adulta en el año t)*100"/>
    <s v="2 - Desarrollar y ejecutar un sistema integral de recuperación, con enfoque intersectorial, de género, pertinencia cultural y territorial, mediante la entrega de tratamiento con distintos niveles de complejidad a todas las poblaciones que lo requieran, y que entregue los apoyos necesarios para facilitar la inclusión social y desestigmatización, en las diferentes etapas del proceso, con el objetivo de obtener resultados sostenibles en el largo plazo de las personas con consumo problemático de alcohol y otras drogas."/>
    <s v="Usuarios egresados de tratamiento con logro terapéutico intermedio-alto"/>
    <s v="%"/>
    <s v="Asc"/>
    <s v="Eficacia"/>
    <s v="Resultado Final"/>
    <x v="0"/>
    <n v="60"/>
    <n v="4950"/>
    <n v="8249"/>
    <n v="0"/>
    <m/>
    <n v="66"/>
    <n v="4931"/>
    <n v="7450"/>
    <n v="0"/>
    <s v="El logro terapéutico se obtiene de la evaluación del proceso terapéutico, que corresponde a la apreciación clínica que se hace del nivel alcanzado de logro de los objetivos terapéuticos planteados al inicio del proceso y descritos en el plan de tratamiento individual. De acuerdo al anexo vigente de Orientaciones Técnicas del Convenio SENDA-MINSAL, se define por: Logro Alto: alcance total o parcial de los objetivos planteados. Se aprecia la decisión por consolidar un cambio favorable en su estilo de vida. Logro Intermedio: alcance total o parcial de los objetivos planteados, que requeriría de un periodo de apoyo para una integración social satisfactoria. La meta establecida se encuentra en función del egreso de tratamiento correspondiente a alta terapéutica, alta administrativa o abandono. En los tres tipos de egreso se realiza la evaluación mencionada, pudiéndose obtener cualquiera de los niveles de logro terapéutico. La línea base de este indicador está sujeta a la determinación de las unidades de tratamiento convenidas para el año t."/>
    <n v="-9.0909090909090912E-2"/>
  </r>
  <r>
    <s v="MINISTERIO DEL INTERIOR Y SEGURIDAD PÚBLICA"/>
    <x v="158"/>
    <s v="Protección Social"/>
    <n v="12090"/>
    <s v="Porcentaje de unidades de orientación sociolaboral efectivamente ocupadas, en relación a las unidades de orientación sociolaboral convenidas en el año t."/>
    <s v="(Número total de unidades de orientación sociolaboral efectivamente ocupadas en el año t/Número total de unidades de orientación sociolaboral convenidas para el año t)*100"/>
    <s v="2 - Desarrollar y ejecutar un sistema integral de recuperación, con enfoque intersectorial, de género, pertinencia cultural y territorial, mediante la entrega de tratamiento con distintos niveles de complejidad a todas las poblaciones que lo requieran, y que entregue los apoyos necesarios para facilitar la inclusión social y desestigmatización, en las diferentes etapas del proceso, con el objetivo de obtener resultados sostenibles en el largo plazo de las personas con consumo problemático de alcohol y otras drogas."/>
    <s v="Unidades de Orientación Sociolaboral efectivamente ocupadas"/>
    <s v="%"/>
    <s v="Asc"/>
    <s v="Eficacia"/>
    <s v="Producto"/>
    <x v="0"/>
    <n v="88"/>
    <n v="2675"/>
    <n v="3040"/>
    <n v="0"/>
    <m/>
    <n v="96"/>
    <n v="2701"/>
    <n v="2800"/>
    <n v="0"/>
    <s v="Por unidad de orientación sociolaboral se entiende a un mes de participación activa de la persona con problemas de consumo de sustancia en el programa. Por tanto, habrían tantas unidades de orientación sociolaboral como meses de participación activa. Se espera, que el tiempo de participación de la persona, sea cercano al promedio de duración general que tiene el programa, contribuyendo al mejoramiento de las competencias sociolaborales si la persona participa mensualmente de éste. Para efectos de la línea base del indicador, se considerará la Resolución del Convenio realizada durante el primer trimestre del 2023."/>
    <n v="-8.3333333333333329E-2"/>
  </r>
  <r>
    <s v="MINISTERIO DEL INTERIOR Y SEGURIDAD PÚBLICA"/>
    <x v="158"/>
    <s v="Protección Social"/>
    <n v="12537"/>
    <s v="Porcentaje de Operativos de Control Preventivo a Conductores de alcohol y otras drogas realizados durante el año t, respecto del total de los Operativos Control Preventivo a Conductores de alcohol y otras drogas convenidos para el año t."/>
    <s v="(Número total de Operativos de Control Preventivo a Conductores de alcohol y otras drogas realizados en el año t/Número total de Operativos de Control Preventivo a Conductores de alcohol y otras drogas convenidos para el año t)*100"/>
    <m/>
    <m/>
    <s v="%"/>
    <s v="Asc"/>
    <s v="Eficacia"/>
    <s v="Proceso"/>
    <x v="1"/>
    <s v="NM"/>
    <s v="--"/>
    <s v="--"/>
    <s v="--"/>
    <m/>
    <n v="100"/>
    <n v="1045"/>
    <n v="1045"/>
    <n v="0"/>
    <s v="En el modelo de gestión de los operativos de control de alcohol, se incluirán también el control de drogas. Lo anterior no modifica el rendimiento en relación a la cantidad de operativos convenidos. Se entenderá como operativo realizado aquel en que se presenten todos los actores convocados (proveedor o municipio, Carabineros y SENDA), en lugar determinado, independiente del número de controles que se realice. El número total de operativos se determina de acuerdo a lo establecido en los convenios o contratos de ejecución con municipios o proveedores del servicio, desde la vigencia que indiquen dentro del año en curso, hasta el término del mismo. Dado que los Operativos de Control Preventivo dependen de la presencia de Carabineros de Chile, se podrá ajustar el número total de operativos (línea base) indicando aquellos cancelados por razones propias de esta institución y que no puedan recuperarse por razones externas al servicio. Para dar cuenta de ello se contará con un correo electrónico de respaldo enviado por Carabineros de Chile informando/solicitando la cancelación de los mismos."/>
    <s v="-"/>
  </r>
  <r>
    <s v="MINISTERIO DEL INTERIOR Y SEGURIDAD PÚBLICA"/>
    <x v="158"/>
    <s v="Protección Social"/>
    <n v="13193"/>
    <s v="Porcentaje de modalidades de atención de tratamiento para población específica de mujeres y NNA general, que se encuentran instaladas en el país en el año t, respecto de las modalidades de atención de tratamiento definidas para el país en el año t."/>
    <s v="(Número total de modalidades de atención de tratamiento para población específica de mujeres y niños, niñas y adolescentes general, que se encuentran instaladas en el país en el año t/Número total de modalidades de atención de tratamiento para población específica de mujeres y niños, niñas y adolescentes general, definidas para el país en el año t)*100"/>
    <s v="2 - Desarrollar y ejecutar un sistema integral de recuperación, con enfoque intersectorial, de género, pertinencia cultural y territorial, mediante la entrega de tratamiento con distintos niveles de complejidad a todas las poblaciones que lo requieran, y que entregue los apoyos necesarios para facilitar la inclusión social y desestigmatización, en las diferentes etapas del proceso, con el objetivo de obtener resultados sostenibles en el largo plazo de las personas con consumo problemático de alcohol y otras drogas."/>
    <s v="Modalidades de atención de tratamiento instaladas para población específica de mujeres y NNA general"/>
    <s v="%"/>
    <s v="Asc"/>
    <s v="Eficacia"/>
    <s v="Producto"/>
    <x v="0"/>
    <n v="90"/>
    <n v="72"/>
    <n v="80"/>
    <n v="0"/>
    <m/>
    <n v="67"/>
    <n v="43"/>
    <n v="64"/>
    <n v="0"/>
    <s v="Se entiende por modalidad de atención a un conjunto de intervenciones y prestaciones recomendables para el logro de los objetivos terapéuticos de cada una de las poblaciones que presentan un trastorno por consumo problemático de alcohol y/o drogas. Una vez que estas modalidades se encuentren completas en una región se considera que se ha cerrado el circuito de tratamiento para población específica de mujeres, niños, niñas y adolescentes (NNA) general y Personas en Situación de Calle. Las modalidades de atención definidas para tratamiento corresponden a las siguientes: Plan Ambulatorio Intensivo Específico Mujeres, Plan Residencial Específico Mujeres, Plan Ambulatorio Intensivo Infanto Adolescente, Plan Residencial Infanto Adolescente y Plan Ambulatorio Calle. El cumplimiento de este indicador dependerá de la disponibilidad presupuestaria del Servicio para el financiamiento de nuevas modalidades de atención en las regiones del país en las cuales no está actualmente presente. Se considerarán contratos de compra de planes de tratamiento y convenios de colaboración técnica y financiera."/>
    <n v="0.34328358208955223"/>
  </r>
  <r>
    <s v="MINISTERIO DEL INTERIOR Y SEGURIDAD PÚBLICA"/>
    <x v="158"/>
    <s v="Protección Social"/>
    <n v="13438"/>
    <s v="Porcentaje de establecimientos que implementan acciones críticas para la prevención del consumo de alcohol y otras drogas, del total de establecimientos educacionales que implementan el Programa PrePara2 en el año t"/>
    <s v="(Número de establecimientos que implementan acciones críticas para la prevención del consumo de alcohol y otras drogas/Número total de establecimientos educacionales que implementan el Programa PrePara2 en el año t)*100"/>
    <s v="1 - Desarrollar y ejecutar un sistema integral de prevención del consumo de alcohol y otras drogas, con enfoque intersectorial, de género, pertinencia cultural y territorial, mediante acciones que consideren los determinantes sociales de la salud y se orienten a fortalecer factores protectores y disminuir factores de riesgo, con el objetivo de evitar y reducir las consecuencias sociosanitarias del consumo tanto en la población general como en grupos de riesgo."/>
    <s v="Establecimientos educacionales con implementación de acciones críticas para la prevención del consumo de alcohol y otras drogas"/>
    <s v="%"/>
    <s v="Asc"/>
    <s v="Eficacia"/>
    <s v="Producto"/>
    <x v="2"/>
    <n v="70"/>
    <n v="305"/>
    <n v="435"/>
    <n v="0"/>
    <m/>
    <n v="27"/>
    <n v="117"/>
    <n v="435"/>
    <n v="0"/>
    <s v="Se entenderá que un establecimiento implementa acciones críticas cuando se realicen 1: capacitación del establecimiento en temáticas de abordaje del consumo de sustancias. 2: elaboración/actualización niveles de desarrollo preventivo 3: Elaboración/actualización de protocolo de actuación. Para efectos de la línea base del indicador se considerarán establecimientos que implementa el programa PrePara2 que cuenten con todos los niveles de prevención (Ambiental, Universal, Selectiva, e Indicada). Se deben considerar factores externos que implicarían dificultades en los logros propuestos: disposición de los establecimientos para otros fines por indicación ministerial, cierre o fusión de establecimientos educacionales, y cese de actividades académicas de los establecimientos educacionales por movilizaciones estudiantiles y/o docentes, o medidas relacionadas con la contingencia sanitarias, u otros factores externos."/>
    <n v="1.5925925925925926"/>
  </r>
  <r>
    <s v="MINISTERIO DEL INTERIOR Y SEGURIDAD PÚBLICA"/>
    <x v="159"/>
    <s v="Servicios Públicos Generales"/>
    <n v="10674"/>
    <s v="Tiempo promedio de evaluación técnica de proyectos presentados al Programa Mejoramiento de Barrios."/>
    <s v="(Sumatoria de (Fecha en que un proyecto fue declarado admisible técnicamente o con observaciones por parte del PMB-Fecha en que un proyecto fue presentado para su evaluación técnica al PMB)/Numero total de proyectos que fueron presentados a Evaluación Técnica PMB)"/>
    <s v="3 - Administrar fondos de inversión e impulsar el diseño, implementación y seguimiento de la transferencia de competencias, a través del dialogo colaborativo con los gobiernos regionales y locales, además de la generación de instrumentos y asistencia que faciliten un efectivo proceso de transferencias."/>
    <s v="Días de evaluación"/>
    <s v="días"/>
    <s v="Des"/>
    <s v="Calidad"/>
    <s v="Producto"/>
    <x v="0"/>
    <n v="6.25"/>
    <n v="6813"/>
    <n v="1090"/>
    <n v="0"/>
    <m/>
    <n v="6.45"/>
    <n v="6872"/>
    <n v="1066"/>
    <n v="0"/>
    <s v="De acuerdo al proceso que desarrolla el Programa Mejoramiento de Barrios (PMB), se entenderá por evaluación técnica de un determinado proyecto, aquella que es posterior a la revisión realizada por la URS. Dicha evaluación técnica consiste en un análisis económico, técnico y legal para cada proyecto que realizan los profesionales del programa. Para efectos de este indicador, la duración de dicha evaluación se considerará en días corridos, desde el ingreso de antecedentes a la etapa de Evaluación Técnica PMB hasta que el proyecto es declarado admisible técnicamente u observado. Un proyecto observado y que posterior a dicha observación es reingresado por la municipalidad, será considerado como nuevamente ingresado para efectos de contabilizar los días en evaluación. La declaración de proyectos en estado: En Evaluación Técnica, Observado Programa y Elegible se realizan en un sistema informático denominado Subdere en línea. La medición se realiza para proyectos que son evaluados técnicamente dentro del año t, es decir, se incluirán aquellos proyectos que ingresan el año t-1 y son evaluados en el año t, contabilizándose los días desde su ingreso y no se considerarán aquellos proyectos que ingresan en el año t y son evaluados en el año t+1"/>
    <n v="3.1007751937984523E-2"/>
  </r>
  <r>
    <s v="MINISTERIO DEL INTERIOR Y SEGURIDAD PÚBLICA"/>
    <x v="159"/>
    <s v="Servicios Públicos Generales"/>
    <n v="11886"/>
    <s v="Tiempo promedio de revisión de proyectos en estado EN EVALUACIÓN TÉCNICA presentados al Programa Mejoramiento Urbano, líneas emergencia y tradicional año t."/>
    <s v="(Sumatoria de (Fecha en que un proyecto fue declarado ELEGIBLE u OBSERVADO PROGRAMA por parte del PMU-Fecha en que un proyecto fue declarado EN EVALUACIÓN TÉCNICA/Número total de proyectos declarados en EVALUACIÓN TÉCNICA)"/>
    <m/>
    <m/>
    <s v="días"/>
    <s v="Des"/>
    <s v="Calidad"/>
    <s v="Producto"/>
    <x v="1"/>
    <s v="NM"/>
    <s v="--"/>
    <s v="--"/>
    <s v="--"/>
    <m/>
    <n v="18"/>
    <n v="71718"/>
    <n v="4024"/>
    <n v="0"/>
    <s v="De acuerdo al proceso que desarrolla el Programa Mejoramiento Urbano (PMU), se entenderá por evaluación técnica de un determinado proyecto, aquella que es posterior a la revisión realizada por la Unidad Regional Subdere (URS). Dicha evaluación técnica es realizada por profesionales del programa y consiste en un análisis técnico y administrativo de cada proyecto postulado por las diversas comunas del país. Para efectos de este indicador, la duración de dicha evaluación se considerará en días corridos, desde el ingreso de antecedentes a la etapa de Evaluación Técnica hasta que el proyecto es declarado OBSERVADO PROGRAMA o ELEGIBLE. Un proyecto observado y que posterior a dicha observación es reingresado por la municipalidad, será considerado como nuevamente ingresado para efectos de contabilizar los días en evaluación. La declaración de proyectos en estado: En Evaluación Técnica, Observado Programa y Elegible se realizan en un sistema informático denominado Subdere en línea. La medición se realiza para proyectos que son evaluados técnicamente dentro del año t, es decir, se incluirán aquellos proyectos que ingresan el año t-1 y son evaluados en el año t, contabilizándose los días desde su ingreso y no se considerarán aquellos proyectos que ingresan en el año t y son evaluados en el año t+1."/>
    <e v="#VALUE!"/>
  </r>
  <r>
    <s v="MINISTERIO DEL INTERIOR Y SEGURIDAD PÚBLICA"/>
    <x v="159"/>
    <s v="Servicios Públicos Generales"/>
    <n v="12702"/>
    <s v="Porcentaje de acciones de asistencia técnica realizadas por los equipos de provisiones a los Gobiernos Regionales durante el año t respecto a las asistencias técnicas programadas para el mismo año."/>
    <s v="(Número de acciones de asistencia técnica realizadas por los equipos de provisiones a los Gobiernos Regionales durante el año t/Número de acciones de Asistencia Técnica planificadas por los equipos de provisiones para el año t)*100"/>
    <m/>
    <m/>
    <s v="%"/>
    <s v="Asc"/>
    <s v="Eficacia"/>
    <s v="Producto"/>
    <x v="1"/>
    <s v="NM"/>
    <s v="--"/>
    <s v="--"/>
    <s v="--"/>
    <m/>
    <n v="100"/>
    <n v="30"/>
    <n v="30"/>
    <n v="0"/>
    <s v="Respecto del numerador se entenderá por &quot;Número de acciones de asistencia técnica realizadas por los equipos de provisiones a los Gobiernos Regionales durante el año t?, las acciones de asistencia técnica, realizadas en forma presencial (en regiones o en SUBDERE) o mediante vídeo conferencia, por los Equipos de las Provisiones/Programas/Unidades del Departamento de Gestión de Inversiones Regionales y la Unidad de Territorios de convergencia que tiene a su cargo el Plan Especial de Zonas Extremas (PEDZE) y el Programa de Territorios Rezagados (Rezago) del departamento de Fortalecimiento y Gestión Regional, utilizando la metodología para la realización de Asistencias Técnicas a los Gobiernos Regionales aprobada por la Jefatura de División de Desarrollo Regional. Las asistencias técnicas tienen como propósito el traspaso de habilidades para el desarrollo de los componentes del programa- planificación territorial, provisión de servicios de infraestructura y fortalecimiento institucional, como también fomentar el intercambio de buenas prácticas entre los gobiernos regionales. Respecto del denominador, se entenderá por ?Número de acciones de Asistencia Técnica planificadas por los equipos de provisiones para el año t?, las acciones planificadas por cada uno de los Equipos de la Provisiones del Departamento de Gestión de Inversiones y el Departamento de Fortalecimiento y Gestión Regional. Se debe tener presente que el numerador del indicador es variable, considerando elementos tales como la demanda de los gobiernos regionales, los avances en la ejecución presupuestaria, restricciones o ajustes presupuestarios, entre otros. Se entenderá por equipos de provisiones/Programas/Unidades a los profesionales que se desempeñan en la Unidades de Residuos Sólidos, Saneamiento Sanitario, Energización, Infraestructura Rural, Puesta en Valor del Patrimonios, del Departamento de Gestión de Inversiones Regionales y a los profesionales del Plan de Zonas Extremas (PEDZE) y el Programa de Territorios Rezagados (Rezago) de la Unidad de Convergencia, dependientes del Departamento de Fortalecimiento y Gestión Regional, todos de la División de Desarrollo Regional. La metodología para la realización de Asistencias Técnicas a los Gobiernos Regionales, corresponde a un documento interno aprobado por la Jefatura de la División de Desarrollo Regional."/>
    <s v="-"/>
  </r>
  <r>
    <s v="MINISTERIO DEL INTERIOR Y SEGURIDAD PÚBLICA"/>
    <x v="159"/>
    <s v="Servicios Públicos Generales"/>
    <n v="13216"/>
    <s v="Tiempo Promedio de evaluación técnica de proyectos presentados al PTRAC durante el año t"/>
    <s v="Sumatoria de (Fecha en que un proyecto fue declarado admisible técnicamente o con observaciones por parte de PTRAC durante el año t ? Fecha en que un proyecto fue presentado para evaluación técnica durante el t/N° Total de proyectos que fueron presentados a evaluación técnica durante el año t"/>
    <s v="3 - Administrar fondos de inversión e impulsar el diseño, implementación y seguimiento de la transferencia de competencias, a través del dialogo colaborativo con los gobiernos regionales y locales, además de la generación de instrumentos y asistencia que faciliten un efectivo proceso de transferencias."/>
    <m/>
    <s v="días"/>
    <s v="Des"/>
    <s v="Calidad"/>
    <s v="Producto"/>
    <x v="0"/>
    <n v="3.83"/>
    <n v="1302"/>
    <n v="340"/>
    <n v="0"/>
    <m/>
    <n v="2.4"/>
    <n v="913"/>
    <n v="380"/>
    <n v="0"/>
    <s v="De acuerdo al proceso que desarrolla el Programa Tenencia Responsable de Animales de Compañía (PTRAC), se entenderá por evaluación técnica de un determinado proyecto, aquella que es posterior a la revisión realizada por la Unidad Regional Subdere (URS). Dicha evaluación técnica es realizada por profesionales del programa y consiste en un análisis técnico y administrativo de cada proyecto postulado por las diversas comunas del país. Para efectos de este indicador, la duración de dicha evaluación se considerará en días corridos, desde el ingreso de antecedentes a la etapa de Evaluación Técnica hasta que el proyecto es declarado OBSERVADO PROGRAMA o ELEGIBLE. Un proyecto observado y que posterior a dicha observación es reingresado por la municipalidad, será considerado como nuevamente ingresado para efectos de contabilizar los días en evaluación. La declaración de proyectos en estado: En Evaluación Técnica, Observado Programa y Elegible se realizan en un sistema informático denominado Subdere en línea. La medición se realiza para proyectos que son evaluados técnicamente dentro del año t, es decir, se incluirán aquellos proyectos que ingresan el año t-1 y son evaluados en el año t, contabilizándose los días desde su ingreso y no se considerarán aquellos proyectos que ingresan en el año t y son evaluados en el año t+1."/>
    <n v="-0.59583333333333344"/>
  </r>
  <r>
    <s v="MINISTERIO DEL INTERIOR Y SEGURIDAD PÚBLICA"/>
    <x v="159"/>
    <s v="Servicios Públicos Generales"/>
    <n v="13495"/>
    <s v="Porcentaje de variación de funcionarios de gobiernos subnacionales seleccionados en Diplomados respecto del total de funcionarios de gobiernos subnacionales seleccionados en Diplomados en el año t-1."/>
    <s v="((N° funcionarios de gobiernos subnacionales seleccionados en Diplomados t/N° funcionarios de gobiernos subnacionales seleccionados en Diplomados t-1)-1)*100"/>
    <s v="2 - Instalar capacidades técnicas, institucionales y funcionarias de los Gobiernos Regionales y municipios para el diseño e implementación de políticas, planes y programas de desarrollo regional y local, y la generación de carteras de proyectos, para impulsar la inversión en el territorio, la innovación, la competitividad y el fortalecimiento de los territorios."/>
    <s v="N° de funcionarios de Gobiernos Subnacionales."/>
    <s v="%"/>
    <s v="Asc"/>
    <s v="Eficacia"/>
    <s v="Producto"/>
    <x v="2"/>
    <n v="9.11"/>
    <n v="3150"/>
    <n v="2887"/>
    <n v="0"/>
    <m/>
    <n v="-13.98"/>
    <n v="2565"/>
    <n v="2982"/>
    <n v="0"/>
    <m/>
    <n v="-1.6516452074391987"/>
  </r>
  <r>
    <s v="MINISTERIO DEL INTERIOR Y SEGURIDAD PÚBLICA"/>
    <x v="159"/>
    <s v="Servicios Públicos Generales"/>
    <n v="13496"/>
    <s v="Porcentaje de Inmuebles con Mecanismos de Gestión que cuenten con una sola revisión desde el año 2016 calificados como insuficientes o suficientes o sin revisión previa, revisados durante el año t"/>
    <s v="(N° de inmuebles con mecanismos de gestión revisados durante el año t /N° total de inmuebles puestos en valor que cuenten con una sola revisión en el período 2016-2022 con evaluación suficiente o insuficiente o sin revisión hasta el año t-1)*100"/>
    <s v="1 - Alcanzar un desarrollo territorial equitativo y la descentralización política, administrativa y fiscal que promueva el fomento productivo, el enfoque de género y la transición socio-ecológica justa, a través de la promoción, diseño e implementación de políticas y acciones desde el nivel central."/>
    <s v="Inmuebles con Mecanismos de Gestión revisados"/>
    <s v="%"/>
    <s v="Asc"/>
    <s v="Eficacia"/>
    <s v="Producto"/>
    <x v="2"/>
    <n v="100"/>
    <n v="8"/>
    <n v="8"/>
    <n v="0"/>
    <m/>
    <n v="40"/>
    <n v="2"/>
    <n v="5"/>
    <n v="0"/>
    <s v="Las obras financiadas por el programa Puesta en valor del Patrimonio (PVP) a través del Fondo de Apoyo a la Contingencia Regional (FACR) cuentan con un modelo de gestión cuyo conocimiento e implementación por parte del administrador debe ser verificado para evaluar el cumplimiento de los objetivos de sustentabilidad de las inversiones. Desde 2016 se realizan estas revisiones a las obras terminadas por parte de la unidad PVP. Entre 2016 y 2021 se ha revisado el universo total de inmuebles puestos en valor (74) hasta el año anterior (2020), determinándose para cada uno una calificación en porcentaje de cumplimiento. De acuerdo con esto se calificaron en 4 categorías: Insuficiente, Suficiente, Satisfactorio y Excelente. A partir del universo total revisado en los años anteriores, para el periodo 2023 se propone focalizar la revisión en aquellos inmuebles que cuenten con una sola revisión con resultado calificado como insuficiente o suficiente en el periodo 2016-2022, además de los inmuebles puestos en valor durante el año t-1 y que por lo tanto no han tenido evaluación previa. El numerador corresponde al total de inmuebles revisados durante el año en curso (t), lo que se acreditará a través de un informe de revisión emanado de una entrevista con la administración del inmueble que puede ser desarrollada de manera virtual o presencial, de acuerdo con una pauta establecida y de la revisión de los medios de verificación (fotografías) enviados por la administración del inmueble, Unidad Regional Subdere y/o Gobierno Regional. Los inmuebles por revisar durante el año t, deberán cumplir con alguno de los siguientes criterios: inmuebles que no haya sido revisados anteriormente y que tengan más de seis meses de uso desde su puesta en valor; inmuebles que cuenten con una sola revisión en el periodo 2016-2022, con resultado calificado como insuficiente o suficiente (se excluyen las calificaciones de satisfactorio y excelente). El denominador corresponde a los inmuebles puestos en valor con recursos de del programa Puesta en Valor del Patrimonio a través del FACR hasta diciembre del año anterior, que no hayan tenido revisiones anteriores o inmuebles que cuenten con una sola revisión con resultado calificado como insuficiente o suficiente en el periodo 2016-2022. Se entenderá como &quot;puesto en valor&quot; aquellos inmuebles que tengan obras terminadas, lo que se acreditará mediante la existencia de un documento que certifique su finalización, tales como recepción provisional, recepción final, liquidación de contrato o devolución de retenciones. En el caso de proyectos que incorporen compra de equipos o equipamiento, además de la obra terminada, se requerirá que dichos bienes se encuentren adquiridos, para ser considerado como &quot;puesto en valor&quot;, lo que podrá ser acreditado mediante un certificado de la administración o del propietario del inmueble donde indique la fecha de su entrada en operación. Se entenderá como inmuebles que cuenten con una sola revisión con resultado calificado como insuficiente o suficiente en el periodo 2016-2022 aquellos en cuyo único informe de revisión del periodo 2016-2022 se indique que hayan obtenido alguna de dichas calificaciones. Se debe tener en cuenta que tanto el numerador como el denominador, propuestos como meta de este indicador son variables, ya que pueden aumentar o disminuir en función del número de inmuebles puestos en valor en el año t-1 y el valor efectivo para 2023 quedará determinado cuando se conozca el resultado de las revisiones que se están realizando durante el año 2022 en curso y cuando se produzca efectivamente la puesta en valor de los inmuebles que entren en operación durante 2022. Por ahora se conocen los resultados hasta junio de 2022 que arrojan 3 inmuebles que cuentan con una sola revisión con resultado calificado como insuficiente o suficiente en el periodo 2016-2022 lo que se suma a los que se pueden poner en valor hasta diciembre de 2022 que se estima en 6 con lo que se proyecta un universo total de 9 inmuebles."/>
    <n v="1.5"/>
  </r>
  <r>
    <s v="MINISTERIO DEL INTERIOR Y SEGURIDAD PÚBLICA"/>
    <x v="160"/>
    <s v="Orden Público y Seguridad"/>
    <n v="12451"/>
    <s v="Porcentaje de NNA que permanece con los padres o adultos significativos al término de la intervención respecto del total de NNA egresados del Programa Lazos en el año t."/>
    <s v="(Número total de NNA que permanece con los padres o adultos significativos al término de la intervención en el año t/Número total de NNA egresados del Programa Lazos en el año t )*100"/>
    <s v="1 - Desarrollar políticas públicas en materia de prevención social de delito y violencias, con criterios de equidad y eficiencia que respondan a las demandas y necesidades identificadas a nivel nacional, regional, comunal y/o barrial."/>
    <s v="Niños, niñas y adolescentes que permanece con los padres o adultos significativos al término de la intervención colabora en la prevención social del delito y violencias."/>
    <s v="%"/>
    <s v="Asc"/>
    <s v="Eficacia"/>
    <s v="Resultado Intermedio"/>
    <x v="0"/>
    <n v="95.02"/>
    <n v="1716"/>
    <n v="1806"/>
    <n v="0"/>
    <m/>
    <n v="0"/>
    <n v="1762"/>
    <n v="1822"/>
    <n v="0"/>
    <s v="Criterios de egreso Programa LAZOS (EX PAIF) - componente MST: 1. Término del Proceso de Intervención: El joven es egresado por mutuo acuerdo entre el cuidador y el equipo Multisistemic Therapy (MST); porque existe evidencia en el cumplimiento de los objetivos de tratamiento, o porque el tratamiento ha llegado a un punto de rendimientos decrecientes con respecto al tiempo adicional invertido y es poco probable que se generen mayores avances en los objetivos. 2. Falta de compromiso: La decisión de egresar el caso es porque el equipo MST no fue capaz de comprometer a la familia con el tratamiento independiente de las acciones que el terapeuta haya desplegado para lograr compromiso y alianza con la familia. 3. Reubicado fuera del hogar: cuando el menor es transferido a un contexto restrictivo (centros de detención, residencias), por un evento o delito que ocurre durante el tratamiento MST. Se excluyen de la medición, los NNA que se ubiquen en alguno de los siguientes criterios de término anticipado del tratamiento y que no son atribuibles a la intervención: 4. Reubicado por evento antes de MST: cuando el menor es transferido a un contexto restrictivo (centros de detención, residencias), por un evento o delito ocurrido antes del comienzo de la intervención de MST. 5. Retiro administrativo del programa MST: cuando el caso se cierra por temas administrativos, los cuales no tienen relación con el progreso del caso. 6. Retiro administrativo por falta de financiamiento: cuando el caso se cierra por falta de presupuesto y no es posible la ejecución del programa, factores que no tienen relación con el progreso del caso. 7. Re-locación: cuando la familia se cambia de lugar fuera del área de ejecución del programa (Cambio de Comuna-Región). También se excluyen de la medición todos aquellos casos sin fecha de primera visita. Por NNA se entiende niños, niñas y adolescentes. Se entiende por adulto significativo, como la persona adulta que manifiesta su interés en hacerse responsable del cuidado y crianza del niño, niña y/o adolescente (NNA). Sujeto que debe estar preparado y capacitado para responder adecuadamente a las demandas y necesidades del NNA, ya que desempeña un papel fundamental, acompañándolo activa y afectivamente, en su proceso de desarrollo para poder asumir plenamente sus responsabilidades dentro de la comunidad. Se modifica el nombre del programa, de PAIF pasa a llamarse programa LAZOS."/>
    <s v="-"/>
  </r>
  <r>
    <s v="MINISTERIO DEL INTERIOR Y SEGURIDAD PÚBLICA"/>
    <x v="160"/>
    <s v="Orden Público y Seguridad"/>
    <n v="12543"/>
    <s v="Porcentaje de egresos con objetivos logrados y parcialmente logrados del Servicio de Segunda Repuesta (SSR) del Programa de Apoyo a Víctimas de Delitos, respecto del total de egresos que finalizan las intervenciones (T2 y T3) del SSR del Programa."/>
    <s v="(N° de egresos con objetivos logrados y parcialmente logrados de Servicio de Segunda Repuesta (SSR) del Programa de Apoyo a Víctimas de Delitos/N° Total de egresos que finalizan la Intervención Tipo 2 (T2) e Intervención Tipo 3 (T3) del SSR del Programa de Apoyo a Víctimas de Delitos)*100"/>
    <s v="1 - Desarrollar políticas públicas en materia de prevención social de delito y violencias, con criterios de equidad y eficiencia que respondan a las demandas y necesidades identificadas a nivel nacional, regional, comunal y/o barrial."/>
    <m/>
    <s v="%"/>
    <s v="Asc"/>
    <s v="Eficacia"/>
    <s v="Resultado Final"/>
    <x v="1"/>
    <s v="NM"/>
    <s v="--"/>
    <s v="--"/>
    <s v="--"/>
    <m/>
    <n v="99.9"/>
    <n v="7497"/>
    <n v="7507"/>
    <n v="0"/>
    <s v="El Programa de Apoyo a Víctimas, cuenta con el Servicio de Segunda Respuesta (SSR) medido en el indicador, dicho servicio desarrolla su labor, a través de los siguientes tipos de intervención: Intervención tipo 1 (T1): Se trata de una atención breve que generalmente es derivada a otros servicios por no ser competencia del Programa, por tanto, no se considera en la medición del indicador. Intervención Tipo (T2): Se ejecuta un Plan de Intervención con objetivos definidos, con la participación activa de las/los usuarios/as. Intervención tipo 3 (T3): Se ejecuta un Plan de Intervención Especializado, con diagnóstico interdisciplinario que busca profundizar en las distintas dimensiones de la persona afectada para dar cumplimiento a los objetivos definidos en dicho plan. Para el numerador la medición del indicador sólo contemplará los egresos de usuarios/as que terminan una intervención de Tipo 2 (T2) y Tipo 3 (T3), con los objetivos logrados o parcialmente logrados. El denominador, está dado por los egresos que finalizan la Intervención tipo 2 (T2) y los que finalizan la Intervención Tipo 3 (T3). Las bases de datos que corresponden a medios de verificación, serán ofuscadas para asegurar la confidencialidad de los datos."/>
    <s v="-"/>
  </r>
  <r>
    <s v="MINISTERIO DEL INTERIOR Y SEGURIDAD PÚBLICA"/>
    <x v="160"/>
    <s v="Orden Público y Seguridad"/>
    <n v="12849"/>
    <s v="Porcentaje de proyectos del Programa Fondo Nacional de Seguridad Pública vigentes, que cuentan con la cantidad estándar de supervisiones territoriales en el año t"/>
    <s v="(Número de proyectos del Programa Fondo Nacional de Seguridad Pública vigentes, que cuentan con la cantidad estándar de supervisiones territoriales en el año t/Número total de proyectos del Programa Fondo Nacional de Seguridad Pública vigentes en el año t)*100"/>
    <s v="1 - Desarrollar políticas públicas en materia de prevención social de delito y violencias, con criterios de equidad y eficiencia que respondan a las demandas y necesidades identificadas a nivel nacional, regional, comunal y/o barrial."/>
    <m/>
    <s v="%"/>
    <s v="Asc"/>
    <s v="Eficacia"/>
    <s v="Proceso"/>
    <x v="1"/>
    <s v="NM"/>
    <s v="--"/>
    <s v="--"/>
    <s v="--"/>
    <m/>
    <n v="91.9"/>
    <n v="147"/>
    <n v="160"/>
    <n v="0"/>
    <s v="La pauta de supervisión de proyectos corresponde al instrumento en el cual se materializa la supervisión y se deja registro del estado de avance de los proyectos. El estándar de supervisión es el siguiente: Tramo 1: 1 supervisión a los proyectos con vigencia de 90 a 179 días corridos durante el año t. Tramo 2: 2 supervisiones a los proyectos con vigencia de 180 a 269 días corridos durante el año t. Tramo 3: 3 supervisiones a los proyectos con vigencia de 270 a 365 días corridos durante el año t. Proyectos con vigencia menor a 90 días en el año t, no se considerarán en la medición."/>
    <s v="-"/>
  </r>
  <r>
    <s v="MINISTERIO DEL INTERIOR Y SEGURIDAD PÚBLICA"/>
    <x v="160"/>
    <s v="Orden Público y Seguridad"/>
    <n v="12861"/>
    <s v="Porcentaje de usuarios/as encuestados que califican con nota igual o superior a 6.0 la atención en los Servicios de Orientación e Información (SOI) y de Segunda Respuesta (SSR) del Programa de Apoyo a Víctimas."/>
    <s v="(Número de usuarios(as) encuestados que califican con nota igual o superior a 6.0 la atención en los Servicios de Orientación e Información (SOI) y de Segunda Respuesta (SSR) del Programa de Apoyo a Víctimas /Número total de usuarios/as encuestados de los Servicios de Orientación e Información (SOI) y de Segunda Respuesta (SSR) del Programa de Apoyo a Víctimas)*100"/>
    <s v="1 - Desarrollar políticas públicas en materia de prevención social de delito y violencias, con criterios de equidad y eficiencia que respondan a las demandas y necesidades identificadas a nivel nacional, regional, comunal y/o barrial."/>
    <m/>
    <s v="%"/>
    <s v="Asc"/>
    <s v="Calidad"/>
    <s v="Resultado Intermedio"/>
    <x v="1"/>
    <s v="NM"/>
    <s v="--"/>
    <s v="--"/>
    <s v="--"/>
    <m/>
    <n v="76.099999999999994"/>
    <n v="1131"/>
    <n v="1486"/>
    <n v="0"/>
    <s v="El objetivo de la Encuesta de Satisfacción de Usuarios/as (ESU) es determinar el nivel de satisfacción general de los usuarios egresados del Servicio de Intervención Contingente SIC (ex Servicio de Orientación e Información SOI) y del Servicio de Segunda Respuesta (SSR). El diseño muestral es de tipo probabilístico. La muestra obtenida tiene un 95% de nivel de confianza y un ± 5% de error. La ESU se aplica telefónicamente de manera mensual y los resultados se informan anualmente. El indicador de satisfacción se obtiene en base a la pregunta: Utilizando una escala de notas de 1 a 7, donde 1 es muy malo y 7 es muy bueno, ¿cómo evaluaría el servicio recibido en [SIC o SSR, ¿según corresponda]? La escala de evaluación es de 1 a 7."/>
    <s v="-"/>
  </r>
  <r>
    <s v="MINISTERIO DEL INTERIOR Y SEGURIDAD PÚBLICA"/>
    <x v="160"/>
    <s v="Orden Público y Seguridad"/>
    <n v="13357"/>
    <s v="Porcentaje de Informes Estratégicos y Territoriales de Seguridad Pública enviados en un plazo no superior a 12 días hábiles en el año t, respecto del total de Informes Estratégicos y Territoriales de Seguridad Pública enviados en el año t"/>
    <s v="(Número de Informes Estratégicos y Territoriales de Seguridad Pública enviados oportunamente a las autoridades que componen los Consejos Regionales de Seguridad Pública en un plazo no superior a 12 días hábiles durante el año t/Número total de Informes Estratégicos y Territoriales de Seguridad Pública enviados durante el año t)*100"/>
    <s v="3 - Gestionar información válida y confiable para el análisis de vulnerabilidad socio-delictual que permita la definición y evaluación de planes y programas a nivel nacional, regional, comunal y/o barrial."/>
    <s v="Informes estratégicos y territoriales de seguridad pública enviados a las autoridades regionales, genera información válida y confiable para el análisis de vulnerabilidad socio-delictual."/>
    <s v="%"/>
    <s v="Asc"/>
    <s v="Calidad"/>
    <s v="Producto"/>
    <x v="0"/>
    <n v="93.8"/>
    <n v="45"/>
    <n v="48"/>
    <n v="0"/>
    <m/>
    <n v="100"/>
    <n v="48"/>
    <n v="48"/>
    <n v="0"/>
    <s v="Los días para la elaboración y remisión de los informes, se contarán a partir del día hábil siguiente de la notificación de información por parte del Centro Estratégico de Análisis Delictual (CEAD) de la Subsecretaría de Prevención del Delito. La fecha de envío será aquella consignada en el oficio dirigido a las autoridades del Consejo Regional de Seguridad Pública. El denominador se constituye por el total de informes remitidos a las autoridades del Consejo Regional sumadas todas las regiones, es decir, 3 Informes por 16 regiones genera un total de 48 informes para el año de medición del indicador. Las autoridades que componen el Consejo Regional de Seguridad Pública, se encuentran establecidas en la ley 20.502 artículo 16."/>
    <n v="-6.2000000000000027E-2"/>
  </r>
  <r>
    <s v="MINISTERIO DEL INTERIOR Y SEGURIDAD PÚBLICA"/>
    <x v="160"/>
    <s v="Orden Público y Seguridad"/>
    <n v="13487"/>
    <s v="Porcentaje de barrios intervenidos por el Programa Somos Barrios Comercial que ejecutan al menos el 80% de las medidas definidas en sus planes anuales de acción barrial público-privados"/>
    <s v="(N° de barrios intervenidos por el Programa Somos Barrios Comercial que ejecutan al menos el 80% de las medidas definidas en sus planes anuales de acción barrial público-privados en el año t/N° de barrios intervenidos por el Programa Somos Barrios Comercial que cuentan con planes anuales de acción barrial público-privados en el año t)*100"/>
    <s v="2 - Favorecer la producción colectiva de seguridad a través de acuerdos intersectoriales que fortalezcan la institucionalidad y el quehacer en prevención del delito y violencias."/>
    <s v="Planes anuales de acción barrial público-privados que ejecuten la gestión articulada e intersectorial y la producción colectiva de seguridad"/>
    <s v="%"/>
    <s v="Asc"/>
    <s v="Eficacia"/>
    <s v="Producto"/>
    <x v="2"/>
    <n v="56.52"/>
    <n v="13"/>
    <n v="23"/>
    <n v="0"/>
    <m/>
    <n v="47.83"/>
    <n v="11"/>
    <n v="23"/>
    <n v="0"/>
    <s v="Por medidas definidas en los planes anuales se entenderá como aquellas acciones acordadas por los participantes de las mesas barriales público privada. En el denominador se considerará sólo los barrios intervenidos por el Programa Somos Barrios Comercial que cuentan con planes anuales de acción barrial público-privados que ingresen al programa hasta el primer trimestre del año t."/>
    <n v="0.18168513485260307"/>
  </r>
  <r>
    <s v="MINISTERIO DEL INTERIOR Y SEGURIDAD PÚBLICA"/>
    <x v="161"/>
    <s v="Servicios Públicos Generales"/>
    <n v="6167"/>
    <s v="Porcentaje de disponibilidad del servicio de red de conectividad del Estado"/>
    <s v="(1-(N° de minutos que en que la RED esta sin servicio en el año t/Total de minutos año t))*100"/>
    <m/>
    <m/>
    <s v="%"/>
    <s v="Asc"/>
    <s v="Eficacia"/>
    <s v="Producto"/>
    <x v="1"/>
    <s v="NM"/>
    <s v="--"/>
    <s v="--"/>
    <s v="--"/>
    <m/>
    <n v="100"/>
    <n v="0"/>
    <n v="525600"/>
    <n v="0"/>
    <s v="La Red de Conectividad y Comunicaciones del Estado, fue creada por el Decreto Supremo N° 5996 de año 1999, y regulada a través del Decreto N° 1299 del año 2005. La Red de Conectividad del Estado basada en un Protocolo IP provee servicios de interconexión a los Ministerios y órganos de la Administración centralizada y descentralizada del Estado que voluntariamente se han adscrito a ella. Se incorpora como orgánica de apoyo a la gestión, control y administración de la RCE a la División de Redes y Seguridad Informática según lo indicado en la Resolución Exenta N°5.006 del 20 de agosto de 2019."/>
    <s v="-"/>
  </r>
  <r>
    <s v="MINISTERIO DEL INTERIOR Y SEGURIDAD PÚBLICA"/>
    <x v="161"/>
    <s v="Servicios Públicos Generales"/>
    <n v="10090"/>
    <s v="Tiempo promedio (en días hábiles) de respuesta a los proyectos FONDES, presentados por Delegaciones Presidenciales al Fondo Social Presidente de la República"/>
    <s v="Sumatoria de días hábiles que demora el tramite de revisión a los proyectos FONDES desde que se ingresa el proyecto hasta que este adquiere algún estado final, según las Bases Técnicas de Postulación del año t/N° total de proyectos FONDES, presentados por Delegaciones Presidenciales al Fondo Social Presidente de la República en el año t"/>
    <s v="4 - Implementar programas sociales que fortalezcan la cobertura de la acción social del Estado, a través del Desarrollo y coordinación de otros Servicios Públicos."/>
    <s v="Entrega eficiente de los proyectos Fondes"/>
    <s v="días"/>
    <s v="Des"/>
    <s v="Eficacia"/>
    <s v="Proceso"/>
    <x v="0"/>
    <n v="25"/>
    <n v="50000"/>
    <n v="2000"/>
    <n v="0"/>
    <m/>
    <n v="29"/>
    <n v="40808"/>
    <n v="1386"/>
    <n v="0"/>
    <s v="Se entiende por FONDOS DESCONCENTRADOS (FONDES), aquellos fondos destinados a financiar proyectos que se tramitan desde las Delegaciones Presidenciales Regionales y Delegaciones Presidenciales Provinciales y que son postulados por éstas ante el Fondo Social Presidente de la República, quien los evalúa y aprueba. Se entiende por tiempo de respuesta a los proyectos FONDES, el tiempo transcurrido desde el ingreso del proyecto postulado por un organismo (con todos sus antecedentes) hasta la fecha en la cual el proyecto obtiene un estado final, los cuales pueden ser: Técnicamente Valido, Inadmisible por Deuda, Inadmisible por beneficio del año anterior, No Valido, Rechazado por no subsanación de observaciones o fuera de plazo, o bien, cualquier otro estado final que se determinen en las Bases Técnicas de Postulación para el presente año. El Sistema de Seguimiento de Proyectos de Fondo Social (SSP), envía a las organizaciones postulantes de manera automática un certificado para los estados finales de rechazo o no válido, mientras que aquellos proyectos susceptibles de financiamiento, tendrán como respaldo la fecha de término de análisis que dé paso al estado final y que se obtendrá directamente de las bases de datos del Sistema SSP. Para efectos de la medición del tiempo de respuesta se contabilizan los días hábiles válidos para la Región Metropolitana."/>
    <n v="0.13793103448275862"/>
  </r>
  <r>
    <s v="MINISTERIO DEL INTERIOR Y SEGURIDAD PÚBLICA"/>
    <x v="161"/>
    <s v="Servicios Públicos Generales"/>
    <n v="12598"/>
    <s v="Porcentaje total de publicaciones solicitadas por privados que se tramitan de forma electrónica durante el año t"/>
    <s v="(Número de Solicitudes de publicación para el Diario Oficial efectuadas por privados, las cuales fueron requeridas por plataforma electrónica y que fueron publicadas en el año t/Numero total de Solicitudes de publicación para el Diario Oficial efectuadas por privados requeridas (Plataforma electrónica y presencial) y que fueron publicadas en el año t)*100"/>
    <s v="6 - Contribuir al establecimiento del estado de derecho, informando a través de la edición y publicación en el Diario Oficial, de los actos jurídicos que los rigen y de las actuaciones públicas y privadas que pudieran afectar a la población."/>
    <s v="Publicaciones de privados en Diario Oficial"/>
    <s v="%"/>
    <s v="Asc"/>
    <s v="Eficacia"/>
    <s v="Proceso"/>
    <x v="0"/>
    <n v="65"/>
    <n v="21125"/>
    <n v="32500"/>
    <n v="0"/>
    <m/>
    <n v="88"/>
    <n v="28435"/>
    <n v="32348"/>
    <n v="0"/>
    <s v="Existen dos canales para requerir publicaciones por privados: a) internet y b) presencial. Las solicitudes de privados requeridas por privados corresponden a aquellas cotizadas y pagadas por la plataforma digital. Del mismo modo, las solicitudes de privados requeridas de manera presencial corresponden a aquellas cotizadas y pagadas en mesón del Diario Oficial. La plataforma de trámites en línea (Internet) brinda a los usuarios del Diario Oficial múltiples beneficios como una mayor rapidez en el trámite y ahorro en costos de publicación, entre otros aspectos. Se exceptúan de la medición de este indicador las publicaciones de Marcas efectuadas por privados, debido a la existencia de un proyecto de Ley que elimina la obligación de publicación en el Diario Oficial del registro de marcas. Del mismo modo se exceptúan de la medición la publicación de constitución de Sociedades y Cooperativas, trámite que se realiza en su totalidad de manera digital (Internet) artículo 4 Ley N°20.494."/>
    <n v="-0.26136363636363635"/>
  </r>
  <r>
    <s v="MINISTERIO DEL INTERIOR Y SEGURIDAD PÚBLICA"/>
    <x v="161"/>
    <s v="Servicios Públicos Generales"/>
    <n v="12744"/>
    <s v="Tiempo promedio (en días hábiles) de tramitación de solicitud de beneficio del Programa Regular ORASMI de Nivel Central"/>
    <s v="Sumatoria de días hábiles de tramitación del total de solicitudes aprobadas y entregadas en el año t, desde que se encuentra Disponible para tramitación interna hasta la fecha de entrega registrada en el Recibo conforme/N° total de solicitudes entregadas a través del Programa ORASMI Regular en el año t"/>
    <m/>
    <m/>
    <s v="días"/>
    <s v="Des"/>
    <s v="Calidad"/>
    <s v="Producto"/>
    <x v="1"/>
    <s v="NM"/>
    <s v="--"/>
    <s v="--"/>
    <s v="--"/>
    <m/>
    <n v="25.2"/>
    <n v="39819"/>
    <n v="1583"/>
    <n v="0"/>
    <s v="Se entiende beneficiario ORASMI, aquellas personas naturales, chilenos/as y extranjeros/as con Cédula de Identidad Nacional vigente, que se encuentren en una situación o condición de vulnerabilidad transitoria que le impida la generación de recursos para enfrentar dicha situación o condición y que, habiendo sido evaluado por un/a profesional Asistente Social se le han sido asignado recursos con cargo al Programa ORASMI en algunas de las áreas que lo componen (Salud, Vivienda y Habitabilidad, Educación, Asistencia Social, Discapacidad y Emprendimiento y Capacitación Laboral), conforme a la normativa vigente. El proceso de aprobación de solicitudes y entrega de beneficios ORASMI, quedará registrado por completo en el Sistema de Ingreso Evaluación de Peticiones (SIEP) , contando como día de inicio de la medición del presente indicador cuando la petición se encuentra disponible para tramitación interna, eso quiere decir, cuando el estado de la misma se encuentre en &quot;Validación de Compras&quot;, y como día final, la fecha que se registra tanto en sistema como el recibo conforme cómo &quot;Fecha de entrega&quot;; y se contabilizará el tiempo promedio en días hábiles. Se indica que la petición debe estar en estado Validación de Compras, por cuanto, en aquel estado es obligatorio contar con toda la documentación de respaldo y el compromiso de los co aportes que se necesiten o ameriten conforme el procedimiento del Programa y que lo establece su reglamento Ello por cuanto, pueden ingresar solicitudes que no cumplan con los requisitos o bien cuya resolución debe ser abordada por programas distintos de ORASMI."/>
    <e v="#VALUE!"/>
  </r>
  <r>
    <s v="MINISTERIO DEL INTERIOR Y SEGURIDAD PÚBLICA"/>
    <x v="161"/>
    <s v="Servicios Públicos Generales"/>
    <n v="13142"/>
    <s v="Porcentaje de informes de seguridad &quot;gestión CSIRT&quot; publicados en el año t, que cumplen 6 factores clave que aseguran entrega de valor a la comunidad y calidad del informe."/>
    <s v="(Cantidad de informes de seguridad &quot;gestión CSIRT&quot; publicados en el año t/Meses del periodo de evaluación)*100"/>
    <m/>
    <m/>
    <s v="%"/>
    <s v="Asc"/>
    <s v="Eficacia"/>
    <s v="Producto"/>
    <x v="1"/>
    <s v="NM"/>
    <s v="--"/>
    <s v="--"/>
    <s v="--"/>
    <m/>
    <n v="100"/>
    <n v="12"/>
    <n v="12"/>
    <n v="0"/>
    <s v="La sigla CSIRT corresponde al nombre que recibe el equipo de respuesta ante incidentes de Seguridad Informática del Ministerio del Interior y Seguridad Pública. Entre sus principales objetivos destaca liderar la ejecución del instructivo presidencial de ciberseguridad, supervisar la aplicación de decretos, promover buenas prácticas y proveer información y asistencia a la RCE y en general al ciberespacio gubernamental. La medición considera los informes elaborados desde diciembre del año t-1 a noviembre del año t, los cuales deberán ser publicados en el sitio web del csirt mensualmente. Cada mes se revisa el cumplimiento y cálculo de los factores clave siguientes: Factor 1: Se encuentra publicado con URL válidamente chequeable en https://www.csirt.gob.cl dentro de los días siguientes al mes de cierre. Valor 1 o 0. Factor 2: Se encuentra firmado digitalmente para asegurar autenticidad, integridad y fechado de tiempo. Valor 1 o 0. Factor 3: Se incluyen las referencias a los boletines semanales publicados dentro del mes de gestión (al menos cuatro entregas en el mes) y disponibles en https://www.csirt.gob.cl. Valor 1 o 0. Factor 4: Se incluye en las referencias a los informes o reportes de al menos 30 alertas de seguridad informática de interés gubernamental o ciudadano. Valor 1 o 0. Factor 5: Se incluyen las referencias a difusiones basadas en infografías didácticas (al menos cuatro entregas en el mes) que orientan sobre temas de ciberseguridad a la comunidad gubernamental o ciudadanía. Valor 1 o 0. Factor 6: Se incluye al menos una referencia a informe de investigación técnica sobre temas de ciberseguridad, como por ejemplo, vulnerabilidades, análisis de tendencias, tecnologías relevantes, normas, leyes, situaciones complejas que pueden afectar a los ecosistemas, o sectores relevantes o estratégicos del país, o entrevistas técnicas a personajes relevantes de la industria o el gobierno. Valor 1 o 0. Entonces se entiende como un &quot;informe de seguridad gestión CSIRT publicado en el año t&quot; a la composición de sus factores de valor agregado y calidad, ponderados por criterios de importancia relativa: Ponderador Factor 1: 0.10 Ponderador Factor 2: 0.10 Ponderador Factor 3: 0.15 Ponderador Factor 4: 0.25 Ponderador Factor 5: 0.30 Ponderador Factor 5: 0.10 Por lo tanto Fórmula de cálculo del numerador del mes &quot;i&quot;: 0.10*Factor1+0.10*Factor2+0.15*Factor3+0.25*Factor4+0.30*Factor5+0.10*Factor6 Si todos los Factores cumplen la submeta, entonces el valor del mes es 1."/>
    <s v="-"/>
  </r>
  <r>
    <s v="MINISTERIO DEL INTERIOR Y SEGURIDAD PÚBLICA"/>
    <x v="161"/>
    <s v="Servicios Públicos Generales"/>
    <n v="13766"/>
    <s v="Porcentaje de disponibilidad del nodo central de la RCE"/>
    <s v="(Minutos disponibles del nodo central en el año t/525600)*100"/>
    <s v="5 - Mejorar la gestión del Estado y la prestación de servicios a la Ciudadanía, a través del fortalecimiento de los Servicios de conectividad y ciberseguridad a través de la RCE: Red de conectividad del Estado y el CSIRT-Gob: Equipo de atención de incidentes de seguridad informática, además promover el desarrollo de servicios TI."/>
    <s v="Uptime del nodo central de la RCE"/>
    <s v="%"/>
    <s v="Asc"/>
    <s v="Eficacia"/>
    <s v="Producto"/>
    <x v="2"/>
    <n v="99.97"/>
    <n v="525442"/>
    <n v="525600"/>
    <n v="0"/>
    <m/>
    <s v="NM"/>
    <s v="--"/>
    <s v="--"/>
    <s v="--"/>
    <s v="No se considerarán fallas de fuerza mayor. Indicador depende de la disponibilidad presupuestaria. Se entiende por Uptime, el tiempo que una maquina o servidor se mantiene activo durante un tiempo determinado (en minutos). El Denominador del Indicador (525.600 corresponde a los minutos de un año)."/>
    <n v="1"/>
  </r>
  <r>
    <s v="MINISTERIO DEL INTERIOR Y SEGURIDAD PÚBLICA"/>
    <x v="161"/>
    <s v="Servicios Públicos Generales"/>
    <n v="13771"/>
    <s v="Porcentaje de Servicios públicos en la Red de conectividad"/>
    <s v="(Número Servicios públicos en la Red de conectividad en el año t/Número total de Servicios públicos en el año t)*100"/>
    <s v="5 - Mejorar la gestión del Estado y la prestación de servicios a la Ciudadanía, a través del fortalecimiento de los Servicios de conectividad y ciberseguridad a través de la RCE: Red de conectividad del Estado y el CSIRT-Gob: Equipo de atención de incidentes de seguridad informática, además promover el desarrollo de servicios TI."/>
    <s v="Servicios públicos en la Red de Conectividad"/>
    <s v="%"/>
    <s v="Asc"/>
    <s v="Eficacia"/>
    <s v="Producto"/>
    <x v="2"/>
    <n v="61.29"/>
    <n v="114"/>
    <n v="186"/>
    <n v="0"/>
    <m/>
    <s v="NM"/>
    <s v="--"/>
    <s v="--"/>
    <s v="--"/>
    <s v="Se requiere conocer el total de Servicios Públicos factibles de conectar a la RCE para establecer la meta. De lo contrario, se puede establecer el Indicador como Cantidad de Servicios conectados en la RCE. No se consideran las Municipalidades e Instituciones Autónomas ni Empresas Públicas (Ej. SERVEL, Banco Central, METRO, EFE, Casa de Moneda, entre otros). Indicador depende de la disponibilidad presupuestaria, pudiéndose ampliar tanto en meta como denominador en caso de aumento presupuestario."/>
    <n v="1"/>
  </r>
  <r>
    <s v="MINISTERIO DEL INTERIOR Y SEGURIDAD PÚBLICA"/>
    <x v="161"/>
    <s v="Servicios Públicos Generales"/>
    <n v="13774"/>
    <s v="Porcentaje de Vulnerabilidades e Incidentes reportadas tanto a la RCE, como privados en Convenio y ciudadanía en general, dentro de las 24 horas en que son registradas por el CSIRT-Gob, originadas por variadas fuentes."/>
    <s v="(Número de vulnerabilidades informadas dentro de las 24 horas en el año t/Número total de vulnerabilidades identificadas en el año t)*100"/>
    <s v="5 - Mejorar la gestión del Estado y la prestación de servicios a la Ciudadanía, a través del fortalecimiento de los Servicios de conectividad y ciberseguridad a través de la RCE: Red de conectividad del Estado y el CSIRT-Gob: Equipo de atención de incidentes de seguridad informática, además promover el desarrollo de servicios TI."/>
    <s v="Reporte de Vulnerabilidades e Incidentes que reporta el CSIRT-GOB"/>
    <s v="%"/>
    <s v="Asc"/>
    <s v="Calidad"/>
    <s v="Producto"/>
    <x v="2"/>
    <n v="99"/>
    <n v="12870"/>
    <n v="13000"/>
    <n v="0"/>
    <m/>
    <s v="NM"/>
    <s v="--"/>
    <s v="--"/>
    <s v="--"/>
    <s v="Cabe señalar que en caso de incidentes y vulnerabilidades críticas se utiliza protocolo de notificación inmediata. Indicador depende de la disponibilidad presupuestaria. Se entiende como variadas fuentes (hackers, fabricantes, escaneos y otros)"/>
    <n v="1"/>
  </r>
  <r>
    <s v="MINISTERIO DEL INTERIOR Y SEGURIDAD PÚBLICA"/>
    <x v="161"/>
    <s v="Servicios Públicos Generales"/>
    <n v="13777"/>
    <s v="Tiempo promedio (en días hábiles) de respuesta de las solicitudes de recursos de emergencia presentadas"/>
    <s v="Suma del número de días hábiles de demora del total de solicitudes de recursos de emergencia presentadas en el año t, hasta la emisión del acto administrativo/Número total de oficios ONEMI ingresados a la UGRE en el año t"/>
    <m/>
    <s v="Tiempo promedio de análisis y respuesta a solicitudes de emergencias derivadas por ONEMI."/>
    <s v="días"/>
    <s v="Des"/>
    <s v="Calidad"/>
    <s v="Producto"/>
    <x v="2"/>
    <n v="18"/>
    <n v="3500"/>
    <n v="194"/>
    <n v="0"/>
    <m/>
    <s v="NM"/>
    <s v="--"/>
    <s v="--"/>
    <s v="--"/>
    <m/>
    <n v="-1"/>
  </r>
  <r>
    <s v="MINISTERIO DEL INTERIOR Y SEGURIDAD PÚBLICA"/>
    <x v="161"/>
    <s v="Servicios Públicos Generales"/>
    <n v="13787"/>
    <s v="Porcentaje de visitas de fiscalización en terreno realizadas a los Cuerpos de Bomberos de Chile"/>
    <s v="(Número de visitas de fiscalización en terreno realizadas durante el año t/Número de visitas de fiscalización programadas en el año t)*100"/>
    <s v="8 - Coordinar y gestionar eficientemente la asignación de recursos del sistema nacional de bomberos, su ejecución presupuestaria y rendición de fondos de acuerdo a lo establecido en la normativa vigente."/>
    <s v="Visitas de fiscalización a los Cuerpos de Bomberos de Chile"/>
    <s v="%"/>
    <s v="Asc"/>
    <s v="Eficacia"/>
    <s v="Proceso"/>
    <x v="2"/>
    <n v="70.209999999999994"/>
    <n v="33"/>
    <n v="47"/>
    <n v="0"/>
    <m/>
    <s v="NM"/>
    <s v="--"/>
    <s v="--"/>
    <s v="--"/>
    <s v="Programa variable según contingencia nacional y recursos disponibles."/>
    <n v="1"/>
  </r>
  <r>
    <s v="MINISTERIO DEL INTERIOR Y SEGURIDAD PÚBLICA"/>
    <x v="161"/>
    <s v="Servicios Públicos Generales"/>
    <n v="13788"/>
    <s v="Porcentaje rendido con respecto a las transferencias realizadas a los Bomberos de Chile"/>
    <s v="(Monto total rendido en el año t del total de transferencias a Bomberos de Chile/Monto total ejecutado en el año t del total de transferencias realizadas a Bomberos de Chile)*100"/>
    <s v="8 - Coordinar y gestionar eficientemente la asignación de recursos del sistema nacional de bomberos, su ejecución presupuestaria y rendición de fondos de acuerdo a lo establecido en la normativa vigente."/>
    <s v="Rendiciones de las transferencia al sistema nacional de Bomberos de Chile"/>
    <s v="%"/>
    <s v="Asc"/>
    <s v="Economía"/>
    <s v="Proceso"/>
    <x v="2"/>
    <n v="40"/>
    <n v="8800000000"/>
    <n v="22000000000"/>
    <n v="0"/>
    <m/>
    <s v="NM"/>
    <s v="--"/>
    <s v="--"/>
    <s v="--"/>
    <s v="Las rendiciones de cuentas dependerán de los periodicidad en que los Cuerpos de Bomberos y la Junta Nacional de Bomberos efectúen las rendiciones, lo que también influye en la realización de las trasferencias."/>
    <n v="1"/>
  </r>
  <r>
    <s v="MINISTERIO DEL INTERIOR Y SEGURIDAD PÚBLICA"/>
    <x v="161"/>
    <s v="Servicios Públicos Generales"/>
    <n v="13793"/>
    <s v="Porcentaje de Carabineros en funciones operativas"/>
    <s v="(Número de Carabineros en funciones operativas año t/Número de total Carabineros activos año t)*100"/>
    <s v="1 - Establecer coordinación interinstitucional con policias y otros entes pùblicos para la intervención territorial donde se registren alteraciones en la convivencia nacional, el orden público y la seguridad interior para asegurar el bienestar de la población, incorporando políticas, planes, sistemas de monitoreo, estudios y análisis de eventos o potenciales conflictos."/>
    <s v="Carabineros en funciones operativas"/>
    <s v="%"/>
    <s v="Asc"/>
    <s v="Eficacia"/>
    <s v="Producto"/>
    <x v="2"/>
    <n v="78.599999999999994"/>
    <n v="22950"/>
    <n v="29200"/>
    <n v="0"/>
    <m/>
    <s v="NM"/>
    <s v="--"/>
    <s v="--"/>
    <s v="--"/>
    <s v="Se entiende por Carabineros en funciones operativas a aquellos que corresponden al escalafón de Orden y Seguridad. El informe corresponde a un documento en formato presentación (ppt) firmado por el jefe de la División y quien elabora el informe, que contenga información asociada asociada a la dotación operativa de Carabineros a nivel país y la desagregación, según corresponda. La información se genera con una periodicidad bimestral."/>
    <n v="1"/>
  </r>
  <r>
    <s v="MINISTERIO DEL INTERIOR Y SEGURIDAD PÚBLICA"/>
    <x v="161"/>
    <s v="Servicios Públicos Generales"/>
    <n v="13794"/>
    <s v="Porcentaje de Policías (PDI) en funciones operativas"/>
    <s v="(Número de Policías (PDI) en funciones operativas año t/Número total de Policias (PDI) activos año en el año t)*100"/>
    <s v="1 - Establecer coordinación interinstitucional con policias y otros entes pùblicos para la intervención territorial donde se registren alteraciones en la convivencia nacional, el orden público y la seguridad interior para asegurar el bienestar de la población, incorporando políticas, planes, sistemas de monitoreo, estudios y análisis de eventos o potenciales conflictos."/>
    <s v="Policías (PDI) en funciones operativas"/>
    <s v="%"/>
    <s v="Asc"/>
    <s v="Eficacia"/>
    <s v="Producto"/>
    <x v="2"/>
    <n v="81.88"/>
    <n v="5650"/>
    <n v="6900"/>
    <n v="0"/>
    <m/>
    <s v="NM"/>
    <s v="--"/>
    <s v="--"/>
    <s v="--"/>
    <s v="Se entiende por policias (PDI) en funciones operativas de la labor investigativa. El informe corresponde a un documento en formato presentación (ppt) firmado por el jefe de la División y quien elabora el informe, que contenga información asociada asociada a la dotación operativa de PDI a nivel país y la desagregación, según corresponda. La información se genera con una periodicidad bimestral."/>
    <n v="1"/>
  </r>
  <r>
    <s v="MINISTERIO DEL INTERIOR Y SEGURIDAD PÚBLICA"/>
    <x v="161"/>
    <s v="Servicios Públicos Generales"/>
    <n v="13795"/>
    <s v="Presupuesto promedio ejecutado por persona atendida en los Centros de Apoyo de Violencia Rural"/>
    <s v="(Presupuesto total ejecutado de los Centros de apoyo en el año t /Número de personas atendidas en Centro de Apoyo a Víctimas de Violencia Rural en el año t)"/>
    <s v="4 - Implementar programas sociales que fortalezcan la cobertura de la acción social del Estado, a través del Desarrollo y coordinación de otros Servicios Públicos."/>
    <s v="Atención eficiente centros de apoyo"/>
    <s v="$"/>
    <s v="Asc"/>
    <s v="Eficiencia"/>
    <s v="Producto"/>
    <x v="2"/>
    <n v="80000"/>
    <n v="32000000"/>
    <n v="400"/>
    <n v="0"/>
    <m/>
    <s v="NM"/>
    <s v="--"/>
    <s v="--"/>
    <s v="--"/>
    <s v="Personas atendidas en Centros de Apoyo A víctimas son personas que han sido víctimas de violencia rural y manifiestan la necesidad de apoyo en las líneas psicoemocional, socioeconómica y/o asesoría jurídica"/>
    <n v="1"/>
  </r>
  <r>
    <s v="MINISTERIO DEL INTERIOR Y SEGURIDAD PÚBLICA"/>
    <x v="161"/>
    <s v="Servicios Públicos Generales"/>
    <n v="13796"/>
    <s v="Porcentaje de personas Victimas de violencia rural sin beneficio entregado"/>
    <s v="(Total de personas sin beneficio entregado en el año t/ Total de personas con beneficio aprobado en el año t)*100"/>
    <s v="4 - Implementar programas sociales que fortalezcan la cobertura de la acción social del Estado, a través del Desarrollo y coordinación de otros Servicios Públicos."/>
    <s v="Entrega efectiva de beneficios Porgrama Violencia Rural"/>
    <s v="%"/>
    <s v="Des"/>
    <s v="Eficacia"/>
    <s v="Producto"/>
    <x v="2"/>
    <n v="203"/>
    <n v="345"/>
    <n v="170"/>
    <n v="0"/>
    <m/>
    <s v="NM"/>
    <s v="--"/>
    <s v="--"/>
    <s v="--"/>
    <s v="&quot;1. Se consideran personas sin beneficio entregado a aquellas que, siendo víctimas de delitos de violencia rural y habiendo sido derivadas a la institución ejecutora (SERCOTEC), pues manifiestan la necesidad de contar con ese beneficio, aún no lo obtienen. 2. La derivación se realiza mediante oficio a la institución ejecutora una vez que las coordinaciones regionales y/o provinciales del Programa cuentan con todos los antecedentes de la víctima para ser derivado a SERCOTEC. 3. Se entiende por personas con beneficio aprobado aquellas que, habiendo sido derivadas, han pasado por el proceso de evaluación en la instancia de Comité Técnico Regional y son finalmente aprobadas. 4. La aprobación queda establecida en el acta del Comité Técnico Regional respectivo. &quot;"/>
    <n v="-1"/>
  </r>
  <r>
    <s v="MINISTERIO DEL INTERIOR Y SEGURIDAD PÚBLICA"/>
    <x v="161"/>
    <s v="Servicios Públicos Generales"/>
    <n v="13804"/>
    <s v="Porcentaje de comunas con despliegue territorial"/>
    <s v="(Número de comunas con actividades de diálogos y plazas en el año t/Número de comunas totales del territorio nacional en el año t)*100"/>
    <s v="7 - Coordinar territorialmente la gestión y despliegue del Servicio de Gobierno Interior, garantizando una adecuada provisión de bienes y servicios. Así como, la administración eficiente de los complejos y/o pasos fronterizos del territorio nacional."/>
    <s v="Despliegue territorial"/>
    <s v="%"/>
    <s v="Asc"/>
    <s v="Eficacia"/>
    <s v="Producto"/>
    <x v="2"/>
    <n v="50"/>
    <n v="173"/>
    <n v="346"/>
    <n v="0"/>
    <m/>
    <s v="NM"/>
    <s v="--"/>
    <s v="--"/>
    <s v="--"/>
    <s v="Se entenderá por despliegue territorial aquellas actividades de diálogo y plazas"/>
    <n v="1"/>
  </r>
  <r>
    <s v="MINISTERIO DEL INTERIOR Y SEGURIDAD PÚBLICA"/>
    <x v="161"/>
    <s v="Servicios Públicos Generales"/>
    <n v="13810"/>
    <s v="Porcentaje complejos fronterizos con estándar OCDE"/>
    <s v="(Número de complejos fronterizos con estándar OCDE en el año t/Número total de complejos fronterizos en el año t)*100"/>
    <s v="7 - Coordinar territorialmente la gestión y despliegue del Servicio de Gobierno Interior, garantizando una adecuada provisión de bienes y servicios. Así como, la administración eficiente de los complejos y/o pasos fronterizos del territorio nacional."/>
    <s v="Complejos fronterizos estándar OCDE"/>
    <s v="%"/>
    <s v="Asc"/>
    <s v="Eficacia"/>
    <s v="Producto"/>
    <x v="2"/>
    <n v="3"/>
    <n v="1"/>
    <n v="40"/>
    <n v="0"/>
    <m/>
    <s v="NM"/>
    <s v="--"/>
    <s v="--"/>
    <s v="--"/>
    <s v="Durante el 2023 se deberá hacer un levantamiento (diagnostico de cuales son los complejos fronterizos que califican para esta iniciativa. Esto debido a algunos de los Pasos Fronterizos permanecen cerrados durante parte del año, lo cual no es congruente con un nivel de inversión que la iniciativa requiere."/>
    <n v="1"/>
  </r>
  <r>
    <s v="MINISTERIO DEL INTERIOR Y SEGURIDAD PÚBLICA"/>
    <x v="161"/>
    <s v="Servicios Públicos Generales"/>
    <n v="13815"/>
    <s v="Efectividad de los operativos de intervención territorial realizados"/>
    <s v="(Número de operativos de intervención territorial realizados en año t/Número de operativos de intervención territorial planificados en año t)*100"/>
    <s v="1 - Establecer coordinación interinstitucional con policias y otros entes pùblicos para la intervención territorial donde se registren alteraciones en la convivencia nacional, el orden público y la seguridad interior para asegurar el bienestar de la población, incorporando políticas, planes, sistemas de monitoreo, estudios y análisis de eventos o potenciales conflictos."/>
    <s v="Operativos realizados"/>
    <s v="%"/>
    <s v="Asc"/>
    <s v="Eficacia"/>
    <s v="Proceso"/>
    <x v="2"/>
    <n v="50"/>
    <n v="50"/>
    <n v="100"/>
    <n v="0"/>
    <m/>
    <s v="NM"/>
    <s v="--"/>
    <s v="--"/>
    <s v="--"/>
    <s v="Por operativo de intervención territorial se entienden aquellas acciones que, en coordinación con las fuerzas de orden y seguridad, buscan recuperar para el uso público los espacios donde se ha identificado presencia de comercio ilícito y callejero."/>
    <n v="1"/>
  </r>
  <r>
    <s v="MINISTERIO DEL INTERIOR Y SEGURIDAD PÚBLICA"/>
    <x v="161"/>
    <s v="Servicios Públicos Generales"/>
    <n v="13822"/>
    <s v="Porcentaje de iniciativas ejecutadas del Plan Nacional Contra Crimen Organizado (PNCO)"/>
    <s v="(Número de iniciativas ejecutadas del PNCO en el año t/Número total de iniciativas programadas en el año t)*100"/>
    <s v="2 - Modernizar la institucionalidad de Orden y Seguridad Pública; aumentar y fortalecer capacidades de las policías y servicios dependientes que participan en la prevención, control y persecución de delitos y crimen organizado; abordar la gestión de incidentes cibernéticos y la recuperación de espacios públicos."/>
    <s v="Ejecución iniciativas del PNCO"/>
    <s v="%"/>
    <s v="Asc"/>
    <s v="Eficacia"/>
    <s v="Proceso"/>
    <x v="2"/>
    <n v="80"/>
    <n v="16"/>
    <n v="20"/>
    <n v="0"/>
    <m/>
    <s v="NM"/>
    <s v="--"/>
    <s v="--"/>
    <s v="--"/>
    <s v="En base a planificación de la implementación del PNCO. Se están levantando las iniciativas en el contexto del Consejo Asesor para la Coordinación y Unidad de Acción en Materia de Prevención y Control del Crimen Organizado."/>
    <n v="1"/>
  </r>
  <r>
    <s v="MINISTERIO DEL INTERIOR Y SEGURIDAD PÚBLICA"/>
    <x v="161"/>
    <s v="Servicios Públicos Generales"/>
    <n v="13824"/>
    <s v="Porcentaje de Ejecución Presupuestaria del Plan Nacional Contra el Crimen Organizado (PNCO)"/>
    <s v="(Ejecución Presupuestaria Plan Nacional contra el Crimen Organizado (PNCO) real en el año t/ Presupuesto asignado al Plan Nacional contra el Crimen Organizado (PNCO) en el año t)*100"/>
    <s v="2 - Modernizar la institucionalidad de Orden y Seguridad Pública; aumentar y fortalecer capacidades de las policías y servicios dependientes que participan en la prevención, control y persecución de delitos y crimen organizado; abordar la gestión de incidentes cibernéticos y la recuperación de espacios públicos."/>
    <s v="Ejecución Presupuestaria real PNCO"/>
    <s v="%"/>
    <s v="Asc"/>
    <s v="Economía"/>
    <s v="Proceso"/>
    <x v="2"/>
    <n v="85"/>
    <n v="18996063668"/>
    <n v="22348310198"/>
    <n v="0"/>
    <m/>
    <s v="NM"/>
    <s v="--"/>
    <s v="--"/>
    <s v="--"/>
    <s v="En el marco de la formulación presupuestaria 2023 se están levantando las necesidades de inversión de algunas instituciones que forman parte del PNCO, a las que mediante un convenio de transferencia de recursos se les asigna un determinado presupuesto para cubrir las necesidades priorizadas. Anualmente se medirá la ejecución presupuestaria real en función de los recursos asignados."/>
    <n v="1"/>
  </r>
  <r>
    <s v="MINISTERIO DEL INTERIOR Y SEGURIDAD PÚBLICA"/>
    <x v="161"/>
    <s v="Servicios Públicos Generales"/>
    <n v="13826"/>
    <s v="Porcentaje de brechas institucionales cubiertas"/>
    <s v="(Sumatoria de necesidades cubiertas en el año t/Sumatoria de necesidades detectadas en el año t)*100"/>
    <s v="2 - Modernizar la institucionalidad de Orden y Seguridad Pública; aumentar y fortalecer capacidades de las policías y servicios dependientes que participan en la prevención, control y persecución de delitos y crimen organizado; abordar la gestión de incidentes cibernéticos y la recuperación de espacios públicos."/>
    <s v="Brechas institucionales"/>
    <s v="%"/>
    <s v="Asc"/>
    <s v="Eficacia"/>
    <s v="Producto"/>
    <x v="2"/>
    <n v="6.4"/>
    <n v="70"/>
    <n v="1100"/>
    <n v="0"/>
    <m/>
    <s v="NM"/>
    <s v="--"/>
    <s v="--"/>
    <s v="--"/>
    <s v="Las instituciones (Carabineros de Chile, Policía de Investigaciones de Chile, Gendarmería de Chile, Servicio Nacional de Aduanas y DIRECTEMAR) están realizando un levantamiento de brechas institucionales (la diferencia entre las necesidades en material y equipamiento y lo que disponen actualmente para el combate al crimen organizado), las que serán priorizadas y seleccionadas para su financiamiento por la División de Seguridad Pública de la Subsecretaría del Interior, monitoreando la ejecución del plan de compra asociado al convenio de transferencia de recursos. TODA ESTA INFORMACIÓN ES DE CARÁCTER RESERVADA POR LA NATURALEZA DE LOS TEMAS QUE SE DISCUTEN Y SOLO SE ENTREGA AL CONSEJO ASESOR PARA LA COORDINACIÓN Y UNIDAD DE ACCIÓN EN LA PREVENCIÓN Y CONTROL DEL CRIMEN ORGANIZADO (CCO)."/>
    <n v="1"/>
  </r>
  <r>
    <s v="MINISTERIO DEL INTERIOR Y SEGURIDAD PÚBLICA"/>
    <x v="161"/>
    <s v="Servicios Públicos Generales"/>
    <n v="14010"/>
    <s v="Porcentaje de campañas comunicacionales contra la violencia realizadas"/>
    <s v="(Número de campañas comunicacionales contra la violencia realizadas en el año t/Número de campañas comunicacionales contra la violencia programadas en el año t)*100"/>
    <s v="3 - Ejecutar acciones y contribuir al pleno cuidado del orden público y la seguridad interior, respetando los derechos humanos, sociales y ciudadanos, teniendo principal cuidado del pluralismo, inclusión, diversidades, niños, niñas y adolescentes, discapacidad y condición migratoria."/>
    <s v="Campañas comunicacionales contra la violencia"/>
    <s v="%"/>
    <s v="Asc"/>
    <s v="Eficacia"/>
    <s v="Proceso"/>
    <x v="2"/>
    <n v="100"/>
    <n v="12"/>
    <n v="12"/>
    <n v="0"/>
    <m/>
    <s v="NM"/>
    <s v="--"/>
    <s v="--"/>
    <s v="--"/>
    <m/>
    <n v="1"/>
  </r>
  <r>
    <s v="MINISTERIO DEL MEDIO AMBIENTE"/>
    <x v="162"/>
    <s v="Protección del Medio Ambiente"/>
    <n v="12098"/>
    <s v="Porcentaje de Declaraciones de Impacto Ambiental (DIAs) calificadas a lo más en 80 días hábiles durante el año t"/>
    <s v="(N° de Declaraciones de Impacto Ambiental (DIAs) calificadas a lo más en 80 días hábiles durante el año t/Total de Declaraciones de Impacto Ambiental (DIAs) calificadas en el año t)*100"/>
    <m/>
    <m/>
    <s v="%"/>
    <s v="Asc"/>
    <s v="Calidad"/>
    <s v="Producto"/>
    <x v="1"/>
    <s v="NM"/>
    <s v="--"/>
    <s v="--"/>
    <s v="--"/>
    <m/>
    <n v="98"/>
    <n v="524"/>
    <n v="536"/>
    <n v="0"/>
    <s v="a) Dentro del plazo de 80 días hábiles para la calificación, se contempla el plazo asociado a los pronunciamientos de los distintos organismos con competencia ambiental (OAECAs). b) Para el cálculo del indicador se considera como proyectos Calificados a los proyectos Aprobados y los Rechazados en su evaluación en la sesión de Comisión de Evaluación. c) Para la medición de este indicador el plazo de la calificación corresponde a: la suma total de los días hábiles de tramitación para la calificación menos los días de suspensión, en los casos que corresponda. d) Para la medición de este indicador se define como inicio del trámite la fecha de la resolución de admisibilidad del proyecto. Artículo 32.- Reglamento del Sistema de Evaluación de Impacto Ambiental. e) No se considerarán los proyectos que tengan la condición de retrotraídos, debido a que son proyectos que ya se evaluaron y por causas externas (judiciales; consejo de ministros) vuelven al proceso de calificación en la etapa que se defina. f) No se considerarán en el conteo los días suspendidos por el Art. 87 del reglamento."/>
    <s v="-"/>
  </r>
  <r>
    <s v="MINISTERIO DEL MEDIO AMBIENTE"/>
    <x v="162"/>
    <s v="Protección del Medio Ambiente"/>
    <n v="12603"/>
    <s v="Porcentaje de DIAs, con proceso de PAC, y de EIA con la primera actividad de información a la ciudadanía sobre sus derechos y deberes ambientales realizada en un plazo menor o igual a 10 y 20 días hábiles respectivamente en el año t"/>
    <s v="(Nº de DIAs, con proceso de PAC, y EIAs con la primera actividad presencial de &quot;Información ciudadana sobre sus derechos y deberes ambientales dentro de los primero 10 y 20 días hábiles de iniciado el proceso de PAC/N° Total de DIAs y EIAs acogidos a tramitación con proceso de PAC en año t)*100"/>
    <s v="2 - Implementar progresivamente el Acuerdo de Escazú a través de los instrumentos disponibles, para lograr asegurar plena y efectivamente los derechos de acceso a la información, la participación y la justicia en asuntos ambientales. Ello implica promover y facilitar los procesos de participación ciudadana y procedimientos que involucren a pueblos originarios, en el marco de la implementación del Acuerdo de Escazú, con un enfoque multicultural, considerando la variación de las características socioculturales de la población producto de la crisis climática, a través del perfeccionamiento de las instancias vinculadas a la evaluación de impacto ambiental."/>
    <s v="Asegurar que la primera actividad de PAC sea cargada en el expediente de Participación Ciudadana dentro de los plazos establecidos, para que la ciudadania tenga acceso a la información referente a las actividades desarrolladas en las cuales podrían ser parte, con ello buscamos que toda información referente a los procesos PAC se encuentre dispnible en nuestras plataformas y dar cumplimiento a una de las premisas a considerar en la impementación de acuerdo de Escazú."/>
    <s v="%"/>
    <s v="Asc"/>
    <s v="Eficacia"/>
    <s v="Producto"/>
    <x v="0"/>
    <n v="100"/>
    <n v="126"/>
    <n v="126"/>
    <n v="0"/>
    <m/>
    <n v="100"/>
    <n v="126"/>
    <n v="126"/>
    <n v="0"/>
    <s v="a) Para la medición de este indicador, se entenderá como tipo de actividades presenciales y/o virtuales de &quot;información a la ciudadanía sobre sus derechos y deberes ambientales&quot; o &quot;promoción y facilitación de la Participación Ciudadana&quot; a: i. Apresto ii. Dialogo iii. Taller de apresto y dialogo iv. Asesoría ciudadana v. Puerta a puerta vi. Casa abierta b) Este indicador es una actividad con variables externas al SEA, el valor del operando es referencial, toda vez que depende del tipo de proyecto que se someta al SEIA y a la solicitud de realización de la PAC para las DIAs por parte de la comunidad (artículo 30 bis de la Ley Nº 19.300 modificada por la Ley Nº 20.417). c) Se entiende por: DIA: Declaración de Impacto Ambiental EIA: Estudio de Impacto Ambiental PAC: Participación Ciudadana d) Para efectos de la medición de este indicador no se contabilizarán aquellos proyectos que se hayan desistido, mediante documento formal enviado por el titular y que se encuentra en el expediente del proyecto, durante el plazo que se otorga para realizar la primera actividad de PAC."/>
    <n v="0"/>
  </r>
  <r>
    <s v="MINISTERIO DEL MEDIO AMBIENTE"/>
    <x v="162"/>
    <s v="Protección del Medio Ambiente"/>
    <n v="12820"/>
    <s v="Porcentaje de Pertinencias resueltas en un plazo menor o igual a 60 días hábiles durante el año t"/>
    <s v="(Número de Pertinencias resueltas en un plazo menor o igual a 60 días hábiles/Número total de Pertinencias que se resuelven durante el año t)*100"/>
    <s v="1 - Consolidar un sistema de evaluación ambiental de excelencia, a través de la implementación de herramientas tanto tecnológicas como administrativas, facilitando el uso de éstas a los organismos que se desempeñan en el Sistema de Evaluación de Impacto Ambiental."/>
    <s v="Asegurar el análisis técnico, de calidad, acorde a la ley, y dentro de los plazos establecidos por el Servicio para responder a las consultas de pertinecias."/>
    <s v="%"/>
    <s v="Asc"/>
    <s v="Calidad"/>
    <s v="Producto"/>
    <x v="0"/>
    <n v="95.29"/>
    <n v="2673"/>
    <n v="2805"/>
    <n v="0"/>
    <m/>
    <n v="95.29"/>
    <n v="2673"/>
    <n v="2805"/>
    <n v="0"/>
    <s v="a) Para el cálculo de este indicador el plazo de resolución corresponde a la fecha de ingreso a la oficina de parte hasta le fecha de emisión de la respuesta del Servicio. b) Solo se considerarán las suspensiones por los siguientes motivos: 1- Suspensión del procedimiento por medida provisional (Artículo 32 de la Ley 19.880) 2- Carta solicitud de antecedentes adicionales de forma (proceso de admisibilidad) ?Antecedentes Legales? artículo 31 de la Ley 19.880 3- Carta de solicitud de antecedentes adicionales de fondo (antecedentes técnicos se da por lo general 30 días si no se reciben se apercibe por 7 días más y si no ingresa los antecedentes se da por abandonado el proceso) (Artículo 43 de la Ley 19.880)."/>
    <n v="0"/>
  </r>
  <r>
    <s v="MINISTERIO DEL MEDIO AMBIENTE"/>
    <x v="162"/>
    <s v="Protección del Medio Ambiente"/>
    <n v="12826"/>
    <s v="Porcentaje de acciones de capacitación a Organismos con competencia Ambiental (OAECA), Titulares y/o Consultores."/>
    <s v="(N° de acciones de capacitación a Organismos con competencia Ambiental (OAECA), Titulares y/o Consultores en el año t/Total de capacitaciones planificadas para las (OAECA) en el año t, Titulares y/o Consultores.)*100"/>
    <s v="3 - Incorporar la variable de cambio climático en el proceso de evaluación ambiental, asegurando el cumplimiento de la normativa vigente y fortaleciendo el desarrollo de competencias técnicas ambientales en los Servicios Públicos con competencia ambiental, así como en consultores, titulares y ciudadanía que participan de los procesos de evaluación de proyectos que se presentan al Sistema de Evaluación de Impacto Ambiental, a través de la generación de conocimiento y de capacitaciones incluyendo la variable de cambio climático."/>
    <s v="Realizar capacitaciones a asociaciones comunitarias, titulares, consultores y OAECA, difundiendo los criterios de evaluación en el SEIA, normativas vigentes, reforzando las distintas tipologías considerdas en la evaluación ambiental, además, de incorporar paulatinamente la variable de cambio climático en el proceso de evaluación."/>
    <s v="%"/>
    <s v="Asc"/>
    <s v="Eficacia"/>
    <s v="Proceso"/>
    <x v="0"/>
    <n v="100"/>
    <n v="79"/>
    <n v="79"/>
    <n v="0"/>
    <m/>
    <n v="100"/>
    <n v="79"/>
    <n v="79"/>
    <n v="0"/>
    <s v="a.- Actividad de capacitación on-line o presencial es toda aquella reunión, taller o seminario realizada por el Servicio de Evaluación Ambiental (SEA), con titulares, consultores, asociaciones comunitarias o con un Organismo de la Administración de Estado con Competencia Ambiental (OAECA), o varios dependiendo de la temática a tratar, en la aplicación del Reglamento del Sistema de Evaluación de Impacto Ambiental (RSEIA) y la observancia de Guías publicadas por el SEA. Lo anterior, en cumplimiento al literal d) del artículo 81 de la Ley 19.300 Sobre Bases Generales del Medio Ambiente, que indica que le corresponderá al SEA: Uniformar los criterios, requisitos, condiciones, antecedentes, certificados, trámites, exigencias técnicas y procedimientos de carácter ambiental que establezcan los ministerios y demás organismos del Estado competentes, mediante el establecimiento, entre otros, de guías trámite. b.- Se persigue potenciar la calidad técnica en la evaluación, fortaleciendo la generación de competencias técnicas en los organismos de la administración del Estado con competencia ambiental (OAECAs) c.- Los Organismos de la Administración del Estado con Competencia Ambiental (OAECAS), se encuentran estipulados en el artículo 24 del D.S. N° 40, de 2012 del Ministerio del Medio Ambiente, que aprueba Reglamento del Sistema de Evaluación de Impacto Ambiental. Asimismo la Ley N°19.300, sobre Bases Generales del Medio Ambiente en su artículo 9 incisos 4° y 5° hace relación a los Organismos de la Administración del Estado con Competencia Ambiental. d.- Titulares: Corresponde a los gremios de sectores empresariales que someten al Sistema de Evaluación de Impacto Ambiental proyectos de inversión listados en el art. N° 10 de la Ley 19.300 y descritos en el art. N° 3° del RSEIA. Consultores: Empresas especializadas en la elaboración de Estudios de Impactos Ambiental (EIA) y Declaraciones de Impacto Ambiental (DIA), necesarios para evaluar los proyectos de inversión. Asociaciones comunitarias y ciudadanía formalmente constituida en Organizaciones de personas jurídicas en el marco del SEIA, como son por ejemplo: Junta de vecinos, clubes deportivos, asociaciones u organizaciones gremiales, etc.? e.- Se definen: Reunión de Capacitación: Corresponde a una actividad educativa sobre el Sistema de Evaluación de Impacto Ambiental o temáticas técnicas, orientada a un número mínimo de 1 a 8 personas, un tiempo mínimo de horas 2 horas a lo menos y un máximo de 4 horas efectivas. Taller de Capacitación: Corresponde a una actividad educativa, tendiente a esclarecer y difundir criterios prácticos de evaluación de impacto ambiental o temáticas técnicas, establecidos en documentos como guías e instructivos publicados por el SEA Nivel Central. Se considera un número mínimo de 9 personas con un máximo de 20, más de 4 horas efectivas y un máximo de 8 horas, considerando la temática y la complejidad. Seminario de Capacitación: Corresponde a encuentros técnico académico sobre materias ambientales, donde el SEA puede participar como organizador o invitado a exponer. Se considera un número mínimo de 21 personas y más de 8 horas efectivas, considerando la temática y la complejidad. Las capacitaciones serán definidas en cada dirección regional, según las necesidades que tienen en cada una, así estas temáticas consideran: tipologías de proyectos, actualización de guías, nuevas guías y contingencias."/>
    <n v="0"/>
  </r>
  <r>
    <s v="MINISTERIO DEL MEDIO AMBIENTE"/>
    <x v="162"/>
    <s v="Protección del Medio Ambiente"/>
    <n v="12829"/>
    <s v="Porcentaje anual de Estudios de Impacto Ambiental (EIAs) calificados a lo más en 170 días hábiles durante el año de gestión."/>
    <s v="(N° de EIAs calificados en a lo más 170 días hábiles durante el año t/ Total de EIAs calificados en el año t )*100"/>
    <m/>
    <m/>
    <s v="%"/>
    <s v="Asc"/>
    <s v="Calidad"/>
    <s v="Producto"/>
    <x v="1"/>
    <s v="NM"/>
    <s v="--"/>
    <s v="--"/>
    <s v="--"/>
    <m/>
    <n v="92.31"/>
    <n v="12"/>
    <n v="13"/>
    <n v="0"/>
    <s v="a) Dentro del plazo de 170 días hábiles para la calificación, se contempla el plazo asociado a los pronunciamientos de los distintos organismos con competencia ambiental (OAECAs). b) Para el cálculo del indicador se considera como proyectos Calificados a los proyectos Aprobados y los Rechazados en su evaluación en la sesión de Comisión de Evaluación. c) Para la medición de este indicador el plazo de la calificación corresponde a: la suma total de los días hábiles de tramitación para la calificación menos los días de suspensión, en los casos que corresponda. d) Para la medición de este indicador se define como inicio del trámite la fecha de la resolución de admisibilidad del proyecto. Artículo 32.- Reglamento del Sistema de Evaluación de Impacto Ambiental. e) No se considerarán los proyectos que tengan la condición de retrotraídos, debido a que son proyectos que ya se evaluaron y por causas externas (judiciales; consejo de ministros) vuelven al proceso de calificación en la etapa que se defina. f) No se considerarán en el conteo los días suspendidos por el Art. 87 del reglamento."/>
    <s v="-"/>
  </r>
  <r>
    <s v="MINISTERIO DEL MEDIO AMBIENTE"/>
    <x v="162"/>
    <s v="Protección del Medio Ambiente"/>
    <n v="13431"/>
    <s v="Porcentaje de requerimientos respondidos a la SMA sobre eventuales elusiones al SEIA, respondidos en un plazo menor o igual a 90 días hábiles"/>
    <s v="(N° de requerimientos respondidos a la SMA sobre eventuales elusiones al SEIA en un plazo menor o igual a 90 días hábiles en el año de gestión/N° total de requerimientos sobre eventuales elusiones al SEIA, solicitados por SMA en el año de gestión)*100"/>
    <s v="3 - Incorporar la variable de cambio climático en el proceso de evaluación ambiental, asegurando el cumplimiento de la normativa vigente y fortaleciendo el desarrollo de competencias técnicas ambientales en los Servicios Públicos con competencia ambiental, así como en consultores, titulares y ciudadanía que participan de los procesos de evaluación de proyectos que se presentan al Sistema de Evaluación de Impacto Ambiental, a través de la generación de conocimiento y de capacitaciones incluyendo la variable de cambio climático."/>
    <s v="Busca asegurar el cumplimiento de la normativa ambiental vigente y ayudando a fortalecer el trabajo en conjunto con de la SMA"/>
    <s v="%"/>
    <s v="Asc"/>
    <s v="Calidad"/>
    <s v="Producto"/>
    <x v="2"/>
    <n v="70"/>
    <n v="7"/>
    <n v="10"/>
    <n v="0"/>
    <m/>
    <n v="0"/>
    <n v="0"/>
    <n v="8"/>
    <n v="0"/>
    <s v="Se considerarán los requerimientos que cumplen el plazo de 90 días hábiles dentro del año t o estén respondidos dentro de ese plazo. Se contabilizará desde que el requerimiento ingresa a la División Jurídica del Servicio de Evaluación Ambiental. Se considerarán los requerimientos de responsabilidad de Nivel Central. En el ejercicio de sus competencias, la Superintendencia del Medio Ambiente (en adelante, ?SMA?) puede requerir que determinados proyectos o actividades ingresen al SEIA, previo informe del SEA. Dicha competencia se funda en el artículo 3 literales i) y j) de la Ley Orgánica de la Superintendencia del Medio Ambiente (en adelante, ?LOSMA?), establecida en el artículo 2° de la Ley N°20.417, que establece que: ?Artículo 3°. - La Superintendencia tendrá las siguientes funciones y atribuciones: i) Requerir, previo informe del Servicio de Evaluación, mediante resolución fundada y bajo apercibimiento de sanción, a los titulares de proyectos o actividades que conforme al artículo 10 de la Ley N°19.300, debieron someterse al Sistema de Evaluación de Impacto Ambiental y no cuenten con una Resolución de Calificación Ambiental, para que sometan a dicho sistema el Estudio o Declaración de Impacto Ambiental correspondiente; j) Requerir, previo informe del Servicio de Evaluación, mediante resolución fundada y bajo apercibimiento de sanción, a los titulares de Resoluciones de Calificación Ambiental, que sometan al Sistema de Evaluación de Impacto Ambiental, las modificaciones o ampliaciones de sus proyectos o actividades que, conforme al artículo 10 de la Ley N°19.300, requieran de una nueva Resolución de Calificación Ambiental? (énfasis agregado). En síntesis, en caso de que la SMA decida ejecutar alguna de las competencias descritas en el artículo 3 literales i) y j) de la LOSMA, deberá solicitar previamente un informe al SEA, para que éste, en el marco de sus competencias, elabore un informe analizando si es que el proyecto o actividad consultado tiene la obligación de ingresar al SEIA."/>
    <n v="1"/>
  </r>
  <r>
    <s v="MINISTERIO DEL MEDIO AMBIENTE"/>
    <x v="162"/>
    <s v="Protección del Medio Ambiente"/>
    <n v="13516"/>
    <s v="Porcentaje de estrategias de PAC cargadas en plataforma e-SEIA para los procesos de participación ciudadana en las Declaraciones de Impacto Ambiental"/>
    <s v="(N° de DIAs con procesos de PAC iniciadas con su estrategia de PAC cargadas a más tardar el decimo día Hábil posterior a la publicación del inicio de proceso de PAC/N° total  de DIAs con procesos de PAC iniciadas dentro del año t.)*100"/>
    <s v="2 - Implementar progresivamente el Acuerdo de Escazú a través de los instrumentos disponibles, para lograr asegurar plena y efectivamente los derechos de acceso a la información, la participación y la justicia en asuntos ambientales. Ello implica promover y facilitar los procesos de participación ciudadana y procedimientos que involucren a pueblos originarios, en el marco de la implementación del Acuerdo de Escazú, con un enfoque multicultural, considerando la variación de las características socioculturales de la población producto de la crisis climática, a través del perfeccionamiento de las instancias vinculadas a la evaluación de impacto ambiental."/>
    <s v="Disponibilizar información de las actividades a desarrollar en el proceso de participación ciudad (puerta a puerta, casa abierta, talleres de apresto entre otros), y donde serán realizadas (localidad), con el fin de promover su participación de manera informada."/>
    <s v="%"/>
    <s v="Asc"/>
    <s v="Calidad"/>
    <s v="Proceso"/>
    <x v="2"/>
    <n v="61.11"/>
    <n v="55"/>
    <n v="90"/>
    <n v="0"/>
    <m/>
    <n v="0"/>
    <n v="0"/>
    <n v="0"/>
    <n v="0"/>
    <s v="*La estrategia PAC se debera cargar a más tardar el decimo día hábil posterior a la publicación en el Diario Oficial/Diario de Circulación Nacional del inicio de participación ciudadana para las Declaraciones de Impacto Ambiental. *Sólo se consideraran las actividades de PAC realizadas en Declaraciones de Impacto Ambiental (DIA). *No se consideraran los proyectos desistidos. *No se consideraran los proyectos retrotraidos. *La estrategia de PAC podrá ser cargada en plataforma previo al inicio del proceso de participación ciudadana y a más tardar el decimo día habil posterior a la publicación en Diario Oficial/Diario de Circulación Nacional. * Se considerarán las suspensiones por los siguientes motivos: - Suspensión del procedimiento por medida provisional (Artículo 32 de la Ley 19.880) - Suspensión por el Art. 87 del reglamento."/>
    <n v="1"/>
  </r>
  <r>
    <s v="MINISTERIO DEL MEDIO AMBIENTE"/>
    <x v="163"/>
    <s v="Protección del Medio Ambiente"/>
    <n v="9438"/>
    <s v="Porcentaje respuestas a requerimientos ciudadanos de información ambiental e institucional dentro de 10 días."/>
    <s v="(Número de respuestas entregadas dentro de 10 días/total de respuestas entregadas)*100"/>
    <m/>
    <m/>
    <s v="%"/>
    <s v="Asc"/>
    <s v="Calidad"/>
    <s v="Producto"/>
    <x v="1"/>
    <s v="NM"/>
    <s v="--"/>
    <s v="--"/>
    <s v="--"/>
    <m/>
    <n v="0"/>
    <n v="6216"/>
    <n v="6244"/>
    <n v="0"/>
    <s v="Este indicador depende de la demanda de la información institucional por parte de la ciudadanía, por lo tanto el numerador y denominador efectivos pueden diferir del estimado para el cálculo de la meta. Por ejemplo, hay eventos ambientales que impacta en un aumento de la cantidad de consultas y solicitudes de información institucional que ingresan a la Subsecretaría del Medio Ambiente. Respecto al conteo de los días de las solicitudes, el artículo 25 de la Ley N° 19.880, sobre Procedimiento Administrativo señala lo siguiente: - Cómputo de los plazos del procedimiento administrativo. Los plazos de días establecidos en esta ley son de días hábiles, entendiéndose que son inhábiles los días sábados, los domingos y los festivos. - Los plazos se computarán desde el día siguiente a aquél en que se notifique o publique el acto de que se trate o se produzca su estimación o su desestimación en virtud del silencio administrativo. - Si en el mes de vencimiento no hubiere equivalente al día del mes en que comienza el cómputo, se entenderá que el plazo expira el último día de aquel mes. - Cuando el último día del plazo sea inhábil, éste se entenderá prorrogado al primer día hábil siguiente."/>
    <s v="-"/>
  </r>
  <r>
    <s v="MINISTERIO DEL MEDIO AMBIENTE"/>
    <x v="163"/>
    <s v="Protección del Medio Ambiente"/>
    <n v="11754"/>
    <s v="Porcentaje de Estaciones con información de MP2,5 para evaluación de cumplimiento de norma de calidad año t."/>
    <s v="(Número de estaciones con monitoreo automático de MP2,5 con mayor o igual al 80% de los datos diarios en el año t/Numero total de estaciones con monitoreo de MP2,5 en el año t-1 )*100"/>
    <m/>
    <m/>
    <s v="%"/>
    <s v="Asc"/>
    <s v="Calidad"/>
    <s v="Producto"/>
    <x v="1"/>
    <s v="NM"/>
    <s v="--"/>
    <s v="--"/>
    <s v="--"/>
    <m/>
    <n v="94.34"/>
    <n v="50"/>
    <n v="53"/>
    <n v="0"/>
    <s v="El indicador mide la cantidad de estaciones que forman parte de la red de monitoreo de calidad del aire del Ministerio del Medio Ambiente, que miden material particulado fino (MP2.5), y que a su vez, presenten al menos un 80% de días con mediciones dentro de un año calendario. Para estos efectos, el numerador corresponde a la sumatoria de la cantidad de estaciones de la red de monitoreo que cumplan con el requisito de contar con al menos 292 días de mediciones (80% de 365) dentro de un año calendario y 293 para un año bisiesto. Por su parte, el denominador corresponde a la sumatoria total de las estaciones que conforman la red de calidad del aire. Una estación de monitoreo puede dejar de funcionar por motivos externos como: robos, destrozos, corte de energía, fallas de los equipos y solicitud de desocupar el terreno donde se ubican las estaciones de monitoreo, o por falta de recursos para la renovación de los equipos según vida útil de éstos."/>
    <s v="-"/>
  </r>
  <r>
    <s v="MINISTERIO DEL MEDIO AMBIENTE"/>
    <x v="163"/>
    <s v="Protección del Medio Ambiente"/>
    <n v="13009"/>
    <s v="Promedio días sobre norma MP2,5 en las zonas saturadas de Rancagua, Temuco y Coyhaique últimos 3 años."/>
    <s v="(Promedio de N° días superación de norma diaria de MP2,5 para las 3 zonas años (n-2, n-1, n)/Promedio del N° de días de superación de norma diaria de MP2,5 para las 3 zonas según año base para cada zona(131))*100"/>
    <m/>
    <m/>
    <s v="%"/>
    <s v="Des"/>
    <s v="Eficacia"/>
    <s v="Resultado Intermedio"/>
    <x v="1"/>
    <s v="NM"/>
    <s v="--"/>
    <s v="--"/>
    <s v="--"/>
    <m/>
    <n v="58.78"/>
    <n v="77"/>
    <n v="131"/>
    <n v="0"/>
    <s v="Este indicador verifica el cumplimiento en base a un promedio móvil de tres años, lo que permite hacerse cargo de mejor forma de la variabilidad meteorológica. La línea base corresponde a la cantidad de días que superaron la norma diaria del peor año de cada zona saturada, cuyos criterios de superación se mantienen vigentes a la fecha. El año base para Rancagua y Temuco es 2012, para Coyhaique es 2014."/>
    <e v="#VALUE!"/>
  </r>
  <r>
    <s v="MINISTERIO DEL MEDIO AMBIENTE"/>
    <x v="163"/>
    <s v="Protección del Medio Ambiente"/>
    <n v="13105"/>
    <s v="Promedio de días de superación de la norma de MP2,5 últimos 3 años, en la Región Metropolitana."/>
    <s v="(Promedio días superación de norma años (n-2, n-1, n) /Número de días de superación de norma, año 2015, (96) )*100)*100"/>
    <m/>
    <m/>
    <s v="%"/>
    <s v="Des"/>
    <s v="Eficacia"/>
    <s v="Resultado Intermedio"/>
    <x v="1"/>
    <s v="NM"/>
    <s v="--"/>
    <s v="--"/>
    <s v="--"/>
    <m/>
    <n v="63.54"/>
    <n v="61"/>
    <n v="96"/>
    <n v="0"/>
    <s v="Este indicador verifica el cumplimiento en base a un promedio móvil de tres años. La línea base corresponde a la cantidad de días que superaron la norma en el año 2015, cuyos criterios de superación se mantienen vigentes a la fecha."/>
    <e v="#VALUE!"/>
  </r>
  <r>
    <s v="MINISTERIO DEL MEDIO AMBIENTE"/>
    <x v="163"/>
    <s v="Protección del Medio Ambiente"/>
    <n v="13853"/>
    <s v="Promedio últimos 3 años de días de superación de la norma de MP 2,5 en zonas saturadas (Rancagua, Temuco, Coyhaique, RM)."/>
    <s v="(Promedio de N° de días superación de norma diaria de MP2,5 para los años (n-2, n-1, n)/Promedio del N° de días de superación de norma diaria de MP2,5 para las zonas saturadas según año base de cada zona (122))*100"/>
    <s v="7 - Diseñar, implementar y fortalecer, leyes, políticas, programas e instrumentos de gestión ambiental tendientes a la vigilancia, conservación, prevención y descontaminación en los ámbitos de calidad ambiental con enfoque territorial y especial énfasis en poblaciones más afectadas."/>
    <s v="Días de superación de la norma"/>
    <s v="%"/>
    <s v="Des"/>
    <s v="Eficacia"/>
    <s v="Resultado Intermedio"/>
    <x v="2"/>
    <n v="99.18"/>
    <n v="121"/>
    <n v="122"/>
    <n v="0"/>
    <m/>
    <n v="59.84"/>
    <n v="73"/>
    <n v="122"/>
    <n v="0"/>
    <s v="Este indicador verifica el cumplimiento en base a un promedio móvil de tres años, lo que permite hacerse cargo de mejor forma de la variabilidad meteorológica. La línea base corresponde a la cantidad de días que superaron la norma diaria del peor año de cada zona saturada, cuyos criterios de superación se mantienen vigentes a la fecha. Se miden las zonas saturadas de Región Metropolitana, Rancagua, Temuco y Coyhaique. El año base para Región Metropolitana es 2015, Rancagua y Temuco es 2012, para Coyhaique es 2014."/>
    <n v="-0.65741978609625673"/>
  </r>
  <r>
    <s v="MINISTERIO DEL MEDIO AMBIENTE"/>
    <x v="163"/>
    <s v="Protección del Medio Ambiente"/>
    <n v="13858"/>
    <s v="Porcentaje de implementación de la Ley de Cambio Climático"/>
    <s v="(Total de políticas, planes y/o programas en materia de cambio climático diseñadas y/o implementadas en año t/Total de Porcentaje de políticas, planes y/o programas en materia de cambio climático definidas en la Ley de Cambio Climático)*100"/>
    <s v="1 - Coordinar los instrumentos de política Climática apoyando la creación de capacidades intersectoriales para la implementación de la Ley Marco de Cambio climático."/>
    <s v="Instrumentos de política en cambio climática publicados."/>
    <s v="%"/>
    <s v="Asc"/>
    <s v="Eficacia"/>
    <s v="Producto"/>
    <x v="2"/>
    <n v="33.33"/>
    <n v="2"/>
    <n v="6"/>
    <n v="0"/>
    <m/>
    <s v="NM"/>
    <s v="--"/>
    <s v="--"/>
    <s v="--"/>
    <s v="Se mide la implementación de las prioridades programáticas en materia de cambio climático de acuerdo con la Ley de Cambio Climático publicada el 13 de junio de 2022. Este indicador depende del plan de trabajo de la división de cambio climático, el que será formulado anualmente y podrá ser actualizado de manera trimestral."/>
    <n v="1"/>
  </r>
  <r>
    <s v="MINISTERIO DEL MEDIO AMBIENTE"/>
    <x v="163"/>
    <s v="Protección del Medio Ambiente"/>
    <n v="13859"/>
    <s v="Porcentaje de instituciones certificadas ambientalmente"/>
    <s v="(Total de instituciones certificadas en año t/Total de instituciones que participan en la certificación en año t)*100"/>
    <s v="2 - Implementar programas y políticas que fomenten valores, capacidades y conciencia socioecológica que contribuyan a la mejora progresiva y equitativa de los ecosistemas urbanos y naturales en el marco de los desafíos del cambio climático y la sustentabilidad ambiental."/>
    <s v="Instituciones certificadas"/>
    <s v="%"/>
    <s v="Des"/>
    <s v="Eficacia"/>
    <s v="Resultado Intermedio"/>
    <x v="2"/>
    <n v="70.180000000000007"/>
    <n v="840"/>
    <n v="1197"/>
    <n v="0"/>
    <m/>
    <s v="NM"/>
    <s v="--"/>
    <s v="--"/>
    <s v="--"/>
    <s v="Los programas considerados en el indicador son: Sistema de Certificación Ambiental de Establecimientos Educacionales (SNCAE) y Sistema de Certificación Ambiental (SCAM). Ambos, SNCAE y SCAM con de caracter voluntario y el dato estimado puede variar debido a que no está sujeta a un grupo específico de instituciones locales, sino que se compone de aquellos que tengan la voluntad de certificarse. Los valores estimados pueden variar debido que cuando estos se definen no están todos los procesos de postulación iniciados y se estima con los datos de los procesos en curso."/>
    <n v="-1"/>
  </r>
  <r>
    <s v="MINISTERIO DEL MEDIO AMBIENTE"/>
    <x v="163"/>
    <s v="Protección del Medio Ambiente"/>
    <n v="13865"/>
    <s v="Porcentaje de políticas, planes y programas en materia de economía circular diseñadas, adoptadas y/o implementadas"/>
    <s v="(Total de Políticas, planes y/o programas publicados en el año t /Total de Políticas, planes y/o programas priorizados en el año t)*100"/>
    <s v="8 - Incorporar los principios y estrategias del modelo de la economía circular en la acción del estado y los sectores económicos del país, a través de la implementación de la regulación necesaria y del trabajo conjunto con organismos públicos, el sector privado y organizaciones de la sociedad civil."/>
    <s v="Normativa en materia de economía circular aprobada."/>
    <s v="%"/>
    <s v="Asc"/>
    <s v="Eficacia"/>
    <s v="Proceso"/>
    <x v="2"/>
    <n v="33.33"/>
    <n v="2"/>
    <n v="6"/>
    <n v="0"/>
    <m/>
    <s v="NM"/>
    <s v="--"/>
    <s v="--"/>
    <s v="--"/>
    <s v="Se mide la implementación de las prioridades programáticas en materia de economía circular correspondientes a reglamentos y decretos de metas."/>
    <n v="1"/>
  </r>
  <r>
    <s v="MINISTERIO DEL MEDIO AMBIENTE"/>
    <x v="163"/>
    <s v="Protección del Medio Ambiente"/>
    <n v="13907"/>
    <s v="Porcentaje de instrumentos de gestión y de política pública de conservación de la biodiversidad oficializados"/>
    <s v="(N° de instrumentos de gestión y de política pública de conservación de la biodiversidad oficializados en año t/N° de instrumentos de gestión y de política pública de conservación de la biodiversidad priorizados en año t)*100"/>
    <s v="3 - Desarrollar políticas, planes, programas, normas e instrumentos que contribuyan a la incorporación de objetivos de conservación de la biodiversidad a nivel ministerial e intersectorial para transitar hacia un nuevo modelo de desarrollo, centrado en la protección del medioambiente y el bienestar de las personas."/>
    <s v="Instrumentos de gestión y de política pública de conservación de la biodiversidad oficializados"/>
    <s v="%"/>
    <s v="Asc"/>
    <s v="Eficacia"/>
    <s v="Proceso"/>
    <x v="2"/>
    <n v="8.9700000000000006"/>
    <n v="7"/>
    <n v="78"/>
    <n v="0"/>
    <m/>
    <s v="NM"/>
    <s v="--"/>
    <s v="--"/>
    <s v="--"/>
    <s v="Se mide la implementación de las prioridades programáticas en materia de biodiversidad, considera los instrumentos normativos correspondientes a recursos hídricos, planes de recuperación, conservación y gestión de especies, planes de manejo y áreas protegidas."/>
    <n v="1"/>
  </r>
  <r>
    <s v="MINISTERIO DEL MEDIO AMBIENTE"/>
    <x v="164"/>
    <s v="Protección del Medio Ambiente"/>
    <n v="12018"/>
    <s v="Porcentaje de programas de cumplimiento tramitados por la Superintendencia del Medio Ambiente en el plazo menor o igual de 60 días hábiles, respecto del total tramitado en el año t."/>
    <s v="(N° de Programas de Cumplimiento tramitados en el plazo menor o igual 60 días hábiles/N° Total de Programas de Cumplimiento tramitados por la Superintendencia del Medio Ambiente en el año t)*100"/>
    <s v="3 - Fortalecer la potestad sancionadora y de incentivo al cumplimiento, mediante el mejoramiento de la gestión con el fin de optimizar la oportunidad de respuesta institucional."/>
    <s v="Programas de Cumplimiento resueltos en plazo."/>
    <s v="%"/>
    <s v="Asc"/>
    <s v="Calidad"/>
    <s v="Producto"/>
    <x v="1"/>
    <s v="NM"/>
    <s v="--"/>
    <s v="--"/>
    <s v="--"/>
    <m/>
    <n v="72"/>
    <n v="108"/>
    <n v="150"/>
    <n v="0"/>
    <s v="Se entenderá como Programa de Cumplimiento tramitado, aquellos casos que llegan a su término (aprobado o rechazado) por medio de una resolución y que acontecen 2 o menos Resoluciones de observación previas al pronunciamiento de fondo. Debemos agregar que el indicador considera todos los procesos tramitados en el año t, lo cual puede incluir procesos iniciados en el año t-1. A lo anterior, se entenderá como hito de inicio de este proceso la fecha de presentación del PdC y como hito de cierre la fecha de la Resolución tanto de aprobación o de rechazo. Se entenderá por 60 días aquellos hábiles efectivos que sumen entre el hito de inicio y el hito de cierre descontando los periodos de pausa fundados. Se entenderá por: Pausas fundadas es: el tiempo que medie entre la suspensión del Proceso Sancionatorio por orden judicial o por Resolución fundada del Instructor, y el reinicio del mismo. Se entenderá por pausa fundada por orden judicial aquellos casos donde exista un procedimiento judicial que pueda incidir de manera sustancial en el caso. Y por pausa fundada del instructor aquellos casos en que se requiere para poder continuar el procedimiento la consulta a otro organismo con competencia ambiental propia a los componentes que refiera el cargo. Cabe mencionar que el universo de programas de cumplimiento depende exclusivamente de la decisión de los fiscalizados, considerando las restricciones legales que aplican a este tipo de instrumento."/>
    <s v="-"/>
  </r>
  <r>
    <s v="MINISTERIO DEL MEDIO AMBIENTE"/>
    <x v="164"/>
    <s v="Protección del Medio Ambiente"/>
    <n v="12192"/>
    <s v="Porcentaje de Resoluciones de Calificación Ambiental fiscalizadas desde el año 2013 al año t, respecto del total de Resoluciones de Calificación Ambiental Aprobadas al año t-1."/>
    <s v="(N° de Resoluciones de Calificación Ambiental fiscalizadas desde el año 2013 al año t/N° total de Resoluciones de Calificación Ambiental aprobadas al año t-1)*100"/>
    <s v="2 - Robustecer la fiscalización ambiental con objeto de detectar potenciales incumplimientos a la normativa ambiental, mediante estrategias de focalización, presencia territorial y uso de herramientas tecnológicas."/>
    <m/>
    <s v="%"/>
    <s v="Asc"/>
    <s v="Eficacia"/>
    <s v="Producto"/>
    <x v="1"/>
    <s v="NM"/>
    <s v="--"/>
    <s v="--"/>
    <s v="--"/>
    <m/>
    <n v="53"/>
    <n v="8972"/>
    <n v="16829"/>
    <n v="0"/>
    <s v="Se entenderá por el número de Resoluciones de Calificación Ambiental fiscalizadas desde el año 2013 al año t, a la suma de Resoluciones de Calificación Ambiental fiscalizadas desde el año 2013 al año t, independiente de su origen. Respecto al número total de Resoluciones de Calificación Ambiental aprobadas al año t-1, se refiere a las Resoluciones de Calificación Ambiental vigentes de acuerdo a los antecedentes remitidos por el Servicio de Evaluación Ambiental. Se habla del año t-1 por ser el período en el cual se establece el denominador del indicador. Es importante indicar que la fiscalización de Resoluciones de Calificación Ambiental, considera los principios de trabajo que ha desarrollado la Superintendencia del Medio Ambiente durante los últimos años, denominado Fiscalización Ambiental Estratégica, que considera los aspectos ambientales asociados a la Unidad Fiscalizable regulada por Resoluciones de Calificación Ambiental (Res Ext 1.184/2015). En caso de recibir denuncias respecto de este tema, la Superintendencia del Medio Ambiente las atenderá en virtud de los Recursos Humanos disponibles para fiscalizar, tal como faculta la Resolución de Programas y Subprogramas de Resoluciones de Calificación Ambiental vigente. En relación a la priorización de Resoluciones de Calificación Ambiental, se ha desarrollado una metodología de priorización de Unidades Fiscalizables regulados por Instrumentos de Carácter Ambiental, incluido estas, que considera principios de riesgo ambiental, así como de trazabilidad y objetividad. En relación a lo anterior, la metodología es parte del proceso de formulación de programas y subprogramas de fiscalización ambiental que lleva a cabo la Superintendencia todos los años, pudiendo presentar mejoras con el avance del tiempo. El documento que describe la metodología se encuentra disponible en la página web de la Superintendencia. (www.sma.gob.cl). La metodología de priorización de unidades fiscalizables, se basa en el desarrollo de un índice de riesgo ambiental, el cual se construye a partir de un gran número de variables. El índice se conforma por tres subíndices, los cuales son; Subíndice de Características intrínsecas de las Unidades Fiscalizables (peligrosidad de estas), Subíndice de vulnerabilidad territorial, y Subíndice de Prioridades institucionales. Es importante destacar, que en la medida que la Superintendencia cuenta con mayor cantidad de información en materia de priorización, esta es incluida en la metodología para la búsqueda de su perfeccionamiento."/>
    <s v="-"/>
  </r>
  <r>
    <s v="MINISTERIO DEL MEDIO AMBIENTE"/>
    <x v="164"/>
    <s v="Protección del Medio Ambiente"/>
    <n v="12828"/>
    <s v="Porcentaje de disponibilidad del SNIFA en el año t"/>
    <s v="(Disponibilidad del SNIFA (en segundos) en el año t/año t en segundos)*100"/>
    <s v="2 - Robustecer la fiscalización ambiental con objeto de detectar potenciales incumplimientos a la normativa ambiental, mediante estrategias de focalización, presencia territorial y uso de herramientas tecnológicas."/>
    <m/>
    <s v="%"/>
    <s v="Asc"/>
    <s v="Eficacia"/>
    <s v="Producto"/>
    <x v="1"/>
    <s v="NM"/>
    <s v="--"/>
    <s v="--"/>
    <s v="--"/>
    <m/>
    <n v="100"/>
    <n v="31535880"/>
    <n v="31536000"/>
    <n v="0"/>
    <s v="El indicador de disponibilidad corresponderá al porcentaje total del período medido menos la sumatoria (en segundos) de las detenciones programadas y no programadas."/>
    <s v="-"/>
  </r>
  <r>
    <s v="MINISTERIO DEL MEDIO AMBIENTE"/>
    <x v="164"/>
    <s v="Protección del Medio Ambiente"/>
    <n v="12947"/>
    <s v="Porcentaje de procesos sancionatorios sin Programa de Cumplimiento, resueltos por el Superintendente antes de 180 días hábiles, respecto del total de procesos sancionatorios sin Programa de Cumplimiento, resueltos en el año t."/>
    <s v="(Número de procesos sancionatorios sin programas de cumplimiento resueltos por el Superintendente antes de 180 días hábiles/Número Total de procesos sancionatorios sin programa de cumplimiento resueltos en el año t)*100"/>
    <s v="3 - Fortalecer la potestad sancionadora y de incentivo al cumplimiento, mediante el mejoramiento de la gestión con el fin de optimizar la oportunidad de respuesta institucional."/>
    <m/>
    <s v="%"/>
    <s v="Asc"/>
    <s v="Calidad"/>
    <s v="Producto"/>
    <x v="1"/>
    <s v="NM"/>
    <s v="--"/>
    <s v="--"/>
    <s v="--"/>
    <m/>
    <n v="88"/>
    <n v="91"/>
    <n v="104"/>
    <n v="0"/>
    <s v="Serán Procesos Sancionatorios, todos aquellos casos que inicie una formulación de cargos donde el titular no haya presentado programas de cumplimiento, y que terminan su tramitación en el año t, con una resolución fundada del Superintendente (resolución del Superintendente que absuelve o sanciona al infractor; o la resolución fundada del Superintendente que ordene nuevas diligencias o correcciones del procedimiento, en ejercicio de la facultad del inciso segundo del artículo 54 de la Ley Orgánica Superintendencia del Medio Ambiente), lo cual puede incluir procesos iniciados en el año t-1. A lo anterior debemos agregar que se entenderán como hitos de este proceso, al inicio con la fecha de notificación de la formulación de cargos y como hito de cierre la fecha de la resolución del Superintendente que absuelve o sanciona al infractor; o la resolución fundada del Superintendente que ordene nuevas diligencias o correcciones del procedimiento. Se entenderá por 180 días hábiles efectivos a la suma de días entre el hito de inicio y el hito de cierre descontando los periodos de pausa fundados. Se entenderá por: Pausas fundadas es: el tiempo que medie entre la suspensión del Proceso Sancionatorio por orden judicial o por Resolución fundada del Instructor, y el reinicio del mismo. Se entenderá por pausa fundada por orden judicial aquellos casos donde exista un procedimiento judicial que pueda incidir de manera sustancial en el caso. Y por pausa fundada del instructor aquellos casos en que se requiere para poder continuar el procedimiento la consulta a otro organismo con competencia ambiental propia a los componentes que refiera el cargo. Cabe mencionar que el universo de programas de cumplimiento depende exclusivamente de la decisión de los fiscalizados, considerando las restricciones legales que aplican a este tipo de instrumento."/>
    <s v="-"/>
  </r>
  <r>
    <s v="MINISTERIO DEL MEDIO AMBIENTE"/>
    <x v="164"/>
    <s v="Protección del Medio Ambiente"/>
    <n v="13097"/>
    <s v="Porcentaje de Formulaciones de Cargos por PPDA que se tramitan en un plazo menor o igual a 80 días en el año t, respecto del total de Formulaciones de Cargos por PPDA del año t."/>
    <s v="(N° de Formulaciones de Cargos por PPDA que se tramitan en un plazo menor o igual a 80 días en el año t /N° total de Formulaciones de Cargos por PPDA tramitadas en el año t)*100"/>
    <s v="3 - Fortalecer la potestad sancionadora y de incentivo al cumplimiento, mediante el mejoramiento de la gestión con el fin de optimizar la oportunidad de respuesta institucional."/>
    <m/>
    <s v="%"/>
    <s v="Asc"/>
    <s v="Eficiencia"/>
    <s v="Producto"/>
    <x v="1"/>
    <s v="NM"/>
    <s v="--"/>
    <s v="--"/>
    <s v="--"/>
    <m/>
    <n v="82.35"/>
    <n v="14"/>
    <n v="17"/>
    <n v="0"/>
    <s v="1.- Se entenderá por Formulaciones de Cargos por Planes de Prevención y/o de Descontaminación Ambiental (PPDA) a todas las Formulaciones de Cargos que contengan exclusivamente informes de Fiscalización del Programa de Planes de Prevención y/o de Descontaminación Ambiental (PPDA) de la SMA en el año t, derivados a la División de Sanción y Cumplimiento en el año t. 2.- Que una formulación sea tramitada en el año t, implica que la fecha de la formulación de cargos y los informes de Fiscalización de Planes de Prevención y/o de Descontaminación Ambiental (PPDA) derivados, son del año t. 3.- El plazo se contabilizará desde la derivación del último informe de Fiscalización de Planes de Prevención y/o de Descontaminación Ambiental (PPDA) por parte de la División de Fiscalización, hasta la Formulación de Cargos, computándose de acuerdo al artículo 25 de la Ley 19.880. 4.- La realización de las actividades de fiscalización de PPDA ocurre en los períodos de Gestión de Episodios Críticos definidos para cada plan, esto es de Abril a Septiembre del año t. 5.- El Programa anual de fiscalización ambiental de Planes de Prevención y/o Descontaminación Ambiental (PPDA), establece los Planes a fiscalizar para el año t. No se consideran sus modificaciones."/>
    <s v="-"/>
  </r>
  <r>
    <s v="MINISTERIO DEL MEDIO AMBIENTE"/>
    <x v="164"/>
    <s v="Protección del Medio Ambiente"/>
    <n v="13778"/>
    <s v="Porcentaje de denuncias terminadas al año t respecto de las denuncias recibidas al año t."/>
    <s v="(Número de denuncias terminadas al año t /Número de denuncias recibidas al año t)*100"/>
    <s v="1 - Mejorar la gestión de denuncias con el fin de asegurar el cumplimiento normativo, mediante la fiscalización, el ejercicio de la potestad sancionadora y el incentivo al cumplimiento"/>
    <s v="Denuncias terminadas"/>
    <s v="%"/>
    <s v="Asc"/>
    <s v="Eficacia"/>
    <s v="Producto"/>
    <x v="2"/>
    <n v="34"/>
    <n v="10657"/>
    <n v="31343"/>
    <n v="0"/>
    <m/>
    <n v="33"/>
    <n v="6177"/>
    <n v="18843"/>
    <n v="0"/>
    <s v="Denuncia: Se entenderá por denuncia al trámite remitido por cualquier persona, natural o jurídica a la Superintendencia del Medio Ambiente (SMA) ante el posible incumplimiento de instrumentos de carácter ambiental de los que tiene competencia. Denuncia recibida: Corresponde al número total de denuncias presentadas a la SMA desde el año 2013, inclusive, registradas en los sistemas informáticos de la Institución. Denuncia terminada: Corresponde al número total de denuncias recibidas desde el año 2013, inclusive, registradas en los sistemas informáticos de la SMA, que tienen un hito de término. Una denuncia se entenderá terminada si los hechos denunciados dan origen a los siguientes hitos de términos: i. Archivo. ii. Derivación Total a Organismo Competente. iii. Formulación de Cargos. iv. Requerimiento de ingreso al SEIA."/>
    <n v="3.0303030303030304E-2"/>
  </r>
  <r>
    <s v="MINISTERIO DEL MEDIO AMBIENTE"/>
    <x v="164"/>
    <s v="Protección del Medio Ambiente"/>
    <n v="13844"/>
    <s v="Porcentaje de Informes de Fiscalización Ambiental terminados en el año t respecto a los Informes de Fiscalización Ambiental ejecutados en el año t."/>
    <s v="(Número de Informes de Fiscalización Ambiental terminados en el año t /Número de Informes de Fiscalización Ambiental ejecutados en el año t)*100"/>
    <s v="2 - Robustecer la fiscalización ambiental con objeto de detectar potenciales incumplimientos a la normativa ambiental, mediante estrategias de focalización, presencia territorial y uso de herramientas tecnológicas."/>
    <s v="Informes de Fiscalización Ambiental terminados."/>
    <s v="%"/>
    <s v="Asc"/>
    <s v="Eficacia"/>
    <s v="Producto"/>
    <x v="2"/>
    <n v="96"/>
    <n v="4400"/>
    <n v="4600"/>
    <n v="0"/>
    <m/>
    <n v="96"/>
    <n v="4331"/>
    <n v="4508"/>
    <n v="0"/>
    <s v="Informe de Fiscalización Ambiental (IFA): Se entiende por Informe de Fiscalización Ambiental al documento que reúne de manera consolidada los resultados de una o más actividades de fiscalización a una unidad fiscalizable. Su registro se realiza en el Sistema de Fiscalización Ambiental (SISFA) vía expedientes. Informe de Fiscalización Ambiental terminado en el año t: Considera los Informes de Fiscalización Ambiental que poseen un expediente en el Sistema de Fiscalización Ambiental (SISFA). Se entiende terminado a los Informes de Fiscalización Ambiental que se encuentran en etapa ?Derivado? y/o ?Publicado? en el Sistema de Fiscalización Ambiental (SISFA). Informe de Fiscalización Ambiental ejecutados en el año t: Considera los Informes de Fiscalización Ambiental que poseen un expediente en el Sistema de Fiscalización Ambiental (SISFA). Se entiende ejecutado a los Informes de Fiscalización Ambiental que se encuentran en etapas ?Informe?, ?Revisión?, ?Derivado? y/o ?Publicado? en el Sistema de Fiscalización Ambiental (SISFA)."/>
    <n v="0"/>
  </r>
  <r>
    <s v="MINISTERIO DEL MEDIO AMBIENTE"/>
    <x v="164"/>
    <s v="Protección del Medio Ambiente"/>
    <n v="13905"/>
    <s v="Porcentaje de resoluciones sancionatorias sin pausas resueltos por el/la Superintendente antes de 191 días hábiles en el año t, respecto del total de resoluciones sancionatorias sin pausa resueltos por el/la Superintendente en el año t"/>
    <s v="(Número total de resoluciones sancionatorias sin pausas resueltas por el/la Superintendente antes de 191 días hábiles durante el año t /Número total de resoluciones sancionatorias sin pausas resueltaos por el/la Superintendente durante el año t)*100"/>
    <s v="3 - Fortalecer la potestad sancionadora y de incentivo al cumplimiento, mediante el mejoramiento de la gestión con el fin de optimizar la oportunidad de respuesta institucional."/>
    <s v="Procesos Sancionatorios sin pausas resueltos por el/la Superintendencia"/>
    <s v="%"/>
    <s v="Asc"/>
    <s v="Calidad"/>
    <s v="Producto"/>
    <x v="2"/>
    <n v="78"/>
    <n v="189"/>
    <n v="242"/>
    <n v="0"/>
    <m/>
    <n v="81"/>
    <n v="84"/>
    <n v="104"/>
    <n v="0"/>
    <s v="Resoluciones Sancionatorios resueltas: Se entiende como todos aquellos casos que inicie una formulación de cargos y tengan una resolución fundada del Superintendente (resolución del Superintendente que absuelve o sanciona al infractor; o la resolución fundada del Superintendente que ordene nuevas diligencias o correcciones del procedimiento, en ejercicio de la facultad del inciso segundo del artículo 54 de la Ley Orgánica Superintendencia del Medio Ambiente), lo cual puede incluir procesos iniciados hasta en el año t-1. Se entenderán como hitos de este proceso, al inicio con la fecha de la resolución de la formulación de cargos y como hito de cierre la fecha de la resolución del Superintendente que absuelve o sanciona al infractor; o la resolución fundada del Superintendente que ordene nuevas diligencias o correcciones del procedimiento. Resoluciones sancionatorias sin pausas: Se entiende como aquellos donde no aconteció presentación o tramite de Programa de Cumplimiento, pausas fundadas indicadas por tribunales o mediante resoluciones del servicio. Se entenderá por &quot;antes de 191 días hábiles&quot; a la suma de días desde la fecha de resolución que formula cargos y la fecha de la resolución fundada del Superintendente."/>
    <n v="-3.7037037037037035E-2"/>
  </r>
  <r>
    <s v="MINISTERIO DEL MEDIO AMBIENTE"/>
    <x v="164"/>
    <s v="Protección del Medio Ambiente"/>
    <n v="14020"/>
    <s v="Porcentaje de programas de cumplimiento tramitados por la Superintendencia del Medio Ambiente sin observaciones en un plazo menor o igual de 60 días hábiles, respecto del total tramitado en el año t."/>
    <s v="(Número de Programas de Cumplimiento tramitados por la Superintendencia del Medio Ambiente sin observaciones en un plazo menor o igual de 60 días hábiles/Número de Programas de Cumplimiento tramitados por la Superintendencia del Medio Ambiente en el año t)*100"/>
    <s v="3 - Fortalecer la potestad sancionadora y de incentivo al cumplimiento, mediante el mejoramiento de la gestión con el fin de optimizar la oportunidad de respuesta institucional."/>
    <s v="Programas de Cumplimiento tramitados en plazo."/>
    <s v="%"/>
    <s v="Asc"/>
    <s v="Calidad"/>
    <s v="Producto"/>
    <x v="2"/>
    <n v="83"/>
    <n v="75"/>
    <n v="90"/>
    <n v="0"/>
    <m/>
    <n v="90"/>
    <n v="101"/>
    <n v="112"/>
    <n v="0"/>
    <s v="Programas de cumplimiento tramitados: Se entenderá como Programa de Cumplimiento tramitado, aquellos casos que llegan a su término (aprobado o rechazado) por medio de una resolución. El indicador considera todos los procesos tramitados en el año t, lo cual puede incluir procesos iniciados en el año t-1. A lo anterior, se entenderá como hito de inicio de este proceso la fecha de presentación del Programa de Cumplimiento y como hito de cierre la fecha de la Resolución tanto de aprobación o de rechazo. Se entenderá por 60 días aquellos hábiles efectivos que sumen entre el hito de inicio y el hito de cierre. Programas de Cumplimiento tramitados por la Superintendencia del Medio Ambiente sin observaciones: Se entenderá como aquellos casos donde no acontecieron observaciones por parte de los revisores. Se identifican con el campo ?Observaciones Total?."/>
    <n v="-7.7777777777777779E-2"/>
  </r>
  <r>
    <s v="MINISTERIO DEL TRABAJO Y PREVISION SOCIAL"/>
    <x v="165"/>
    <s v="Protección Social"/>
    <n v="9576"/>
    <s v="Tiempo promedio de tramitación del primer pago de pensiones de montepíos y sus anticipos en el año t."/>
    <s v="Sumatoria de dias por cada caso del primer pago de pensiones y anticipo de montepíos año t/N° de casos del primer pago de pensiones y anticipo de montepíos año t"/>
    <s v="1 - Contribuir a satisfacer las necesidades de seguridad social integral de los/las usuarios/as, mediante Servicios Previsionales de calidad."/>
    <m/>
    <s v="días"/>
    <s v="Des"/>
    <s v="Calidad"/>
    <s v="Producto"/>
    <x v="1"/>
    <s v="NM"/>
    <s v="--"/>
    <s v="--"/>
    <s v="--"/>
    <m/>
    <n v="39.36"/>
    <n v="58488"/>
    <n v="1486"/>
    <n v="0"/>
    <s v="Para efectos de cálculo de los días de tramitación para cada caso, se considera como fecha inicial, el día siguiente de aquélla en que es recibido en CAPREDENA el último documento necesario para dar curso al pago de la pensión (resolución de pensión, certificado de la Subsecretaría, cese de sueldos u otro documento resolutivo, oficio o correo electrónico que modifique, aclare o amplié, la información necesaria para procesar correctamente el caso), y como fecha final, aquella programada según calendario de pago de pensiones fijado anualmente por CAPREDENA o la fecha de pago programada para el anticipo (según corresponda); datos que se registran en Planilla Excel &quot;Montepíos&quot;. Para el cálculo del indicador se considera la sumatoria de días corridos. Los anticipos otorgados en el año t, se incluyen en el mismo mes del primer pago de la respectiva pensión. Para efectos de cálculo de los días de tramitación de los anticipos, se considera como fecha inicial, el día siguiente de la fecha de solicitud recibida en CAPREDENA, y como fecha final, la fecha del timbre de &quot;Pagado o Cancelado&quot; de la orden de pago, enviadas por las Agencias Regionales de CAPREDENA y en el caso de CAPREDENA central, como fecha final, será la fecha de la emisión del cheque, o la fecha de pago establecida en la orden de pago, para los pagos en efectivo, o la fecha de pago señalada en el certificado de pago en los casos de transferencia bancaria."/>
    <e v="#VALUE!"/>
  </r>
  <r>
    <s v="MINISTERIO DEL TRABAJO Y PREVISION SOCIAL"/>
    <x v="165"/>
    <s v="Protección Social"/>
    <n v="9612"/>
    <s v="Tiempo promedio de proceso de tramitación del pago de desahucio en el año t."/>
    <s v="Sumatoria días de proceso de tramitación del pago del Desahucio en Capredena año (t)/N° de Desahucio pagados año (t)"/>
    <s v="1 - Contribuir a satisfacer las necesidades de seguridad social integral de los/las usuarios/as, mediante Servicios Previsionales de calidad."/>
    <m/>
    <s v="días"/>
    <s v="Des"/>
    <s v="Calidad"/>
    <s v="Producto"/>
    <x v="1"/>
    <s v="NM"/>
    <s v="--"/>
    <s v="--"/>
    <s v="--"/>
    <m/>
    <n v="17.86"/>
    <n v="39960"/>
    <n v="2238"/>
    <n v="0"/>
    <s v="1) Se considera el número de días (días corridos) entre la fecha de recepción de las Resoluciones de Desahucio recibidas en oficina de partes y la firma por parte de la jefatura DIM de las órdenes de pago, último trámite del proceso previo al pago de desahucio. 2) Se excluyen los casos de haberes insolutos y pensiones no contributivas con bonos de reconocimiento (que representan aproximadamente el 5 % de los desahucios a procesar) , cuyos tiempos de tramitación dependen de la gestión de entidades externas como AFPs, IPS, Servicio de Registro Civil e Identificación, entre otros."/>
    <e v="#VALUE!"/>
  </r>
  <r>
    <s v="MINISTERIO DEL TRABAJO Y PREVISION SOCIAL"/>
    <x v="165"/>
    <s v="Protección Social"/>
    <n v="12405"/>
    <s v="Tiempo promedio que transcurre entre la fecha de fallecimiento del beneficiario y la fecha de suspensión del pago de la pensión"/>
    <s v="Sumatoria de días, entre fecha fallecimiento y primer día del mes de suspensión de pensión año (t)/Número de casos suspendidos año (t)"/>
    <s v="1 - Contribuir a satisfacer las necesidades de seguridad social integral de los/las usuarios/as, mediante Servicios Previsionales de calidad."/>
    <m/>
    <s v="días"/>
    <s v="Des"/>
    <s v="Calidad"/>
    <s v="Producto"/>
    <x v="1"/>
    <s v="NM"/>
    <s v="--"/>
    <s v="--"/>
    <s v="--"/>
    <m/>
    <n v="17.78"/>
    <n v="56040"/>
    <n v="3152"/>
    <n v="0"/>
    <s v="Se consideran días corridos y éstos se contarán desde el día siguiente a la fecha de fallecimiento, hasta el primer día del mes para el cual se suspende la pensión, ambos días incluidos. La suspensión del pago de la pensión por fallecimiento sólo puede materializarse si es que éste se encuentra inscrito en el Servicio de Registro Civil e Identificación. Es habitual que se produzca desfase entre la fecha de fallecimiento y la fecha de inscripción, particularmente en casos de muerte presunta o defunciones en el extranjero. Conforme a lo anterior, en caso que la inscripción del fallecimiento en el Servicio de Registro Civil se efectúe en un plazo igual o superior a 50 días corridos contados desde la fecha de la defunción, se considerará, para efectos de este indicador, la fecha de la inscripción antes indicada. No incluye casos de pensionados fallecidos con anterioridad al mes del primer pago de la pensión en CAPREDENA."/>
    <e v="#VALUE!"/>
  </r>
  <r>
    <s v="MINISTERIO DEL TRABAJO Y PREVISION SOCIAL"/>
    <x v="165"/>
    <s v="Protección Social"/>
    <n v="13523"/>
    <s v="Tiempo promedio del primer pago de pensión de retiro"/>
    <s v="Sumatoria de N° de días hábiles transcurridos entre la fecha de validación de la documentación y la fecha del primer pago de cada caso, pagado en el año t/Total de casos de primeros pagos de pensión de retiro pagados en el año t."/>
    <s v="1 - Contribuir a satisfacer las necesidades de seguridad social integral de los/las usuarios/as, mediante Servicios Previsionales de calidad."/>
    <s v="Primer pago de pensión de retiro."/>
    <s v="días"/>
    <s v="Des"/>
    <s v="Calidad"/>
    <s v="Producto"/>
    <x v="2"/>
    <n v="22.8"/>
    <n v="41040"/>
    <n v="1800"/>
    <n v="0"/>
    <m/>
    <n v="21.12"/>
    <n v="39491"/>
    <n v="1870"/>
    <n v="0"/>
    <s v="El numerador mide la sumatoria de días hábiles en que CAPREDENA realiza el primer pago de una pensión de retiro, que cumple con todos los requisitos exigidos a la documentación; completitud, consistencia y exactitud. Para efectos de medición de los días, se considerará como fecha de validación (fecha inicio), la fecha de ingreso al sistema computacional de la Resolución de Retiro, y como fecha del primer pago (fecha fin), la establecida para ese mes por la Institución, en el Calendario anual del Pago de Pensiones. La fecha de inicio (ingreso en el sistema = fecha de validación), corresponde a la fecha en que se cumplan todas las condiciones para su registro en el sistema computacional de pensiones. Las condiciones principales son: ·Resolución y Cese de Sueldo recepcionado en CAPREDENA, antes de la fecha de cierre del proceso y con todos sus datos correctos, y sin inconsistencia entre ambos documentos ·Las cargas familiares reconocidas en la Resolución deben encontrarse extinguidas por el empleador anterior y con datos correctos. ·La retención judicial indicada en el Cese de Sueldos debe estar respaldada por el respectivo oficio del Tribunal, el cual también debe estar recepcionado en CAPREDENA."/>
    <n v="-7.954545454545453E-2"/>
  </r>
  <r>
    <s v="MINISTERIO DEL TRABAJO Y PREVISION SOCIAL"/>
    <x v="165"/>
    <s v="Protección Social"/>
    <n v="13532"/>
    <s v="Porcentaje de llamadas contestadas por el Canal telefónico de Capredena, referentes a consultas previsionales"/>
    <s v="(Total de llamadas referentes a consultas previsionales contestadas por los agentes del canal telefónico en el año t /Total de llamadas referentes a consultas previsionales recibidas por el canal telefónico en el año t)*100"/>
    <s v="1 - Contribuir a satisfacer las necesidades de seguridad social integral de los/las usuarios/as, mediante Servicios Previsionales de calidad."/>
    <s v="Llamadas por consultas previsionales contestadas por el canal telefónico"/>
    <s v="%"/>
    <s v="Asc"/>
    <s v="Eficacia"/>
    <s v="Producto"/>
    <x v="2"/>
    <n v="72"/>
    <n v="49174"/>
    <n v="68171"/>
    <n v="0"/>
    <m/>
    <n v="58"/>
    <n v="42401"/>
    <n v="72551"/>
    <n v="0"/>
    <s v="2 a. Tanto en el numerador como en el denominador se consideran las llamadas recibidas en la opción consultas previsionales, excluyendo las auto consultas, dentro del horario de atención vigente del Canal telefónico Institucional que habitualmente es desde las 8:00 a las 17:30 horas de lunes a viernes, pero que está sujeto a ajustes por contingencias. b. Para el numerador se considerarán las contestadas por el agente equivalentes a la categoría del sistema telefónico ?Gestionadas por un agente?. c. En el denominador se considerarán todas las recibidas por el canal telefónico de consultas previsionales, equivalentes en el sistema a ?Llamadas?. d. El indicador no permite la desagregación por sexo, dado que las llamadas que se reciben, no necesariamente son gestionadas por los agentes y en ese contexto no existe un dato que permita identificar el sexo de quien llama, antes de empezar a ser abordadas por el Call Center."/>
    <n v="0.2413793103448276"/>
  </r>
  <r>
    <s v="MINISTERIO DEL TRABAJO Y PREVISION SOCIAL"/>
    <x v="165"/>
    <s v="Protección Social"/>
    <n v="13536"/>
    <s v="Tiempo promedio del pago de préstamos habitacionales de adquisición de vivienda"/>
    <s v="Sumatoria de días corridos transcurridos entre la fecha de presentación de antecedentes y documentos conformes y la fecha del pago del préstamo habitacional en el año t/Nº de préstamos habitacionales pagados en el año (t)"/>
    <s v="2 - Contribuir al financiamiento de las necesidades de nuestros/as usuarios/as, a través de productos y servicios flexibles, focalizados y con soluciones oportunas y adecuadas."/>
    <s v="Pago de Préstamos Habitacionales"/>
    <s v="días"/>
    <s v="Des"/>
    <s v="Calidad"/>
    <s v="Producto"/>
    <x v="2"/>
    <n v="25"/>
    <n v="2100"/>
    <n v="84"/>
    <n v="0"/>
    <m/>
    <n v="24.61"/>
    <n v="1846"/>
    <n v="75"/>
    <n v="0"/>
    <s v="Se considera el período (en días corridos) desde la presentación de los documentos y antecedentes por parte del imponente y a total conformidad de la Institución, hasta la fecha del pago, excluyendo el tiempo de la etapa de escrituración (dependiente en su mayor parte del interesado y de entes externos). Para la medición de este indicador se consideran las siguientes etapas de tramitación: Ingreso de antecedentes, Evaluación Legal, Resolución de otorgamiento, Financiamiento y Pago del crédito, excluyéndose la etapa de escrituración en Notaria"/>
    <n v="-1.5847216578626599E-2"/>
  </r>
  <r>
    <s v="MINISTERIO DEL TRABAJO Y PREVISION SOCIAL"/>
    <x v="165"/>
    <s v="Protección Social"/>
    <n v="13538"/>
    <s v="Porcentaje de Instalaciones de Salud con Acreditación Vigente"/>
    <s v="(N° de Instalaciones de Salud con acreditación vigente al año t/Total de Instalaciones de Salud)*100"/>
    <s v="3 - Atender la salud física y mental de nuestros/as usuarios/as, mediante servicios y prestaciones preventivas y curativas con altos estándares de calidad asistencial, velando por la sustentabilidad de la RED de Salud"/>
    <s v="Instalaciones que conforman la Red de Salud Capredena con acreditación vigente."/>
    <s v="%"/>
    <s v="Asc"/>
    <s v="Eficacia"/>
    <s v="Producto"/>
    <x v="2"/>
    <n v="100"/>
    <n v="4"/>
    <n v="4"/>
    <n v="0"/>
    <m/>
    <n v="100"/>
    <n v="4"/>
    <n v="4"/>
    <n v="0"/>
    <s v="Las instalaciones de la Red de Salud de la Institución son: Centro de Salud Santiago, Centro de Salud de Valparaíso, Centro de Rehabilitación La Florida y Centro de Rehabilitación Limache. Se dará por acreditado cuando se encuentre en el registro público de prestadores institucionales acreditados, administrado por la Superintendencia de Salud al 31 de diciembre del año t."/>
    <n v="0"/>
  </r>
  <r>
    <s v="MINISTERIO DEL TRABAJO Y PREVISION SOCIAL"/>
    <x v="165"/>
    <s v="Protección Social"/>
    <n v="13539"/>
    <s v="Relación Ingreso/gastos de la Red de Salud de CAPREDENA."/>
    <s v="Sumatoria de Ingresos de la Red de Salud en el período t/sumatoria de gastos de la Red de Salud en el período t"/>
    <s v="3 - Atender la salud física y mental de nuestros/as usuarios/as, mediante servicios y prestaciones preventivas y curativas con altos estándares de calidad asistencial, velando por la sustentabilidad de la RED de Salud"/>
    <s v="Relación de ingresos y gastos de la Red de Salud de CAPREDENA"/>
    <s v="%"/>
    <s v="Asc"/>
    <s v="Economía"/>
    <s v="Producto"/>
    <x v="2"/>
    <n v="0.99"/>
    <n v="18660904759"/>
    <n v="18907854580"/>
    <n v="0"/>
    <m/>
    <s v="NM"/>
    <s v="--"/>
    <s v="--"/>
    <s v="--"/>
    <s v="La Red de Salud de la Institución considera los: Centro de Salud Santiago, Centro de Salud de Valparaíso, Centro de Rehabilitación La Florida y Centro de Rehabilitación Limache. Para efectos de este indicador se incluye la Administración Central de la Red de Salud Capredena.. El período de medición comprende desde diciembre del año t-1 a noviembre del año t ."/>
    <n v="1"/>
  </r>
  <r>
    <s v="MINISTERIO DEL TRABAJO Y PREVISION SOCIAL"/>
    <x v="166"/>
    <s v="Protección Social"/>
    <n v="3930"/>
    <s v="Tiempo promedio de tramitación de solicitudes de asignación familiar realizadas durante el año t."/>
    <s v="(Sumatoria de número de días de tramitación de Asignaciones Familiares año t/N° de solicitudes de Asignaciones Familiares año t)"/>
    <m/>
    <m/>
    <s v="días"/>
    <s v="Des"/>
    <s v="Calidad"/>
    <s v="Producto"/>
    <x v="1"/>
    <s v="NM"/>
    <s v="--"/>
    <s v="--"/>
    <s v="--"/>
    <m/>
    <n v="6.68"/>
    <n v="2210"/>
    <n v="331"/>
    <n v="0"/>
    <s v="La solicitud de ingreso de carga familiar puede ser efectuada por el imponente, la carga o por orden de un Tribunal. Esta solicitud ingresa a través de oficina de partes del Servicio, Oficinas Regionales o Plataforma de Atención a Beneficiarios, el tramite culmina con la Resolución que concede la carga familiar ingresada al Sistema Corporativo del Sistema de Asignaciones Familiares. Se excluye: 1) el reconocimiento de carga al duplo, que son cargas afectas a invalidez (por causas hereditarias o adquiridas, carezca o haya perdido en forma presumiblemente permanente 2/3 o más de su capacidad de generación de ingresos), y cuya determinación la realiza una Comisión Médica. 2) las solicitudes de reconocimiento de nietos en regiones dado que DIPRECA no cuenta con asistentes sociales fuera de la R.M. El indicador se mide en días hábiles y abarca el período enero - diciembre. La normativa que lo afecta corresponde a: DFL N° 150 de 1981, sobre Sistema Único de Asignaciones Familiares y Decreto N° 75, de 1974, Reglamento Sobre Prestaciones Familiares"/>
    <e v="#VALUE!"/>
  </r>
  <r>
    <s v="MINISTERIO DEL TRABAJO Y PREVISION SOCIAL"/>
    <x v="166"/>
    <s v="Protección Social"/>
    <n v="12605"/>
    <s v="Porcentaje de recuperación de prestamos médicos durante el año t"/>
    <s v="(Monto total de préstamos médicos recuperados en el año t/Monto total de préstamos médicos por cobrar en el año t)*100"/>
    <s v="1 - Mejorar el acceso y oportunidad de los servicios previsionales, de salud y asistenciales otorgados a la población beneficiaria, mediante la modernización de los procesos y de los canales de comunicación."/>
    <s v="Recuperación de préstamos médicos"/>
    <s v="%"/>
    <s v="Asc"/>
    <s v="Economía"/>
    <s v="Producto"/>
    <x v="0"/>
    <n v="35"/>
    <n v="68788566799"/>
    <n v="196538762284"/>
    <n v="0"/>
    <m/>
    <n v="33.340000000000003"/>
    <n v="57310868148"/>
    <n v="171908960151"/>
    <n v="0"/>
    <s v="El indicador mide la gestión de la institución para la recuperación de préstamos médicos entregados a los imponentes. El Decreto Supremo N° 509 de 1990, del Ministerio de Defensa Nacional, Reglamento de Medicina Curativa de esta Institución, en su artículo 21°, establece que DIPRECA pagará el total de la factura de prestación médica en que incurra el beneficiario, y que las suma que le correspondan pagar a este por concepto de co-pago imponente, podrán ser descontados del sueldo o pensión de retiro y/o montepío en un plazo que no puede exceder de 8 meses. Por esto, el alcance del indicador viene dado por que el indicador mida la gestión que desarrolla DIPRECA para efectuar la cobranza de aquellos co-pagos por prestaciones médicas generadas en el año calendario, y enviadas a cobrar a las distintas reparticiones así como al personal pasivo, los cuales se activan mensualmente en un proceso de cobranza, el cual gatilla la generación de un descuento a un plazo que no exceda de 8 cuotas, por lo cual para el mes siguiente, se deben considerar en la liquidación de sueldo, o el pago de pensiones, la generación de la primera cuota de descuento, velando por que la deuda sea saldada en la cuotas que corresponda, o arbitrando las medidas para recuperar aquellos valores por concepto de descuento no generado"/>
    <n v="4.9790041991601572E-2"/>
  </r>
  <r>
    <s v="MINISTERIO DEL TRABAJO Y PREVISION SOCIAL"/>
    <x v="166"/>
    <s v="Protección Social"/>
    <n v="12951"/>
    <s v="Tiempo promedio en la tramitación de solicitudes de préstamos de auxilio en el año t"/>
    <s v="(Sumatoria de N° de días hábiles entre las solicitudes de préstamos de auxilio y el pago del préstamo de auxilio en el año t/N° total de solicitudes de préstamos de auxilio en el año t)"/>
    <s v="1 - Mejorar el acceso y oportunidad de los servicios previsionales, de salud y asistenciales otorgados a la población beneficiaria, mediante la modernización de los procesos y de los canales de comunicación."/>
    <s v="Tramitación de Prestamos de auxilio"/>
    <s v="días"/>
    <s v="Des"/>
    <s v="Calidad"/>
    <s v="Producto"/>
    <x v="0"/>
    <n v="3"/>
    <n v="53232"/>
    <n v="17744"/>
    <n v="0"/>
    <m/>
    <n v="2.52"/>
    <n v="24959"/>
    <n v="9891"/>
    <n v="0"/>
    <s v="El proceso se inicia una vez que el personal activo perteneciente a alguna de las Instituciones afectas al Sistema Previsional DIPRECA; Carabineros de Chile, Investigaciones de Chile, Gendarmería de Chile y DIPRECA, con más de 5 años efectivos en la Institución o el personal en situación de retiro (pensionados/as y montepiados/as) entrega su solicitud de préstamo en los módulos de atención al beneficiario de Santiago, oficinas Regionales, oficina de partes y solicitudes online y culmina una vez realizado el pago correspondiente por Banco Estado en la cuenta del solicitante. La solicitud es ingresada al sistema computacional de registro, para luego ser liquidado y enviado para su revisión. Una vez firmado por la Jefatura, se emite una nómina, la cual es enviada a Contabilidad General para su visación y pago a través del Banco Estado. El numerador mide la sumatoria del número de días hábiles en que demora la Institución en tramitar las solicitudes de préstamos de auxilio que cumplen con los requisitos de documentación y liquidez del solicitante en el año t, el denominador mide el N° total de solicitudes de préstamos de auxilio que cumplen con los requisitos, tramitadas en el año t. La cobertura del indicador es a nivel nacional y el período de medición es anual, entre los meses de enero a diciembre del año t."/>
    <n v="-0.19047619047619047"/>
  </r>
  <r>
    <s v="MINISTERIO DEL TRABAJO Y PREVISION SOCIAL"/>
    <x v="166"/>
    <s v="Protección Social"/>
    <n v="13219"/>
    <s v="Tiempo promedio en la tramitación del primer pago de pensiones en el año t"/>
    <s v="(Sumatoria de N° de días hábiles desde la fecha de inicio de la medición hasta la fecha de término/Total de solicitudes de primer pago de pensiones tramitadas en el año t)"/>
    <s v="1 - Mejorar el acceso y oportunidad de los servicios previsionales, de salud y asistenciales otorgados a la población beneficiaria, mediante la modernización de los procesos y de los canales de comunicación."/>
    <s v="Tramitación de Primer pago de pensiones"/>
    <s v="días"/>
    <s v="Des"/>
    <s v="Calidad"/>
    <s v="Producto"/>
    <x v="0"/>
    <n v="22"/>
    <n v="44352"/>
    <n v="2016"/>
    <n v="0"/>
    <m/>
    <n v="21.18"/>
    <n v="59991"/>
    <n v="2832"/>
    <n v="0"/>
    <s v="La medición contempla la suma en días hábiles, considerando como fecha de inicio el ingreso de la Resolución tomada de razón por Contraloría y sus antecedentes complementarios a la Oficina de partes de la Institución y como fecha de término aquella programada según el calendario anual de pago de DIPRECA. La fecha de inicio de la medición se determina de acuerdo a dos variables: 1) Si la Resolución con Toma de Razón de la Contraloría, tiene como fecha de otorgamiento de la pensión una data posterior a la fecha de ingreso de la misma en la oficina de partes institucional, se considera como inicio de la medición la fecha de otorgamiento de la pensión que se encuentra contenida en la resolución de la Contraloría. Lo anterior, por cuanto los entes externos a DIPRECA que ordenan el pago de la pensión (Depto. de Pensiones de Carabineros y Subsecretaría de Investigaciones), comienzan a gestionar la documentación anticipadamente, no pudiendo ejecutarse el primer pago de la pensión sino hasta la fecha que señala la resolución de Contraloría. 2) Si la Resolución tomada de razón por Contraloría, tiene como fecha de otorgamiento de la pensión una data anterior a la fecha de ingreso de la misma en la oficina de partes de DIPRECA, entonces se considera como fecha de inicio de la medición la fecha de ingreso a la Oficina de Partes institucional. Lo anterior, por cuanto en estos casos, el trámite ya viene con retraso desde los entes externos a DIPRECA. El alcance de esta medición incorpora a exfuncionarios(as) de las reparticiones afectas al sistema, esto es Carabineros, PDI, Gendarmería y DIPRECA. La cobertura del indicador es a nivel nacional y el período de medición es de enero a diciembre."/>
    <n v="-3.8715769593956575E-2"/>
  </r>
  <r>
    <s v="MINISTERIO DEL TRABAJO Y PREVISION SOCIAL"/>
    <x v="166"/>
    <s v="Protección Social"/>
    <n v="13222"/>
    <s v="Tiempo promedio en la tramitación del primer pago de montepíos en el año t"/>
    <s v="(Sumatoria de N° de días hábiles desde la fecha inicial de tramitación hasta la fecha de término/Total de solicitudes de primer pago de pensiones de montepíos tramitadas en el año t)"/>
    <m/>
    <m/>
    <s v="días"/>
    <s v="Des"/>
    <s v="Calidad"/>
    <s v="Producto"/>
    <x v="1"/>
    <s v="NM"/>
    <s v="--"/>
    <s v="--"/>
    <s v="--"/>
    <m/>
    <n v="28.76"/>
    <n v="25021"/>
    <n v="870"/>
    <n v="0"/>
    <s v="La medición contempla la sumatoria en días hábiles, considerando como fecha inicial de la tramitación el ingreso a la oficina de partes de DIPRECA del último documento necesario para dar curso al primer pago de la pensión de montepío, pudiendo ser la resolución con Toma de Razón de la Contraloría que concede el beneficio o los antecedentes complementarios que pudieran modificar, aclarar o ampliar la resolución de Contraloría o el Informe de deudas provenientes del Instituto de Previsión Social u otro organismo previsional, y como fecha de término, aquella programada según el calendario de pago de pensiones fijado anualmente por DIPRECA. El alcance de esta medición incorpora a Cónyuges viudos(as), Hijos(as), Padres, Madre de hijos no matrimoniales del personal de las reparticiones afectas al Sistema (Carabineros, PDI, Gendarmería y DIPRECA) según lo establecido en el Decreto con Fuerza de Ley N°2 de 1968 y Ley 20.735 de 2014. La cobertura del indicador es a nivel nacional y el período de medición es de enero a diciembre."/>
    <e v="#VALUE!"/>
  </r>
  <r>
    <s v="MINISTERIO DEL TRABAJO Y PREVISION SOCIAL"/>
    <x v="166"/>
    <s v="Protección Social"/>
    <n v="13510"/>
    <s v="Porcentaje de usuarios que declaran satisfacción con las respuestas a sus solicitudes ciudadanas en el año t"/>
    <s v="(Número de usuarios que declaran estar satisfechos con las respuestas a sus solicitudes ciudadanas en el año t/Número total de usuarios que contestan la encuesta de post atención a las solicitudes ciudadanas, a través del sistema informático CRM en el año t)*100"/>
    <s v="2 - Aumentar la satisfacción de la población beneficiaria, mejorando los canales de comunicación, identificando necesidades, e incorporando adecuadamente sus requerimientos de forma permanente en la entrega de servicios."/>
    <s v="Satisfacción de respuesta en solicitudes ciudadanas"/>
    <s v="%"/>
    <s v="Asc"/>
    <s v="Calidad"/>
    <s v="Producto"/>
    <x v="2"/>
    <n v="25"/>
    <n v="150"/>
    <n v="600"/>
    <n v="0"/>
    <m/>
    <s v="NM"/>
    <s v="--"/>
    <s v="--"/>
    <s v="--"/>
    <s v="Las solicitudes ciudadanas pueden ser ingresadas a través del canal presencial (plataforma de Atención) o mediante el canal virtual (página web). Estas solicitudes se categorizan en consultas, reclamos, sugerencias y felicitaciones. La encuesta de satisfacción se enviará al solicitante, adjunta a su respuesta al requerimiento planteado, a través de correo electrónico. Esta encuesta de satisfacción consiste en 2 preguntas: 1) ¿Su requerimiento fue resuelto? [SI/NO] 2) ¿Qué tan satisfecho está con la respuesta a su requerimiento? [1 a 7]; siendo 1 &quot;Muy insatisfecho&quot; y 7 &quot;Muy Satisfecho&quot;. Se considerarán como satisfechos los usuarios que califiquen la respuesta con notas 6 y 7."/>
    <n v="1"/>
  </r>
  <r>
    <s v="MINISTERIO DEL TRABAJO Y PREVISION SOCIAL"/>
    <x v="167"/>
    <s v="Asuntos Económicos"/>
    <n v="521"/>
    <s v="Tiempo promedio de demora en la emisión de dictámenes en el año t "/>
    <s v="(Sumatoria días transcurridos entre la fecha de recepción de todos los antecedentes necesarios para la elaboración del dictamen hasta su emisión en el año t/Número total de dictámenes emitidos en el año t)"/>
    <s v="3 - Mejorar la calidad y aumentar la cobertura de los productos y servicios de atención directa a los usuarios y usuarias, incorporando activamente la perspectiva de las usuarias y usuarios, diversificando e impulsando mecanismos de participación ciudadana, que permitan recabar la opinión la ciudadanía, sobre políticas, programas y problemáticas que les afecten."/>
    <m/>
    <s v="días"/>
    <s v="Des"/>
    <s v="Calidad"/>
    <s v="Producto"/>
    <x v="1"/>
    <s v="NM"/>
    <s v="--"/>
    <s v="--"/>
    <s v="--"/>
    <m/>
    <n v="0"/>
    <n v="12091"/>
    <n v="713"/>
    <n v="0"/>
    <s v="1.-Dictamen es el pronunciamiento jurídico que realiza la Dirección del Trabajo en torno al sentido y alcance de la legislación laboral con el fin de orientar a los usuarios del Servicio en la correcta interpretación de la norma laboral, interpretaciones que dan origen a nueva o antigua doctrina. 2.-La medición se realiza en días hábiles. 3.-Se considera como emitido el Dictamen(nueva doctrina ) u Ordinario (antigua doctrina) una vez concluida su emisión, que corresponde a la fecha de salida del documento por oficina de partes."/>
    <e v="#VALUE!"/>
  </r>
  <r>
    <s v="MINISTERIO DEL TRABAJO Y PREVISION SOCIAL"/>
    <x v="167"/>
    <s v="Asuntos Económicos"/>
    <n v="11963"/>
    <s v="Porcentaje de procesos de negociación colectiva reglada en que el sindicato y/o el empleador reciben asistencia técnica laboral en el año t"/>
    <s v="(Número de negociaciones colectivas regladas existentes en el período t con asistencia técnica/Número total de negociaciones colectivas regladas existentes en el periodo t)*100"/>
    <s v="4 - Promover las instancias de dialogo social tripartito mediante los sistemas de solución alternativa de conflictos, mesas de trabajo y consejos tripartitos regionales de usuarios, que contribuyan a impulsar el trabajo decente."/>
    <m/>
    <s v="%"/>
    <s v="Asc"/>
    <s v="Eficacia"/>
    <s v="Producto"/>
    <x v="1"/>
    <s v="NM"/>
    <s v="--"/>
    <s v="--"/>
    <s v="--"/>
    <m/>
    <n v="86"/>
    <n v="1391"/>
    <n v="1621"/>
    <n v="0"/>
    <s v="1. Se entenderá como asistencia técnica a la negociación colectiva, aquella actividad, presencial o remota, realizada durante el año en curso, donde participen uno o más empleadores y/o uno o más sindicatos. 2. El numerador se compone de todos aquellos procesos de negociación colectiva reglada, iniciados y terminados durante el año 2022, en que el Servicio otorga asistencia técnica, presencial o remota, a los empleadores y/o sindicatos que forman parte de la negociación, antes o durante la fecha de suscripción y depósito del contrato colectivo. 3. En consecuencia, las asistencias realizadas con posterioridad a la suscripción del contrato colectivo no serán contabilizadas dentro del numerador. Si las partes se desisten del proceso reglado y suscriben un convenio colectivo o modifican el instrumento vigente, tampoco será contabilizada la asistencia técnica efectuada. 4. El denominador en la medición lo constituyen la totalidad de procesos de negociación colectiva reglada, originados por la presentación de un proyecto de contrato colectivo desde el 1° de enero del 2022 por uno o más sindicatos a uno o más empleadores, que hayan culminado con la suscripción y depósito de un contrato colectivo a más tardar el 31 de diciembre 2022. 5. No se contabilizarán dentro del denominador los procesos de negociación colectiva reglada cuya forma de cierre en sistema informático sea: desistido; instrumento no afinado; error de registro; y sin información. 6. Los tipos de sindicatos que se consideran para efectos del indicador son: Sindicato empresa; Sindicato Interempresa; Sindicato Transitorio y de Establecimiento."/>
    <s v="-"/>
  </r>
  <r>
    <s v="MINISTERIO DEL TRABAJO Y PREVISION SOCIAL"/>
    <x v="167"/>
    <s v="Asuntos Económicos"/>
    <n v="12801"/>
    <s v="Porcentaje de fiscalizaciones de oficio por programa respecto del total de fiscalizaciones."/>
    <s v="(Numero total de Fiscalizaciones de oficio por programa efectuadas en el año t / Numero total de Fiscalizaciones efectuadas en el año t )*100"/>
    <s v="1 - Aumentar la cobertura de los procesos de fiscalización, a través de la realización de programas de fiscalización focalizados a nivel nacional, regional, fiscalización reactiva y fiscalización electrónica centralizada, mejorando el apoyo técnico a la línea de inspección e incorporando mejoras en las herramientas y sistemas tecnológicos de apoyo."/>
    <m/>
    <s v="%"/>
    <s v="Asc"/>
    <s v="Eficacia"/>
    <s v="Producto"/>
    <x v="1"/>
    <s v="NM"/>
    <s v="--"/>
    <s v="--"/>
    <s v="--"/>
    <m/>
    <n v="35"/>
    <n v="22876"/>
    <n v="65120"/>
    <n v="0"/>
    <s v="1. El denominador estará compuesto por todas las fiscalizaciones (solicitadas y de oficio por programa) activadas y revisada/visada en el año t (2022). 2. El numerador estará compuesto por todas las fiscalizaciones de oficio por programa activadas y revisada/visada en el año t (2022). 3. Fiscalizaciones de Oficio por Programa: Son fiscalizaciones que se originan por disposición del Servicio, ya sea desde el nivel Nacional o Regional según el ámbito que abarque, con la finalidad de intervenir, en forma planificada, organizada y sistemática, a un conjunto de empleadores seleccionados mediante variables tales como sector geográfico, actividad económica, riesgo de infraccionalidad u otra, o la combinación de ellas. 4. Fiscalización Activada: Corresponde al estado inicial de una fiscalización, que se produce al momento en que se ingresan en el sistema informático, antecedentes que dan cuenta del posible incumplimiento a la legislación laboral, previsional y de seguridad y salud en el trabajo. 5. Fiscalización Revisada/Visada: Corresponde al estado final de una fiscalización, el que adquiere una vez que la jefatura respectiva ha revisado y aprobado los aspectos formales y de fondo de contenidos en el expediente elaborado por el inspector. 6. Tanto para el numerador como para el denominador, se incluyen las fiscalizaciones electrónicas. 7. Tanto para el numerador como para el denominador, se incluyen las fiscalizaciones ejecutadas por la Oficina N° 1388, Dirección Nacional."/>
    <s v="-"/>
  </r>
  <r>
    <s v="MINISTERIO DEL TRABAJO Y PREVISION SOCIAL"/>
    <x v="167"/>
    <s v="Asuntos Económicos"/>
    <n v="12804"/>
    <s v="Tiempo promedio del proceso total de conciliación."/>
    <s v="(Sumatoria de días hábiles desde la fecha en que se origina el reclamo hasta la fecha de término del proceso de conciliación/Numero total de reclamos con proceso de conciliación terminados en el año t)"/>
    <s v="4 - Promover las instancias de dialogo social tripartito mediante los sistemas de solución alternativa de conflictos, mesas de trabajo y consejos tripartitos regionales de usuarios, que contribuyan a impulsar el trabajo decente."/>
    <m/>
    <s v="días"/>
    <s v="Des"/>
    <s v="Calidad"/>
    <s v="Producto"/>
    <x v="1"/>
    <s v="NM"/>
    <s v="--"/>
    <s v="--"/>
    <s v="--"/>
    <m/>
    <n v="15"/>
    <n v="670812"/>
    <n v="44879"/>
    <n v="0"/>
    <s v="1. El numerador se compone de la sumatoria de los días hábiles transcurridos desde el día hábil siguiente a la fecha de origen del reclamo, entendiéndose por tal aquella correspondiente al día en que se ingresa el reclamo en el sistema informático plataforma DT Plus, hasta la fecha en que se graba informáticamente la última audiencia de conciliación, registro de egreso del reclamo, instancia en la cual el reclamo pasa a estado Informado o con Multa Pendiente. Para estos efectos, no se considera el tiempo de las actuaciones posteriores al término del proceso, tales como las fechas originadas para pagos o presentaciones de documentación pendiente. 2. El denominador incluye los reclamos en estado: informado, multa pendiente, revisado/rechazado, revisado/visado, los cuales sean interpuestos presencialmente en oficinas o por vía no presencial por medio del formulario especial de reclamo administrativo, que den lugar a procesos de conciliación. No se considerarán los reclamos interpuestos a través de la plataforma antigua, solicitud denominada ?audiencia de conciliación o reclamo?. 3. El indicador incluye los reclamos que tienen proceso de conciliación con tipo de término: conciliado, conciliación parcial, infundado y sin conciliación."/>
    <e v="#VALUE!"/>
  </r>
  <r>
    <s v="MINISTERIO DEL TRABAJO Y PREVISION SOCIAL"/>
    <x v="167"/>
    <s v="Asuntos Económicos"/>
    <n v="12808"/>
    <s v="Tiempo Promedio de respuesta a las consultas escritas realizadas por usuarias/usuarios a través del canal consulta laboral del sitio web institucional, en el año t"/>
    <s v="(Sumatoria total de días hábiles de respuesta a consultas escritas ingresadas y respondidas en el período t /Nº Total de consultas escritas ingresadas y respondidas en el período t)"/>
    <s v="3 - Mejorar la calidad y aumentar la cobertura de los productos y servicios de atención directa a los usuarios y usuarias, incorporando activamente la perspectiva de las usuarias y usuarios, diversificando e impulsando mecanismos de participación ciudadana, que permitan recabar la opinión la ciudadanía, sobre políticas, programas y problemáticas que les afecten."/>
    <m/>
    <s v="días"/>
    <s v="Des"/>
    <s v="Calidad"/>
    <s v="Producto"/>
    <x v="1"/>
    <s v="NM"/>
    <s v="--"/>
    <s v="--"/>
    <s v="--"/>
    <m/>
    <n v="2"/>
    <n v="137651"/>
    <n v="60048"/>
    <n v="0"/>
    <s v="1.-Las consultas escritas son ingresadas por los usuarios a través del formulario existente en el Centro de Consultas del Sitio Web de la Dirección del Trabajo, en &quot;Envíe su Consulta&quot;. 2.-El indicador considera las consultas ingresadas y respondidas durante el año 2022. 3.-Los tiempos de respuestas son en días hábiles (se consideran días hábiles de lunes a viernes, exceptuando sábado, domingo y festivos)."/>
    <e v="#VALUE!"/>
  </r>
  <r>
    <s v="MINISTERIO DEL TRABAJO Y PREVISION SOCIAL"/>
    <x v="167"/>
    <s v="Asuntos Económicos"/>
    <n v="13688"/>
    <s v="Cobertura de la fiscalización año t."/>
    <s v="(N° total de empresas (Rut únicos) fiscalizadas en el año t/N° total de empresas (Rut únicos) sujetas a fiscalización en el año t)*100"/>
    <s v="1 - Aumentar la cobertura de los procesos de fiscalización, a través de la realización de programas de fiscalización focalizados a nivel nacional, regional, fiscalización reactiva y fiscalización electrónica centralizada, mejorando el apoyo técnico a la línea de inspección e incorporando mejoras en las herramientas y sistemas tecnológicos de apoyo."/>
    <s v="Empresas fiscalizadas."/>
    <s v="%"/>
    <s v="Asc"/>
    <s v="Eficacia"/>
    <s v="Producto"/>
    <x v="2"/>
    <n v="6"/>
    <n v="27000"/>
    <n v="450000"/>
    <n v="0"/>
    <m/>
    <s v="NM"/>
    <s v="--"/>
    <s v="--"/>
    <s v="--"/>
    <s v="1. El denominador del indicador será una base fija que corresponderá al universo de empresas (Rut únicos) sujetas a fiscalización por parte de la Dirección del Trabajo en el año t. Dado que este Servicio no dispone de información suficiente para determinar el universo de empresas sujetas a fiscalización, se trabajará con bases de datos del SII o AFC Chile, las que sólo estarán disponibles en el mes de noviembre del año t (2023) por lo tanto el indicador no mostrará avances mensuales y la medición se ejecutará en el mes de diciembre del año t. 2. El numerador en tanto estará compuesto por todos aquellos Rut únicos fiscalizados en el año t. 3. El indicador no tendrá bajada regional. 4.se consideran fiscalizaciones reactivas, programas de fiscalización focalizados a nivel nacional, regional y fiscalización electrónica centralizada."/>
    <n v="1"/>
  </r>
  <r>
    <s v="MINISTERIO DEL TRABAJO Y PREVISION SOCIAL"/>
    <x v="167"/>
    <s v="Asuntos Económicos"/>
    <n v="13692"/>
    <s v="Porcentaje de fiscalizaciones de oficio por programa ejecutadas del Programa Nacional de Fiscalización en materias laborales y de acoso, dirigido a trabajadoras de empresas de aseo."/>
    <s v="(N° total de fiscalizaciones de oficio por programa ejecutadas ./N° total de fiscalizaciones de oficio por programa planificadas año t.)*100"/>
    <s v="2 - Promover modelos de relaciones laborales justas, mediante la incorporación de la perspectiva de género en la protección de los derechos laborales."/>
    <s v="Empresas de aseo fiscalizadas."/>
    <s v="%"/>
    <s v="Asc"/>
    <s v="Eficacia"/>
    <s v="Proceso"/>
    <x v="2"/>
    <n v="100"/>
    <n v="150"/>
    <n v="150"/>
    <n v="0"/>
    <m/>
    <s v="NM"/>
    <s v="--"/>
    <s v="--"/>
    <s v="--"/>
    <s v="1. El denominador del indicador será una base fija de 150 fiscalizaciones de oficio por programa, activadas y revisadas/visadas en el año t en el marco del programa de fiscalización. 2. El numerador en tanto estará compuesto por el número total de fiscalizaciones de oficio por programa ejecutadas en el año t en el marco del programa de fiscalización y cuyo estado sea revisada/visada. 3. Tanto para el numerador como para el denominador, se excluyen las fiscalizaciones de oficio por programa cuyo tipo de término sea: Desistido, derivado a mediación, eliminada por error, eliminado por error de ingreso, no ubicado y subsumida en. 4. Las Fiscalizaciones de Oficio por Programa, son fiscalizaciones que se originan por disposición del Servicio, ya sea desde el nivel Nacional o Regional según el ámbito que abarque, con la finalidad de intervenir, en forma planificada, organizada y sistemática, a un conjunto de empleadores seleccionados mediante variables tales como sector geográfico, actividad económica, riesgo de infraccionalidad u otra, o la combinación de ellas."/>
    <n v="1"/>
  </r>
  <r>
    <s v="MINISTERIO DEL TRABAJO Y PREVISION SOCIAL"/>
    <x v="167"/>
    <s v="Asuntos Económicos"/>
    <n v="13693"/>
    <s v="Cobertura planificada de consultas ciudadanas en materia de conciliación."/>
    <s v="(N° de consultas ciudadanas ejecutadas en materia de conciliación en el año t/Nº total de consultas ciudadanas en materia de conciliación planificadas en el año t)*100"/>
    <s v="3 - Mejorar la calidad y aumentar la cobertura de los productos y servicios de atención directa a los usuarios y usuarias, incorporando activamente la perspectiva de las usuarias y usuarios, diversificando e impulsando mecanismos de participación ciudadana, que permitan recabar la opinión la ciudadanía, sobre políticas, programas y problemáticas que les afecten."/>
    <s v="Consultas ciudadanas ejecutadas."/>
    <s v="%"/>
    <s v="Asc"/>
    <s v="Eficacia"/>
    <s v="Proceso"/>
    <x v="2"/>
    <n v="100"/>
    <n v="17"/>
    <n v="17"/>
    <n v="0"/>
    <m/>
    <s v="NM"/>
    <s v="--"/>
    <s v="--"/>
    <s v="--"/>
    <s v="1. La consulta ciudadana se realizará por región una vez al año durante el año 2023. 2.El canal que se utilizará para realizar esta consulta será a través de los Consejos Nacionales Tripartitos de Usuarios (CTRU), mediante la ejecución de una actividad específica para este fin. 3. La consulta ciudadana puede ser virtual o presencial. 4. El detalle del procedimiento quedará regulado según la circular que la Jefatura del Departamento de Relaciones Laborales emitirá durante el IVº trimestre del año 2022 para orientar la ejecución de la planificación para el año 2023."/>
    <n v="1"/>
  </r>
  <r>
    <s v="MINISTERIO DEL TRABAJO Y PREVISION SOCIAL"/>
    <x v="167"/>
    <s v="Asuntos Económicos"/>
    <n v="13695"/>
    <s v="Porcentaje de dirigentes sindicales capacitados en administración sindical con enfoque de género del total de dirigentes sindicales con mandato vigente en el año t."/>
    <s v="(N° de dirigentas y dirigentes sindicales capacitados en administración sindical con enfoque de género en el año t/Nº total de Dirigentas y dirigentes Sindicales con mandato vigente en el año t)*100"/>
    <s v="2 - Promover modelos de relaciones laborales justas, mediante la incorporación de la perspectiva de género en la protección de los derechos laborales."/>
    <s v="Dirigentes sindicales capacitados en administración sindical con enfoque de género con mandato vigente añ0 2022."/>
    <s v="%"/>
    <s v="Asc"/>
    <s v="Eficacia"/>
    <s v="Producto"/>
    <x v="2"/>
    <n v="15"/>
    <n v="3900"/>
    <n v="25995"/>
    <n v="0"/>
    <m/>
    <s v="NM"/>
    <s v="--"/>
    <s v="--"/>
    <s v="--"/>
    <s v="1. El denominador corresponde a la totalidad de dirigentas y dirigentes sindicales vigentes entre el 01 de enero de 2022 y el 31 de diciembre de 2022, conforme a la base de datos de dirigentas y dirigentes extraída de SIRELA con fecha de corte 4°TRIMESTRE 2022. 2. El denominador es fijo a fin de no provocar fluctuaciones mensuales debido a la salida y entrada de dirigentas y dirigentes sindicales a la base de datos. 3. Se considerarán como dirigentas y dirigentes sindicales a los segmentos: dirigentas y dirigentes sindicales, dirigentas y dirigentes sindicales nuevos y delegadas y delegados sindicales, los cuales deben pertenecer a los tipos de sindicatos: empresa, interempresa, transitorios y de establecimiento. 4. El numerador está compuesto por las dirigentas y dirigentes sindicales a las cuales se les ha brindado capacitación en materia de: &quot;administración sindical con enfoque de género&quot; por parte del Servicio en el año 2023. 5. Los contenidos de &quot;administración sindical con enfoque de género&quot; pueden ser tratados en una actividad en forma exclusiva o integrada a un programa con otras materias a capacitar, según lo definido por cada región. 6. Los contenidos específicos de la materia de &quot;administración sindical con enfoque de género&quot; serán definidos el 4° trimestre 2022. 7. Las dirigentas y dirigentes sindicales capacitados cuentan una vez por región, independiente a las capacitaciones que reciban. 8. Los dirigentes sindicales deben encontrarse con su mandato vigente al momento de ser capacitados y al momento de rebajar la actividad en el SIRELA. 9. La actividad de capacitación puede ser virtual o presencial. 10. El detalle del procedimiento quedará regulado según la circular que la Jefatura del Departamento de Relaciones Laborales emitirá durante el 4° trimestre del año 2022."/>
    <n v="1"/>
  </r>
  <r>
    <s v="MINISTERIO DEL TRABAJO Y PREVISION SOCIAL"/>
    <x v="167"/>
    <s v="Asuntos Económicos"/>
    <n v="13697"/>
    <s v="Tiempo promedio de demora del proceso total de conciliación, desde la fecha de recepción del reclamo hasta la fecha de registro de egreso del proceso de conciliación."/>
    <s v="Sumatoria de días hábiles desde la fecha en que se origina el reclamo hasta la fecha de registro de egreso del proceso de conciliación/Número total de reclamos con proceso de conciliación terminados en el año t"/>
    <s v="4 - Promover las instancias de dialogo social tripartito mediante los sistemas de solución alternativa de conflictos, mesas de trabajo y consejos tripartitos regionales de usuarios, que contribuyan a impulsar el trabajo decente."/>
    <s v="Procesos de conciliaciones realizadas en mayor oportunidad."/>
    <s v="días"/>
    <s v="Des"/>
    <s v="Calidad"/>
    <s v="Producto"/>
    <x v="2"/>
    <n v="20"/>
    <n v="2400000"/>
    <n v="120000"/>
    <n v="0"/>
    <m/>
    <n v="17"/>
    <n v="1555249"/>
    <n v="89764"/>
    <n v="0"/>
    <s v="1. El numerador se compone de la sumatoria de los días hábiles transcurridos desde el día hábil siguiente a la fecha de origen del reclamo, entendiéndose por tal aquella correspondiente al día en que se ingresa el reclamo en el sistema informático plataforma DT Plus, hasta la fecha en que se graba informáticamente la última audiencia de conciliación, registro de egreso del reclamo, instancia en la cual el reclamo pasa a estado Informado o con Multa Pendiente. Para estos efectos, no se considera el tiempo de las actuaciones posteriores al término del proceso, tales como las fechas originadas para pagos o presentaciones de documentación pendiente. 2. El denominador incluye los reclamos en estado: informado, multa pendiente, revisado/rechazado, revisado/visado, los cuales sean interpuestos presencialmente en oficinas o por vía no presencial. 3. El indicador incluye los reclamos que tienen proceso de conciliación con tipo de término: conciliado, conciliación parcial, infundado, sin conciliación, desistido con conciliación previa, desistido sin constancia conciliación, y abandonado. 4. Solo se consideran los reclamos terminados en año t. 5. El detalle del procedimiento quedará regulado según circular del Departamento de Relaciones Laborales que se emitirá durante el 4° trimestre del año 2022. 6. Sistema solución alternativa de conflictos se define como un servicios que la Institución pone a disposición de los actores laborales para facilitar la solución de conflictos, sean éstos de carácter individual o colectivo, que incluye el proceso de conciliación. 7.El proceso de conciliación tiene por objeto la resolución administrativa -no judicial- de conflictos, el cual comprende un conjunto de actividades conectadas entre sí, que se inician a petición de un trabajador, cuya relación laboral ha terminado y que concurre a una Inspección del Trabajo a reclamar en contra de su ex empleador."/>
    <n v="-0.17647058823529413"/>
  </r>
  <r>
    <s v="MINISTERIO DEL TRABAJO Y PREVISION SOCIAL"/>
    <x v="167"/>
    <s v="Asuntos Económicos"/>
    <n v="13700"/>
    <s v="Porcentaje de informes de pronunciamientos jurídicos con enfoque de género en el año t."/>
    <s v="(N° de informes de pronunciamientos jurídicos calificados con enfoque de género realizados en año t/N° total de informes de pronunciamientos jurídicos calificados con enfoque de género planificados año t)*100"/>
    <s v="2 - Promover modelos de relaciones laborales justas, mediante la incorporación de la perspectiva de género en la protección de los derechos laborales."/>
    <s v="Pronunciamientos jurídicos con enfoque de género."/>
    <s v="%"/>
    <s v="Asc"/>
    <s v="Eficacia"/>
    <s v="Proceso"/>
    <x v="2"/>
    <n v="50"/>
    <n v="2"/>
    <n v="4"/>
    <n v="0"/>
    <m/>
    <s v="NM"/>
    <s v="--"/>
    <s v="--"/>
    <s v="--"/>
    <s v="1. El primer informe será entregado en abril contendrá la información al 31 de marzo del año t. El informe se emitirá a mas tardar con fecha del último día hábil del mes de abril del año en curso. 2. Informe semestral entregado en Julio contendrá la información al 30 de Junio del año t. El informe se emitirá a mas tardar con fecha del último día hábil del mes de julio del año en curso. 3. El tercer informe será entregado en octubre y contendrá la información al 30 de septiembre del año t. El informe se emitirá a mas tardar con fecha del último día hábil del mes de octubre del año en curso. 4. Informe semestral entregado en Diciembre contendrá la información actualizada al 30 de Noviembre del año t. Este informe es acumulativo respecto del periodo anterior, es decir, contiene información anual que comprende el periodo del 1 de enero al 30 de noviembre del año en curso y se emitirá a mas tardar con fecha el último día hábil del mes de diciembre del año en curso. 5.- Los informes serán elaborados por la Unidad de Pronunciamientos Jurídicos, Estudios Laborales e Innovación, revisado y aprobado por la Jefatura de Unidad y firmado y visado por la Jefatura del Departamento Jurídico y Fiscalía o quien lo Subrogue. 6.- En la actualidad año 2022, ya se ha confeccionado el primer informe en estas materias el cual contiene el contiene mas de 21 solicitudes de pronunciamientos jurídicos, de las cuales 4 han sido respondidas por Dictámenes (nueva normativa) en atención a las nuevas consultas y necesidades que presentan los usuarios/as que no habían sido interpretadas y analizadas por la Dirección del Trabajo. 7.- Los informes serán publicado en intranet en el banner de &quot;Genero en la Dirección del Trabajo&quot;."/>
    <n v="1"/>
  </r>
  <r>
    <s v="MINISTERIO DEL TRABAJO Y PREVISION SOCIAL"/>
    <x v="167"/>
    <s v="Asuntos Económicos"/>
    <n v="13704"/>
    <s v="Cobertura planificada de las actividades del Programa de trabajo sobre materias más consultadas en solicitud de pronunciamientos jurídicos por nuestros usuarios /as."/>
    <s v="(N° de actividades ejecutadas respecto de las materias más consultadas en solicitud de pronunciamientos jurídicos por nuestros usuarios/as año t /N° total de actividades respecto de las materias más consultadas en solicitud de pronunciamientos jurídicos por nuestros usuarios/as planificadas en el año t)*100"/>
    <s v="3 - Mejorar la calidad y aumentar la cobertura de los productos y servicios de atención directa a los usuarios y usuarias, incorporando activamente la perspectiva de las usuarias y usuarios, diversificando e impulsando mecanismos de participación ciudadana, que permitan recabar la opinión la ciudadanía, sobre políticas, programas y problemáticas que les afecten."/>
    <s v="Actividades del Programa de trabajo ejecutadas sobre materias más consultadas en solicitud de pronunciamientos jurídicos."/>
    <s v="%"/>
    <s v="Asc"/>
    <s v="Eficacia"/>
    <s v="Proceso"/>
    <x v="2"/>
    <n v="40"/>
    <n v="2"/>
    <n v="5"/>
    <n v="0"/>
    <m/>
    <s v="NM"/>
    <s v="--"/>
    <s v="--"/>
    <s v="--"/>
    <s v="I.- Las actividades planificadas estarán compuestas por las siguientes sub actividades: Actividad N°1 ? Informe &quot;Materias mas consultadas en solicitud de pronunciamientos jurídicos&quot; ? Análisis cuantitativo. Obtención de datos e información del Sistema Documentación de Jurídico &quot;SharePoint&quot; del 01-01-2023 al 30-06-2023. ? Análisis cualitativo de la Información obtenida del Sistema Documentación de Jurídico del 01-01-2023 al 30-06-2023. ? Se realizaran durante el mes de Agosto del año t. ? El informe será emitido a mas tardar el ultimo día hábil del mes de agosto del año curso y será confeccionado por la Unidad de Gestión del Depto. Jurídico, visado y revisado por la Jefatura de la Unidad de Pronunciamientos Jurídicos, y validado y firmado por la Jefatura del Departamento Jurídico y/o quien lo subrogue. Actividad N°2 ? Informe &quot;Estudio de las disposiciones legales y antecedentes atingentes a la normativa laboral vigente mas consultadas en solicitud de pronunciamientos jurídicos&quot;. ? El informe será emitido a mas tardar el ultimo día hábil del mes de septiembre del año curso y será confeccionado por la Unidad de Pronunciamientos Jurídicos, visado y revisado por la Jefatura de la Unidad de Pronunciamientos Jurídicos, validado y firmado por la Jefatura del Departamento Jurídico y/o quien lo subrogue. Actividad N°3 ? Programar de Actividad de difusión a realizar. ? Definición de la actividad de difusión a realizar. ? Entrega cronograma a mas tardar el ultimo día hábil del mes de octubre del año curso, validado y firmado por la Jefatura del Departamento Jurídico y/o quien lo subrogue. Actividad N°4 ? Elaborar programa de trabajo de las acciones de difusión, tratando en específico las materias laborales mas consultadas por usuarios/as, cuyo público objetivo serán los requirentes de dicha materia seleccionada, es decir, trabajadores/as, empleadores, organizaciones sindicales y otros. (no excluyentes). ? La actividad a realizar estará contemplada a realizar a mas tardar el último día hábil del mes de noviembre del año 2023. -La modalidad en que se efectuaran las acciones de difusión serán : teams; visitas a terreno; comunicaciones vía correo electrónico, canales digitales, entre otros. Actividad N°5 ? Publicar en página web del Servicio a disposición de los usuarios/as. ? Se publicará a mas tardar en diciembre del año t. II.- EL PROGRAMA DE TRABAJO CONSIDERA LA REALIZACIÓN DE LAS SIGUIENTES ACTIVIDADES. 1.Actividad 1: Elaboración de informe materia más consultadas en solicitud de pronunciamiento jurídicos. 2.Actividad 2: Elaboración informe Estudio de las disposiciones legales y antecedentes atingentes a la normativa laboral vigente mas consultadas en solicitud de pronunciamientos jurídicos&quot;. 3.Actividad 3: Elaboración programa de definición de las actividades de difusión a ejecutar. 4.Actividad 4: Elaboración de plan de acción de implementación de las actividades a difundir. 5.Actividad 5: Publicación de resultados en página web del Servicio a disposición de los usuarios/as. III.- Todas las actividades cuentan y/o ponderan lo mismo, valor 1. IV.-Todas las actividades son secuenciales de las N°1 a la N°5 ( prelación)."/>
    <n v="1"/>
  </r>
  <r>
    <s v="MINISTERIO DEL TRABAJO Y PREVISION SOCIAL"/>
    <x v="167"/>
    <s v="Asuntos Económicos"/>
    <n v="13705"/>
    <s v="Porcentaje de consultas escritas realizadas por usuarias/usuarios a través del canal consulta laboral del sitio web institucional en el año t, respondidas dentro de 3 días hábiles."/>
    <s v="(Nº de consultas escritas realizadas por usuarias/usuarios a través del canal consulta laboral del sitio web institucional, en el año t, respondidas dentro de 3 días hábiles/ Nº total de consultas escritas realizadas por usuarias/usuarios a través del canal consulta laboral del sitio web institucional en el año t, respondidas )*100"/>
    <s v="3 - Mejorar la calidad y aumentar la cobertura de los productos y servicios de atención directa a los usuarios y usuarias, incorporando activamente la perspectiva de las usuarias y usuarios, diversificando e impulsando mecanismos de participación ciudadana, que permitan recabar la opinión la ciudadanía, sobre políticas, programas y problemáticas que les afecten."/>
    <s v="Consultas respondida por canal web"/>
    <s v="%"/>
    <s v="Asc"/>
    <s v="Calidad"/>
    <s v="Producto"/>
    <x v="2"/>
    <n v="75"/>
    <n v="54000"/>
    <n v="72000"/>
    <n v="0"/>
    <m/>
    <n v="67"/>
    <n v="40264"/>
    <n v="60048"/>
    <n v="0"/>
    <s v="Las consultas escritas son ingresadas por los usuarios y usuarias a través del formulario existente en el Sitio Web de la Dirección del Trabajo, en &quot;Envíe su Consulta&quot;; las que son respondidas por funcionarios y funcionarias de la Unidad Canal de Atención Virtual del Departamento de Atención de Usuarios. El indicador considera las consultas ingresadas y respondidas en el año 2023. Los tiempos de respuestas se miden en días hábiles; por lo que no considera los días sábados, domingos y festivos. El tiempo de respuesta se mide desde que el usuario ingresa la consulta laboral escrita en el sitio web institucional hasta que se envía la respuesta a través de la plataforma disponible para la administración de las consultas (CRM)."/>
    <n v="0.11940298507462686"/>
  </r>
  <r>
    <s v="MINISTERIO DEL TRABAJO Y PREVISION SOCIAL"/>
    <x v="168"/>
    <s v="Protección Social"/>
    <n v="11847"/>
    <s v="Porcentaje de efectividad del gasto en colocaciones durante el año t sobre el Presupuesto de Colocaciones del año t"/>
    <s v="(Gasto en Colocaciones (año t)/Presupuesto de Colocaciones (año t))*100"/>
    <s v="1 - Mejorar permanentemente nuestro crédito de prenda civil, considerando un acceso universal con equidad de género e inclusivo, enfatizando el rol social de la DICREP a través de una relación transparente, cercana y de confianza con la ciudadanía. Previniendo la pérdida de patrimonio de nuestros/as usuarios/as a través de acciones orientadas a evitar el remate de sus prendas."/>
    <m/>
    <s v="%"/>
    <s v="Asc"/>
    <s v="Economía"/>
    <s v="Producto"/>
    <x v="1"/>
    <s v="NM"/>
    <s v="--"/>
    <s v="--"/>
    <s v="--"/>
    <m/>
    <n v="51"/>
    <n v="15575636093"/>
    <n v="30296496000"/>
    <n v="0"/>
    <s v="El Presupuesto de Colocaciones (año t) corresponde al Presupuesto de Cierre Anual de Colocaciones para el año t. Valores desagregados por sexo."/>
    <s v="-"/>
  </r>
  <r>
    <s v="MINISTERIO DEL TRABAJO Y PREVISION SOCIAL"/>
    <x v="168"/>
    <s v="Protección Social"/>
    <n v="11940"/>
    <s v="Porcentaje Capital Recuperado Vía Remate de Prenda Civil durante el año t"/>
    <s v="(Capital Recuperado Vía Remate (periodo t)/Capital Colocado periodo j)*100"/>
    <s v="1 - Mejorar permanentemente nuestro crédito de prenda civil, considerando un acceso universal con equidad de género e inclusivo, enfatizando el rol social de la DICREP a través de una relación transparente, cercana y de confianza con la ciudadanía. Previniendo la pérdida de patrimonio de nuestros/as usuarios/as a través de acciones orientadas a evitar el remate de sus prendas."/>
    <s v="Capital recuperado vía remate de prenda civil."/>
    <s v="%"/>
    <s v="Des"/>
    <s v="Economía"/>
    <s v="Producto"/>
    <x v="0"/>
    <n v="2"/>
    <n v="572984416"/>
    <n v="28649220816"/>
    <n v="0"/>
    <m/>
    <n v="0.1"/>
    <n v="10964300"/>
    <n v="16519555743"/>
    <n v="0"/>
    <s v="- El periodo j equivale al periodo efectivo de colocación de los créditos, con una movilidad de 7 meses hacia atrás respecto de t, ya que cada periodo de crédito equivale a 7 meses (5 meses de plazo del crédito, más 1 mes de gracia, más 1 mes en el que se produce el remate). Con desagregación por sexo."/>
    <n v="-18.999999999999996"/>
  </r>
  <r>
    <s v="MINISTERIO DEL TRABAJO Y PREVISION SOCIAL"/>
    <x v="168"/>
    <s v="Protección Social"/>
    <n v="12301"/>
    <s v="Indemnizaciones totales y parciales a usuarios/as por resguardo de especies pignoradas por cada 10.000 operaciones durante el año t."/>
    <s v="(Número de indemnizaciones totales y parciales otorgadas el añot/Número total de operaciones año t)*10.000 (operaciones)"/>
    <s v="4 - Garantizar una adecuada tasación y resguardo de las especies pignoradas, y de las entregadas para su enajenación por subasta pública, para así contribuir a consolidar la confianza de la ciudadanía y de los organismos públicos en la gestión de DICREP."/>
    <s v="Indemnizaciones totales y parciales realizadas en el año"/>
    <s v="%"/>
    <s v="Des"/>
    <s v="Eficacia"/>
    <s v="Producto"/>
    <x v="0"/>
    <n v="0.17"/>
    <n v="14"/>
    <n v="824403"/>
    <n v="10000"/>
    <m/>
    <n v="0.17"/>
    <n v="5"/>
    <n v="291463"/>
    <n v="10000"/>
    <s v="El total de indemnizaciones(numerador) corresponde al número de operaciones de crédito pignoraticio en que se pagó la póliza al cliente por pérdida, daño total o parcial del lote entregado en garantía, con excepción de las indemnizaciones compensatorias especiales por daño masivo (todo tipo de robos); por factores externos a la gestión institucional, o bien, por catástrofes naturales."/>
    <n v="0"/>
  </r>
  <r>
    <s v="MINISTERIO DEL TRABAJO Y PREVISION SOCIAL"/>
    <x v="168"/>
    <s v="Protección Social"/>
    <n v="12781"/>
    <s v="Porcentaje de personas vulnerables que solicitan créditos en DICREP en año t"/>
    <s v="(N° de usuarias y usuarios pertenecientes a la población vulnerable que solicitan crédito en DICREP en periodo t/N° total de usuarias y usuarios que solicitan crédito en DICREP en periodo t)*100"/>
    <s v="1 - Mejorar permanentemente nuestro crédito de prenda civil, considerando un acceso universal con equidad de género e inclusivo, enfatizando el rol social de la DICREP a través de una relación transparente, cercana y de confianza con la ciudadanía. Previniendo la pérdida de patrimonio de nuestros/as usuarios/as a través de acciones orientadas a evitar el remate de sus prendas."/>
    <m/>
    <s v="%"/>
    <s v="Asc"/>
    <s v="Eficacia"/>
    <s v="Producto"/>
    <x v="1"/>
    <s v="NM"/>
    <s v="--"/>
    <s v="--"/>
    <s v="--"/>
    <m/>
    <n v="87"/>
    <n v="279257"/>
    <n v="322143"/>
    <n v="0"/>
    <s v="- La vulnerabilidad es un indicador que mide cuánto afecta al bienestar de los individuos la presencia de riesgo. Vulnerabilidad socioeconómica se relaciona con el riesgo de ser un hogar pobre. - Para medir este indicador se realiza un cruce del total de usuarios por año de medición con el Registro Social de Hogares, información que entrega la Subsecretaría de Evaluación Social del Ministerio de Desarrollo Social. - El registro social de hogares califica la situación socioeconómica de las personas, integrando información extraída de las bases administrativas que posee el Estado (SII, SRCEI, AFC, IPS, Superintendencia de Salud y Ministerio de Educación entre otros), considerando los ingresos de los hogares y las condiciones reales de vida (personas que componen el hogar, su edad, presencia de personas en situación de dependencia, entre otros)."/>
    <s v="-"/>
  </r>
  <r>
    <s v="MINISTERIO DEL TRABAJO Y PREVISION SOCIAL"/>
    <x v="168"/>
    <s v="Protección Social"/>
    <n v="13508"/>
    <s v="Porcentaje de proyectos de innovación, infraestructura y/o modificaciones de tecnologías de la información realizadas en el año t"/>
    <s v="(N° de proyectos, mejoras y/o modificaciones ejecutadas en el año t/N° de proyectos, mejoras y/o modificaciones programadas en el año t)*100"/>
    <s v="3 - Mejorar la calidad de atención a la ciudadanía, otorgando un servicio inclusivo y con infraestructura adecuada, considerando una continua gestión de innovación, eficiencia y sustentabilidad medioambiental."/>
    <s v="Proyectos o mejoras de innovación, infraestructura y/o modificaciones de tecnologías de la información."/>
    <s v="%"/>
    <s v="Asc"/>
    <s v="Calidad"/>
    <s v="Proceso"/>
    <x v="2"/>
    <n v="83.33"/>
    <n v="5"/>
    <n v="6"/>
    <n v="0"/>
    <m/>
    <n v="100"/>
    <n v="6"/>
    <n v="6"/>
    <n v="0"/>
    <s v="Se incorpora nuevo indicador, considerando la actualización de definiciones estratégicas del Servicio. El indicador corresponde a N° de proyectos, mejoras y/o modificaciones, generados por parte de la institución contemplando proyectos nuevos, grados de avance en proyectos de larga implementación, inversión en mejoras que impacten en una mejor calidad de servicio y modificaciones que generen una optimización en el desarrollo de procesos producto de nuevas necesidades de los usuarios. Este indicador, será respaldado con el reporte de los proyectos, mejoras y/o modificaciones realizadas, validados por la jefatura asociada al desarrollo o implementación. Se considerarán como proyectos ejecutados todos aquellos realizados durante el año t, como respuesta a algún factor interno o externo a la Institución. Se deberá presentar un plan de proyectos para desarrollar en el año t, en el cuál se identifiquen áreas críticas, necesidades y mejoras propuestas, sin embargo dicho plan pude estra sujeto a modificación en función de factores internos o externos a la Institución."/>
    <n v="-0.16670000000000001"/>
  </r>
  <r>
    <s v="MINISTERIO DEL TRABAJO Y PREVISION SOCIAL"/>
    <x v="168"/>
    <s v="Protección Social"/>
    <n v="13565"/>
    <s v="Porcentaje de ingresos por concepto de comisión de Remates Fiscales-Judiciales-Municipales durante el año t"/>
    <s v="(Ingresos por concepto de comisión de Remates fiscales-judiciales-municipales realizados en el año t/Proyección de ingresos por concepto comisión de Remates fiscales-judiciales-municipales realizados en el año t)*100"/>
    <s v="2 - Posicionar a DICREP como el referente en los procesos de remates fiscales, judiciales y municipales, con la finalidad de gestionar eficientemente la enajenación de los bienes públicos y decomisados para los fines previstos por el Estado, con altos estándares de transparencia y probidad, generando una relación de confianza con la ciudadanía y los organismos públicos."/>
    <s v="Comisión de Remates Fiscales-Judiciales-Municipales"/>
    <s v="%"/>
    <s v="Asc"/>
    <s v="Economía"/>
    <s v="Proceso"/>
    <x v="2"/>
    <n v="90"/>
    <n v="500372153"/>
    <n v="555969059"/>
    <n v="0"/>
    <m/>
    <n v="80"/>
    <n v="167481944"/>
    <n v="209352430"/>
    <n v="0"/>
    <s v="Se incorpora indicador nuevo, el cuál se encuentra asociado a la actualización de definiciones estratégicas del Servicio. Los ingresos provienen de la comisión de martillo asociada a la ejecución de remates fiscales, judiciales y/o municipales efectuados en el año t. La comisión de martillo corresponde al 10% del total de la subasta realizada. Dado que nuestro Servicio contribuye en apoyar al Estado en la ejecución de remates fiscales, judiciales y municipales, parte de nuestros ingresos se generan producto de la comisión de martillo. En este aspecto, cada institución solicita nuestro servicio de remate, donde efectuamos la tasación de las especies y posteriormente la ejecución del remate. Cabe señalar, que las especies siempre son resguardadas por del solicitante."/>
    <n v="0.125"/>
  </r>
  <r>
    <s v="MINISTERIO DEL TRABAJO Y PREVISION SOCIAL"/>
    <x v="169"/>
    <s v="Protección Social"/>
    <n v="10074"/>
    <s v="Porcentaje de personas atendidas con tiempo de espera menor a 25 minutos en el año t"/>
    <s v="(Número de personas atendidas con tiempo de espera menor a 25 minutos en el año t/N° total de personas atendidas en el año t)*100"/>
    <s v="1 - Atender a las personas con un servicio cada vez más amable, inclusivo, eficiente y expedito a través de la red de atención ChileAtiende, consolidando la inclusión e incorporando la transformación digital y la co-creación de soluciones con el usuario."/>
    <s v="Personas atendidas"/>
    <s v="%"/>
    <s v="Asc"/>
    <s v="Calidad"/>
    <s v="Producto"/>
    <x v="0"/>
    <n v="93"/>
    <n v="3020806"/>
    <n v="3263326"/>
    <n v="0"/>
    <m/>
    <n v="98"/>
    <n v="2946927"/>
    <n v="3021745"/>
    <n v="0"/>
    <s v="Este compromiso es aplicable en aquellas Sucursales que tienen implementado el Sistema de Administrador de Fila, esto es, 100 sucursales de un total de 191, lo que equivale a un 52%, estas sucursales realizan el 90% del total de las atenciones efectuadas en las 191 sucursales. El tiempo de espera se mide desde la impresión del número correlativo de atención, hasta que la persona es atendida en uno de los módulos de los Centros de Atención. No obstante, debido a nuevos contratos del sistema administrador de filas, podría cambiar la cobertura."/>
    <n v="-5.1020408163265307E-2"/>
  </r>
  <r>
    <s v="MINISTERIO DEL TRABAJO Y PREVISION SOCIAL"/>
    <x v="169"/>
    <s v="Protección Social"/>
    <n v="12304"/>
    <s v="Porcentaje de Beneficios Previsionales de las áreas Particulares, Públicos y SSS que se finiquitan en un plazo máximo interno de 14 días en el año t"/>
    <s v="( Sumatoria de Beneficios Previsionales de las áreas Particulares, Públicos y SSS que se finiquitan en un plazo máximo interno de 14 días en el año t/Número total de Beneficios Previsionales de las áreas Particulares, Públicos y SSS que se finiquitan en el año t)*100"/>
    <s v="2 - Mejorar la eficiencia, oportunidad y calidad, de los sistemas de concesión, pago, mantención, suspensión y extinción de las prestaciones a cargo de este Instituto, con énfasis en los que soportan el Pilar Solidario, incorporando el uso de tecnología que fomente la transformación digital."/>
    <s v="Beneficios previsionales finiquitados en plazo definido"/>
    <s v="%"/>
    <s v="Asc"/>
    <s v="Calidad"/>
    <s v="Producto"/>
    <x v="0"/>
    <n v="60"/>
    <n v="18000"/>
    <n v="30000"/>
    <n v="0"/>
    <m/>
    <n v="52"/>
    <n v="16519"/>
    <n v="31867"/>
    <n v="0"/>
    <s v="2. Se considerarán para la medición de este indicador, los beneficios finiquitados (señalados en las leyes orgánicas de las ex cajas de previsión, Ley Nº 15.386 y otras, así como los beneficios complemento al sistema de reparto, a saber: Desahucio (D.F.L. Nº 2, de 1970), Indemnizaciones (Ley Nº 19.715), Seguro de Vida, Bonificaciones (Leyes Nº 19.403, 19.539 y 19.953), Bonificaciones art. 19 Ley Nº 15.386, Reembolso de Fondos por Fallecimiento (Ley Nº 19.728), Liberación de Imposiciones (Ley Nº 10.754), Exención de Imposiciones (Decretos asociados con la Ex Canaempu), Rebaja de Imposiciones (DFL Nº 1.340, de 1930 y DL Nº 3.501, de 1980) y que se hayan solicitado durante el periodo t. Se entenderá por finiquitado aquellos beneficios cuyas actividades de proceso hayan terminado con una concesión con cheque de pago, resolución de rechazo u otro finiquito del trámite (espera de alguna respuesta, sea esta de organismos externos o del interesado). También se considerarán en este cálculo los trámites correspondientes a Reliquidación de Pensiones, que es el recalculo de un beneficio concedido con anterioridad, producto de nueva información, con la cual se debe ajustar este beneficio en atención a los nuevos antecedentes. Para medir el tiempo de respuesta en el finiquito de estos beneficios, se cuenta desde la fecha de solicitud del beneficio, realizada en las sucursales del instituto como en el nivel central, hasta el día que se emite la resolución de concesión, rechazo u otro finiquito, en días hábiles."/>
    <n v="0.15384615384615385"/>
  </r>
  <r>
    <s v="MINISTERIO DEL TRABAJO Y PREVISION SOCIAL"/>
    <x v="169"/>
    <s v="Protección Social"/>
    <n v="13103"/>
    <s v="Tiempo promedio de tramitación de solicitudes de beneficios del sistema de pensiones solidarias"/>
    <s v="(Sumatoria de días de trámites de beneficios del sistema de pensiones solidarias solicitados por los usuarios finalizados en el año t/Número total de trámites de beneficios del sistema de pensiones solidarias finalizados en el año t)"/>
    <m/>
    <s v="Días de tramitación de solicitudes de beneficios del sistema de pensiones del Pilar Solidario"/>
    <s v="días"/>
    <s v="Des"/>
    <s v="Calidad"/>
    <s v="Producto"/>
    <x v="1"/>
    <s v="NM"/>
    <s v="--"/>
    <s v="--"/>
    <s v="--"/>
    <m/>
    <n v="41.31"/>
    <n v="11023353"/>
    <n v="266851"/>
    <n v="0"/>
    <s v="4. La Pensión Básica Solidaria de Vejez o Invalidez es un beneficio monetario mensual, de cargo fiscal, para quienes cumplan respectivamente, los requisitos de los artículos 3 y 16 de la Ley N° 20.255. El Aporte Previsional Solidario de Vejez, es un aporte monetario mensual, de cargo fiscal, que incrementa las pensiones autofinanciadas, para los que cumplan los requisitos del artículo 9 de la Ley Nº20.255. El Aporte Previsional Solidario de invalidez, es un aporte monetario mensual, financiado por el Estado al que podrán acceder las personas declaradas inválidas que tengan una pensión base mayor que cero e inferior a la PBS de invalidez y reúnan los requisitos de edad, focalización y residencia que establece el artículo 20 de la Ley N° 20.255. Para los beneficios anteriormente indicados, de acuerdo a lo establecido en el Oficio Ordinario N° 17540 del 27-05-2010 de la Superintendencia de Pensiones que establece el manual de procedimiento de implementación del puntaje de focalización previsional (PFP) en su letra f) punto 1 señala que: el plazo definido para el proceso de concesión se medirá desde la obtención de esta información y el devengamiento del beneficio se mantiene desde la solicitud. Para la medición del tiempo promedio de este indicador, se considera el tiempo en días corridos, desde la fecha de ingreso de la solicitud hasta la fecha que se dicta la resolución de concesión o rechazo del beneficio. Las solicitudes de beneficios son procesadas de acuerdo a las fechas requeridas por el calendario de pagos, el cual a su vez se ejecuta en forma anticipada, a objeto de disponibilizarlo de acuerdo a las formas de pago previamente convenidas con las personas (Presencial y Electrónico principalmente). Por lo anterior, el último proceso de concesión del mes debe ajustarse a la fecha estipulada en dicho calendario, dado que la norma indica que el pago se debe efectuar al mes siguiente de la concesión (Compendio de Normas de la Superintendencia de Pensiones de enero 2011, Títulos V &quot;Sistema Solidario de Pensiones&quot; y VII &quot;Bonificación por Hijo Nacido Vivo para las Mujeres) El indicador considera en la medición los casos en que las solicitudes de beneficios ingresan muy anticipadamente respecto a la fecha en que éste se resuelve y sobre los cuales no es posible, adelantar su tramitación: a) Subsidio de incapacidad mental, la solicitud puede ingresar a partir de que el solicitante cumple 17 años, independientemente que el beneficio del Pilar Solidario recién se puede otorgar hasta que la persona cumple 18 años. b) Personas que tienen 64 años 6 meses que solicitan beneficio de invalidez y automáticamente se genera la solicitud vejez, la cual queda pendiente hasta que la persona cumple 65 años. c) Personas que tienen beneficio de invalidez vigente a los 64 años pueden solicitar el beneficio de vejez, el que se otorga una vez que la persona cumple 65 años para resolver. d) Personas que tienen un beneficio de invalidez vigente y que a los tres meses anteriores a que cumplan 65 años no han presentado la solicitud de vejez, esta se crea automáticamente para su tramitación de oficio, donde la fecha de ingreso de la solicitud corresponde al primer día del mes que la persona cumple 64 años 9 meses, la que no se puede resolver sino, hasta el mes que la persona cumple 65 años. e) Personas afiliadas al DL 3500 o imponentes del IPS no pensionados, que tiene la edad para pensionarse, pueden solicitar paralelamente la pensión y el APS de vejez o de invalidez, el que no se resuelve hasta que la persona se pensione. La determinación del cumplimiento los requisitos de los beneficios, es a partir de la información y bases de datos que proporcionan mensualmente las distintas entidades externas, tales como Servicio de Registro Civil, Ministerio de Desarrollo Social, AFPs, Cías de Seguro, Servicio de Impuestos Internos, entre otros, por lo que el proceso de Concesión y los tiempos que este indicador mide estarán sujetos a la disponibilidad de dicha información de acuerdo a los calendarios de procesos definidos con dichas instituciones y que se amparan en la normativa vigente en el Compendio de Normas de la Superintendencia de Pensiones de enero 2011, Títulos V &quot;Sistema Solidario de Pensiones&quot; y VII &quot;Bonificación por Hijo Nacido Vivo para las Mujeres"/>
    <e v="#VALUE!"/>
  </r>
  <r>
    <s v="MINISTERIO DEL TRABAJO Y PREVISION SOCIAL"/>
    <x v="169"/>
    <s v="Protección Social"/>
    <n v="13388"/>
    <s v="Tiempo promedio de tramitación de solicitudes de Bonificación por Hijo Nacido Vivo en el año t"/>
    <s v="Sumatoria de días de trámites de las solicitudes de Bonificación por Hijo Nacido Vivo finalizados en el año t/Número total de solicitudes de Bonificación por Hijo Nacido Vivo finalizadas en el año t"/>
    <s v="2 - Mejorar la eficiencia, oportunidad y calidad, de los sistemas de concesión, pago, mantención, suspensión y extinción de las prestaciones a cargo de este Instituto, con énfasis en los que soportan el Pilar Solidario, incorporando el uso de tecnología que fomente la transformación digital."/>
    <s v="Días de tramitación del beneficio Bonificación por Hijo Nacido Vivo"/>
    <s v="días"/>
    <s v="Des"/>
    <s v="Calidad"/>
    <s v="Producto"/>
    <x v="0"/>
    <n v="28"/>
    <n v="2408000"/>
    <n v="86000"/>
    <n v="0"/>
    <m/>
    <n v="26.38"/>
    <n v="2321361"/>
    <n v="87994"/>
    <n v="0"/>
    <s v="La Bonificación por Hijo Nacido Vivo es un aporte que entrega el Estado a todas las mujeres chilenas o extranjeras de 65 o más años que lo soliciten, que cumplan con el requisito de permanencia en el país que la norma señala, y que solo se encuentren afiliadas al DL 3500, o sin ser afiliadas al DL 3500, sean beneficiarias de una pensión básica solidaria de vejez o que perciban una pensión de sobrevivencia con aporte previsional solidario, en los términos que la Ley 20.255 lo señale. Para las madres afiliadas al DL 3500, se concretará como una Bonificación por cada hijo nacido vivo o adoptado, que se depositará en la cuenta de capitalización individual de la mujer, aumentando sus fondos previsionales y su pensión final. Si se trata de una madre beneficiaria de PBS de vejez la bonificación se pagará como un flujo mensual conjuntamente con la PBS, de igual manera, para las madres beneficiarias de pensión de sobrevivencia con aporte previsional solidario la bonificación se pagará como un flujo mensual conjuntamente con el aporte previsional solidario. Para la medición del tiempo promedio de este indicador, se considera el tiempo en días corridos, desde la fecha de ingreso de la solicitud hasta la fecha que se dicta la resolución de concesión o rechazo de la bonificación. - Las solicitudes de beneficios son procesadas de acuerdo a las fechas requeridas por el calendario de los procesos de pagos, los cuales a su vez se ejecutan en forma anticipada, a objeto de disponibilizarlo en las respectivas Entidades Pagadoras, como las que se pagan a través del IPS junto a las PBS o APS de acuerdo a las formas de pago previamente convenidas con las personas (Presencial y Electrónico principalmente). Por lo anterior, el último proceso de concesión del mes debe ajustarse a la fecha estipulada en dicho calendario, dado que la norma indica que el pago se debe efectuar al mes siguiente de la concesión (Compendio de la Superintendencia de Pensiones de enero 2011, Títulos V Sistema Solidario de Pensiones y VII Bonificación por Hijo Nacido Vivo para las Mujeres)."/>
    <n v="-6.1410159211523922E-2"/>
  </r>
  <r>
    <s v="MINISTERIO DEL TRABAJO Y PREVISION SOCIAL"/>
    <x v="169"/>
    <s v="Protección Social"/>
    <n v="13408"/>
    <s v="Porcentaje de monto nominal de deuda por declaraciones y no pago de cotizaciones previsionales recepcionadas hace 170 días y recuperadas en el año t."/>
    <s v="(Sumatoria de montos nominal de deuda por declaraciones y no pago de cotizaciones previsionales recepcionadas hace 170 días y recuperadas en el año t/Total de montos nominal de deuda por declaraciones y no pago de cotizaciones previsionales recepcionadas hace 170 días)*100"/>
    <m/>
    <s v="Montos nominal de deuda por declaraciones y no pago de cotizaciones previsionales recepcionadas hace 170 días y recuperadas en el año t"/>
    <s v="%"/>
    <s v="Asc"/>
    <s v="Eficacia"/>
    <s v="Producto"/>
    <x v="1"/>
    <s v="NM"/>
    <s v="--"/>
    <s v="--"/>
    <s v="--"/>
    <m/>
    <n v="0"/>
    <n v="0"/>
    <n v="0"/>
    <n v="0"/>
    <s v="La ley permite a los empleadores declarar y no pagar las cotizaciones previsionales de sus trabajadores dependientes. El plazo para declarar las cotizaciones vence el día 10 o día hábil siguiente si el día 10 no lo fuere, posterior al mes de remuneración. Este indicador está referido a la recuperación de las cotizaciones de seguridad social, que fueron declaradas y no pagadas en su oportunidad por los empleadores. La recuperación de estas cotizaciones contribuye a la completitud del historial previsional de los trabajadores para su futura pensión y seguro de accidentes del trabajo y enfermedades profesionales. Se mide mes a mes y considera el valor nominal de las cotizaciones declaradas y no pagadas transcurridos 170 días, contados desde el término del plazo para declarar. El monto nominal se refiere a las deudas de cotizaciones declaradas sin considerar reajustes e interés penal, gravámenes que se calculan al momento del pago de la deuda. El indicador refleja el porcentaje de cotizaciones que han sido pagadas durante estos 170 días, respecto del total nominal declarado."/>
    <s v="-"/>
  </r>
  <r>
    <s v="MINISTERIO DEL TRABAJO Y PREVISION SOCIAL"/>
    <x v="169"/>
    <s v="Protección Social"/>
    <n v="13509"/>
    <s v="Tiempo promedio de tramitación de solicitudes de beneficios del sistema de pensiones solidarias (APSI y PBSI)"/>
    <s v="(Sumatoria de días de trámites de beneficios del sistema de pensiones solidarias solicitados por los usuarios finalizados en el año t /Número total de trámites de beneficios del sistema de pensiones solidarias finalizados en el año t"/>
    <s v="2 - Mejorar la eficiencia, oportunidad y calidad, de los sistemas de concesión, pago, mantención, suspensión y extinción de las prestaciones a cargo de este Instituto, con énfasis en los que soportan el Pilar Solidario, incorporando el uso de tecnología que fomente la transformación digital."/>
    <s v="Día de tramitación de los beneficios de invalidez del Pilar Solidario"/>
    <s v="días"/>
    <s v="Des"/>
    <s v="Calidad"/>
    <s v="Producto"/>
    <x v="2"/>
    <n v="127.87"/>
    <n v="6137685"/>
    <n v="48000"/>
    <n v="0"/>
    <m/>
    <n v="88.85"/>
    <n v="3657906"/>
    <n v="41170"/>
    <n v="0"/>
    <s v="La Pensión Básica Solidaria de Invalidez es un beneficio monetario mensual, de cargo fiscal, para quienes cumplan respectivamente, los requisitos de los artículos 3 y 16 de la Ley N° 20.255. El Aporte Previsional Solidario de invalidez, es un aporte monetario mensual, financiado por el Estado al que podrán acceder las personas declaradas inválidas que tengan una pensión base mayor que cero e inferior a la PGU y reúnan los requisitos de edad, focalización y residencia que establece el artículo 20 de la Ley N° 20.255. Para los beneficios anteriormente indicados, de acuerdo a lo establecido en el Oficio Ordinario N° 17540 del 27-05-2010 de la Superintendencia de Pensiones que establece el manual de procedimiento de implementación del puntaje de focalización previsional (PFP) en su letra f) punto 1 señala que: el plazo definido para el proceso de concesión se medirá desde la obtención de esta información y el devengamiento del beneficio se mantiene desde la solicitud. Para la medición del tiempo promedio de este indicador, se considera el tiempo en días corridos, desde la fecha de ingreso de la solicitud hasta la fecha que se dicta la resolución de concesión o rechazo del beneficio. Las solicitudes de beneficios son procesadas de acuerdo a las fechas requeridas por el calendario de pagos, el cual a su vez se ejecuta en forma anticipada, a objeto de disponibilizarlo de acuerdo a las formas de pago previamente convenidas con las personas (Presencial y Electrónico principalmente). Por lo anterior, el último proceso de concesión del mes debe ajustarse a la fecha estipulada en dicho calendario, dado que la norma indica que el pago se debe efectuar al mes siguiente de la concesión (Compendio de Normas de la Superintendencia de Pensiones de enero 2011, Títulos V &quot;Sistema Solidario de Pensiones&quot; y VII &quot;Bonificación por Hijo Nacido Vivo para las Mujeres&quot;). El indicador considera en la medición los casos que las solicitudes de beneficios ingresan muy anticipadamente respecto a la fecha en que éste se resuelve y sobre los cuales no es posible, adelantar su tramitación: a) Subsidio de discapacidad mental, la solicitud puede ingresar a partir de que el solicitante cumple 17 años, independientemente que el beneficio del Pilar Solidario recién se puede otorgar hasta que la persona cumple 18 años. b) Ingreso de oficio, por parte del IPS, de solicitud de invalidez para todos los beneficiarios de SDM que habiendo cumplido los 17 años 6 meses aún no hayan hecho presentación de la solicitud de PBSI. La letra b), según lo instruido por la Superintendencia de Pensiones en su Ord. N°1959, de fecha 01.01.2022, que indica, &quot;En el caso en que los beneficiarios del subsidio establecido en el artículo N°35 de la ley 20.255 para las personas con discapacidad mental a que se refiere la ley N° 18.600 y para las personas con discapacidad física o sensorial severa, no soliciten la Pensión Básica Solidaria de invalidez con anterioridad a la fecha en que cumplan 17 años y 6 meses de edad, el Instituto de Previsión Social deberá presentar de oficio, en representación del beneficiario, la solicitud del referido beneficio solidario de invalidez y la calificación de invalidez, adjuntando los antecedentes médicos de que disponga?&quot;. La determinación del cumplimiento los requisitos de los beneficios, es a partir de la información y bases de datos que proporcionan mensualmente las distintas entidades externas, tales como Servicio de Registro Civil, Ministerio de Desarrollo Social, AFPs, Cías de Seguro, Servicio de Impuestos Internos, Comisiones Médicas Regionales, entre otros, por lo que el proceso de Concesión y los tiempos que este indicador mide estarán sujetos a la disponibilidad de dicha información de acuerdo a los calendarios de procesos definidos con dichas instituciones y que se amparan en la normativa vigente en el Compendio de Normas de la Superintendencia de Pensiones de enero 2011, Títulos V &quot;Sistema Solidario de Pensiones&quot; y VII &quot;Bonificación por Hijo Nacido Vivo para las Mujeres&quot;."/>
    <n v="-0.43916713562183468"/>
  </r>
  <r>
    <s v="MINISTERIO DEL TRABAJO Y PREVISION SOCIAL"/>
    <x v="169"/>
    <s v="Protección Social"/>
    <n v="13606"/>
    <s v="Porcentaje de cargas familiares reconocidas con derecho y pagadas en un plazo máximo de 60 días en el año t"/>
    <s v="((N° de cargas de asignación familiar reconocidas con derecho y pagadas en un plazo máximo de 60 días en el año t /N° cargas de asignación familiar reconocidas con derecho en el año t) )*100"/>
    <s v="4 - Perfeccionar el servicio de pago de las prestaciones sociales ordenadas por ley o encomendadas a este Instituto por convenios de colaboración, integrando tecnologías con otras instituciones a fin de garantizar la calidad, oportunidad y cobertura en su entrega a las personas."/>
    <s v="Beneficios de Asignación Familiar pagadas en plazo definido"/>
    <s v="%"/>
    <s v="Asc"/>
    <s v="Calidad"/>
    <s v="Producto"/>
    <x v="2"/>
    <n v="97.46"/>
    <n v="3638"/>
    <n v="3733"/>
    <n v="0"/>
    <m/>
    <n v="97.47"/>
    <n v="2424"/>
    <n v="2487"/>
    <n v="0"/>
    <s v="El beneficio de Asignación Familiar es un subsidio que otorga el estado a los beneficiarios/as que cumplen con el requisito de ser trabajadores/as, pensionados/as o cesantes que registren o acrediten cargas familiares que viven a sus expensas y que cumplan los requisitos que la ley determina para cada uno de ellos. El organismo Fiscalizador del beneficio es la Superintendencia de Seguridad Social, quien regula su concesión, pago y rendición. El cálculo de este indicador considera los pagos realizados a pensionados/as del Instituto, (Pensiones Básicas Solidarias, Pensiones Previsionales y Pensión Garantizada Universal) e incluye el tiempo entre el mes de aprobación de la solicitud o emisión de la Resolución de carga familiar hasta el mes del primer pago de la concesión."/>
    <n v="-1.0259567046275896E-4"/>
  </r>
  <r>
    <s v="MINISTERIO DEL TRABAJO Y PREVISION SOCIAL"/>
    <x v="170"/>
    <s v="Protección Social"/>
    <n v="12850"/>
    <s v="Porcentaje de denuncias individuales de accidente del trabajo (DIAT) con resolución de calificación (RECA) emitida en 12 o menos días."/>
    <s v="(Número de denuncias individuales de accidente del trabajo (DIAT) con resolución de calificación (RECA) emitida en 12 o menos días corridos en el año t/Número de denuncias individuales de accidente del trabajo (DIAT) recepcionadas por el Instituto en el año t)*100"/>
    <m/>
    <m/>
    <s v="%"/>
    <s v="Asc"/>
    <s v="Calidad"/>
    <s v="Producto"/>
    <x v="1"/>
    <s v="NM"/>
    <s v="--"/>
    <s v="--"/>
    <s v="--"/>
    <m/>
    <n v="97.27"/>
    <n v="23973"/>
    <n v="24646"/>
    <n v="0"/>
    <s v="La resolución de calificación es el documento que cierra el ciclo en la determinación si el accidente ocurrido y denunciado al Instituto corresponde a un accidente a causa o con ocasión del trabajo o es de tipo común, ésta resolución activa el procesamiento de los beneficios económicos que ha de recibir el trabajador/a accidentado/a en caso de ser declarado accidente del trabajo, por tanto, es fundamental su tramitación para el trabajador/a. En este marco el flujo de medición del indicador se inicia con la recepción de la denuncia por parte del organismo administrador, gatillada por la denuncia del accidente realizada por el trabajador/a o quien tome conocimiento de éste, hasta la fecha de generación de la Resolución de Calificación (fecha de la resolución), midiendo por tanto el flujo interno del proceso, considerando el universo de denuncias presentadas al Instituto durante el año de medición. Respecto del alcance, el indicador excluye de su medición a los trabajadores/as enfermos por COVID - 19, pues según legislación nacional vigente su calificación corresponde a enfermedades profesionales. Con relación a los aspectos técnicos su cobertura es nacional, está medido sobre días corridos, y su período de medición es enero a diciembre del año t."/>
    <s v="-"/>
  </r>
  <r>
    <s v="MINISTERIO DEL TRABAJO Y PREVISION SOCIAL"/>
    <x v="170"/>
    <s v="Protección Social"/>
    <n v="13163"/>
    <s v="Tiempo promedio de respuesta de la tramitación y pago de pensiones en el año t."/>
    <s v="(Sumatoria del número de días de respuesta para cada solicitud de tramitación de pensiones otorgadas y pagadas en el año t/total de solicitudes de pensiones tramitadas en el año t)"/>
    <m/>
    <m/>
    <s v="días"/>
    <s v="Des"/>
    <s v="Calidad"/>
    <s v="Producto"/>
    <x v="1"/>
    <s v="NM"/>
    <s v="--"/>
    <s v="--"/>
    <s v="--"/>
    <m/>
    <n v="17.920000000000002"/>
    <n v="5950"/>
    <n v="332"/>
    <n v="0"/>
    <s v="La pensión es la compensación de la pérdida permanente de la capacidad laboral por Accidente del Trabajo, Accidente de Trayecto o Enfermedad Profesional, otorgadas al trabajador(a) y/o familiares dependientes (viuda, hijos y/o convivientes) cuando fallece el trabajador(a), de acuerdo a Ley N°16.744 sobre riesgos de accidentes del trabajo y enfermedades profesionales. La medición de cada solicitud comienza desde su recepción con antecedentes completos para su tramitación por parte del Departamento de Prestaciones Económicas, hasta la emisión de la Orden de Pago al banco, por tanto en el denominador se entenderá las solicitudes de pensiones tramitadas como solicitudes de pensiones pagadas. Se excluyen los días de tramitación por parte de entidades externas al Instituto de Seguridad Laboral, cuando corresponda según sea el caso. El indicador se mide sobre días hábiles y su periodo de medición es de enero a diciembre del año t."/>
    <e v="#VALUE!"/>
  </r>
  <r>
    <s v="MINISTERIO DEL TRABAJO Y PREVISION SOCIAL"/>
    <x v="170"/>
    <s v="Protección Social"/>
    <n v="13164"/>
    <s v="Porcentaje de empresas intervenidas con asesoría en prevención de riesgos que mejoran su clasificación de cumplimiento legal después de la intervención, respecto de su diagnóstico inicial."/>
    <s v="(Total de empresas intervenidas que mejoran su clasificación de cumplimiento legal en la etapa de verificación, en el período t/Total de empresas diagnosticadas en los niveles deficiente y regular al inicio de la intervención en prevención de riesgos laborales DGC- SST al período t)*100"/>
    <m/>
    <m/>
    <s v="%"/>
    <s v="Asc"/>
    <s v="Eficacia"/>
    <s v="Producto"/>
    <x v="1"/>
    <s v="NM"/>
    <s v="--"/>
    <s v="--"/>
    <s v="--"/>
    <m/>
    <n v="64"/>
    <n v="842"/>
    <n v="1307"/>
    <n v="0"/>
    <s v="El indicador tiene como objetivo medir el resultado de la intervención de la actividad preventiva del ISL en las empresas adheridas, respecto del cumplimiento legal de las condiciones de seguridad y salud laboral. Para ello se aplicará un cuestionario de preguntas asociadas con temas de Seguridad y Salud en el Trabajo, las que se recogen principalmente de la Ley 16.744, DS N°40, DS N°54 y DS N° 594. Esta medición se aplicará en la fase inicial del proceso preventivo que implica la realización de un diagnóstico general del cumplimiento legal de las condiciones de seguridad y salud en el trabajo, por lo que las empresas que en la etapa de diagnóstico sean clasificadas en niveles Deficiente y Regular, formarán parte del denominador, y respecto de éstas se aplicará una segunda evaluación para verificar la incorporación de las medidas preventivas prescritas por el prevencionista, ésta etapa se denomina de verificación. Las empresas que mejoran su nivel de cumplimiento, respecto de la evaluación diagnóstica, son las que forman parte del numerador. La aplicación del cuestionario dependerá de la categoría de la empresa diagnosticada, por ejemplo, hay empresas que no tienen 25 trabajadores/as por lo tanto no se puede consultar por el funcionamiento del comité paritario. El período de medición es de enero al 30 de septiembre del año t. La clasificación que se da a las empresas según conceptos son Deficiente, lo que implica que el nivel de cumplimiento normativo va desde 0% a 49 %, Regular, se encuentra en un rango de cumplimiento desde 50 % y hasta un 79% y, Bueno, la empresa se encuentra en un rango igual o superior a un 80%. La mejora en el nivel de cumplimiento se considerará de la siguiente manera: Para empresas que al inicio de la intervención sean clasificadas como deficiente se considerarán aquellas que mejoran a regular o bueno, y para las empresas que al inicio clasifican como regular, se consideran que mejoran su nivel de cumplimiento cuando pasan a bueno."/>
    <s v="-"/>
  </r>
  <r>
    <s v="MINISTERIO DEL TRABAJO Y PREVISION SOCIAL"/>
    <x v="170"/>
    <s v="Protección Social"/>
    <n v="13544"/>
    <s v="Porcentaje de trabajadores(as) vulnerables capacitados(as) en temáticas de prevención de riesgos por el ISL en el año t"/>
    <s v="(N° total de trabajadores(as) vulnerables capacitados(as) en temáticas de prevención de Riesgos en el año t/N° Total de trabajadores(as) vulnerables planificados(as) a capacitar en temáticas de prevención riesgos en el año t)*100"/>
    <s v="2 - Promover y fomentar el conocimiento y uso del derecho de seguridad y salud laboral en la ciudadanía en general con foco en los segmentos de trabajadores y trabajadoras más vulnerables y aquellos no adscritos al seguro."/>
    <s v="trabajadores(as) capacitados(as)"/>
    <s v="número"/>
    <s v="Asc"/>
    <s v="Eficacia"/>
    <s v="Proceso"/>
    <x v="2"/>
    <n v="100"/>
    <n v="39490"/>
    <n v="39490"/>
    <n v="0"/>
    <m/>
    <s v="NM"/>
    <s v="--"/>
    <s v="--"/>
    <s v="--"/>
    <s v="El indicador mide la cobertura de las acciones de capacitación en temáticas de prevención de riesgos laborales a trabajadores(as) vulnerables, los cuales para efectos de este indicador corresponden a los siguientes: 1. Trabajadores/as de rubros críticos priorizados: Transporte y almacenamiento, Agricultura, ganadería, caza y silvicultura, Construcción, Pesca, Industria Manufacturera, Actividades de alojamiento y de servicio de comidas, Comercio al por mayor y al por menor; reparación de vehículos automotores y motocicletas, Explotación de Minas y Canteras, Actividades de atención de la salud humana y de asistencia social y, Administración pública y defensa; planes de seguridad social de afiliación obligatoria. Los rubros indicados corresponden a los centros de trabajo cuya actividad económica supera la tasa de accidentabilidad laboral de un 0,61% (Informe estadístico N°3, ?Tasa de accidentabilidad enero - septiembre 2020, Instituto de Seguridad Laboral, diciembre 2020), y aquellos con mayores accidentes fatales ocurridos durante el año 2020 ( Estadísticas sobre seguridad social 2020, Superintendencia de Seguridad Social, junio de 2021). 2. Trabajadoras(es) de Casa Particular: 3. Trabajadores(as) Independientes no cotizantes 4. Trabajadores(as) informales Para efectos de la contabilidad, se identificarán a los trabajadores(as) señalados en los puntos 1,2 y 3 por medio de los Rut: 70.029.800- 0,111-2 y 113-9. El indicador es de cobertura nacional, siendo su periodo de medición de enero a diciembre del año t."/>
    <n v="1"/>
  </r>
  <r>
    <s v="MINISTERIO DEL TRABAJO Y PREVISION SOCIAL"/>
    <x v="170"/>
    <s v="Protección Social"/>
    <n v="13575"/>
    <s v="Porcentaje de visitas realizadas a trabajadores(as) con calificación de accidente laboral y que presentan un nivel de seguimiento clínico en los valores 1, 2, 3 o 4 en el año t por el ISL."/>
    <s v="(N° de visitas realizadas a trabajadores(as) con calificación de accidente laboral y que presentan un nivel de seguimiento clínico en los valores 1, 2, 3 o 4 en el año t /N° total de trabajadores(as) con calificación de accidente laboral y que presentan un nivel de seguimiento clínico en los valores 1, 2, 3 o 4 en el año t )*100"/>
    <s v="1 - Posicionar al ISL como especialista en la cobertura del seguro de seguridad y salud en el trabajo respondiendo a las necesidades que demandan nuestros usuarios y usuarias."/>
    <s v="Trabajadores/as accidentados/as visitados por ISL."/>
    <s v="%"/>
    <s v="Asc"/>
    <s v="Eficacia"/>
    <s v="Producto"/>
    <x v="2"/>
    <n v="30"/>
    <n v="7200"/>
    <n v="24000"/>
    <n v="0"/>
    <m/>
    <s v="NM"/>
    <s v="--"/>
    <s v="--"/>
    <s v="--"/>
    <s v="El indicador se enmarca en el programa de seguimiento al tratamiento médico y gestión social al usuario/a y su familia, cuyo objetivo es orientar, contener, asesorar e informar al trabajador/a que ha sufrido un accidente del trabajo o enfermedad profesional y a su familia o representante legal respecto de las prestaciones y beneficios de la Ley 16.744. Para cumplir con este fin, se realizan entre otras actividades, visitas domiciliarias y hospitalarias por parte del ISL a los trabajadores/as accidentados/os o enfermos/as profesionales, en cuyas instancias se realiza una observación, recopilación de información y evaluación en terreno de la dinámica e interacción familiar del trabajador/a y su familia, para describir y comprender el ambiente vital de una persona y agregar una nueva dimensión a la interacción familiar desde el punto de vista socioeconómico, ambiental y cultural identificando con ello los sistemas de relación y situaciones difíciles, para evaluar las potenciales intervenciones que el Instituto considere pertinente realizar con el fin de acompañar de manera más integral su tratamiento. Para efectos de este indicador, se considera sólo a los/as trabajadores/as accidentados/as con ocasión o causa del trabajo, considerando por tanto accidentes del trabajo y/o trayecto, excluyéndose de la medición todo siniestro calificado como enfermedad profesional, con calificación de Origen Común y no Laboral, Siniestro de trabajador no protegido por la Ley 16.744, Derivación a otro organismo administrador, Incidente Laboral Sin Lesión, Accidente debido a fuerza mayor extraña y/o ajena al trabajo y todo siniestro sin clasificación del nivel de seguimiento o nivel de seguimiento 0. El indicador considerará como visitas tanto a las domiciliarias como hospitalarias. El indicador es de cobertura nacional, siendo su periodo de medición de enero a diciembre del año t."/>
    <n v="1"/>
  </r>
  <r>
    <s v="MINISTERIO DEL TRABAJO Y PREVISION SOCIAL"/>
    <x v="171"/>
    <s v="Protección Social"/>
    <n v="12445"/>
    <s v="Porcentaje de personas capacitadas del Programa Capacitación en Oficios (Registro Especial) durante el año t, respecto del total de personas beneficiarias de cursos de capacitación del Programa que finalizan en el año t"/>
    <s v="(Número de personas capacitadas de Programa Capacitación en Oficios durante el año t/Número de personas beneficiarias de cursos de capacitación de Programa Capacitación en Oficios que finalizan en el año t)*100"/>
    <s v="4 - Promover la articulación interna y externa con los actores del sistema de habilitación laboral y la sociedad civil, con un enfoque descentralizado y regional para mejorar los servicios entregados a las personas."/>
    <s v="Personas egresadas que aprueban la capacitación del Programa Capacitación en Oficios (Registro Especial)"/>
    <s v="%"/>
    <s v="Asc"/>
    <s v="Eficacia"/>
    <s v="Producto"/>
    <x v="1"/>
    <s v="NM"/>
    <s v="--"/>
    <s v="--"/>
    <s v="--"/>
    <m/>
    <n v="65.400000000000006"/>
    <n v="2136"/>
    <n v="3268"/>
    <n v="0"/>
    <s v="El numerador corresponde a personas capacitadas, es decir, aquellas que aprueban la fase lectiva de un curso de capacitación durante el año t, independiente de su fecha de inicio. El denominador corresponde al total de personas que finalizan un curso de capacitación durante el año t, independiente de su fecha de inicio y de las cuales se dispone información de su estado de situación"/>
    <s v="-"/>
  </r>
  <r>
    <s v="MINISTERIO DEL TRABAJO Y PREVISION SOCIAL"/>
    <x v="171"/>
    <s v="Protección Social"/>
    <n v="12606"/>
    <s v="Porcentaje de jóvenes que son beneficiarios del Subsidio al Empleo de la Ley N°20.338 en el año t, en relación al total de jóvenes que conforman la población potencial"/>
    <s v="(N° de jóvenes que son beneficiarios del Subsido al Empleo en el año t/N° total de jóvenes que conforman la población potencial en el año t)*100"/>
    <s v="3 - Desarrollar una oferta regional oportuna y con enfoque de género de capacitación, certificación e incentivos a la contratación de acuerdo a los requerimientos presentes y futuros del mercado laboral para mejorar la empleabilidad."/>
    <s v="Jóvenes que reciben pago por Subsidio al Empleo de la Ley N°20.338"/>
    <s v="%"/>
    <s v="Asc"/>
    <s v="Eficacia"/>
    <s v="Producto"/>
    <x v="0"/>
    <n v="27.8"/>
    <n v="302617"/>
    <n v="1089666"/>
    <n v="0"/>
    <m/>
    <n v="24.5"/>
    <n v="260484"/>
    <n v="1064829"/>
    <n v="0"/>
    <s v="El numerador incluye a aquellos jóvenes que reciben al menos un pago del Subsidio al Empleo de la Ley 20.338, contabilizados como rut únicos. El denominador corresponde a la población potencial vigente al año t-1, la cual es determinada de acuerdo al instrumento de selección vigente definido por MDS. El dato es proporcionado por MDS a SENCE, considerando los requisitos de edad y el porcentaje de vulnerabilidad establecidos por la Ley que regula el programa."/>
    <n v="0.13469387755102044"/>
  </r>
  <r>
    <s v="MINISTERIO DEL TRABAJO Y PREVISION SOCIAL"/>
    <x v="171"/>
    <s v="Protección Social"/>
    <n v="12607"/>
    <s v="Porcentaje de mujeres que son beneficiarias del Subsidio al Empleo de la Mujer, Art. 21 de la Ley N°20.595, en relación al total de las mujeres que conforman la población potencial"/>
    <s v="(N° de mujeres que son beneficiarias del Subsidio al Empleo de la Mujer de la Ley N°20.595 en el año t/N° total de mujeres que conforman la población potencial en el año t)*100"/>
    <s v="3 - Desarrollar una oferta regional oportuna y con enfoque de género de capacitación, certificación e incentivos a la contratación de acuerdo a los requerimientos presentes y futuros del mercado laboral para mejorar la empleabilidad."/>
    <s v="Mujeres que reciben pago Subsidio al Empleo de la Mujer, Art. 21 de la Ley N°20.595"/>
    <s v="%"/>
    <s v="Asc"/>
    <s v="Eficacia"/>
    <s v="Producto"/>
    <x v="0"/>
    <n v="18.100000000000001"/>
    <n v="397149"/>
    <n v="2199629"/>
    <n v="0"/>
    <m/>
    <n v="17"/>
    <n v="352293"/>
    <n v="2077849"/>
    <n v="0"/>
    <s v="El numerador incluye a aquellas mujeres que reciben al menos un pago del Subsidio al Empleo de la Ley 20.595, contabilizadas como rut únicos. El denominador corresponde a la población potencial vigente al año t-1, la cual es determinada de acuerdo al instrumento de selección vigente definido por MDS. El dato es proporcionado por MDS a SENCE, considerando los requisitos de edad y el porcentaje de vulnerabilidad establecidos por la Ley que regula el programa."/>
    <n v="6.4705882352941266E-2"/>
  </r>
  <r>
    <s v="MINISTERIO DEL TRABAJO Y PREVISION SOCIAL"/>
    <x v="171"/>
    <s v="Protección Social"/>
    <n v="12876"/>
    <s v="Porcentaje de personas que aprueban cursos del Programa Bono de Capacitación para Micro y Pequeños Empresarios durante el año t, respecto del total de personas beneficiarias que realizan los cursos de capacitación del programa en el año t"/>
    <s v="(Número de personas que aprueban los cursos de capacitación del Programa Bono de Capacitación para Micro y Pequeños Empresarios durante el año t/Número de personas beneficiarias que realizan cursos del Programa Bono de Capacitación para Micro y Pequeños Empresarios en año t)*100"/>
    <s v="1 - Desarrollar un sistema integrado de habilitación laboral que conecte los instrumentos de formación, certificación e intermediación laboral."/>
    <s v="Personas egresadas que aprueban la capacitación del del Programa Bono de Capacitación para Micro y Pequeños Empresarios"/>
    <s v="%"/>
    <s v="Asc"/>
    <s v="Eficacia"/>
    <s v="Producto"/>
    <x v="0"/>
    <n v="73"/>
    <n v="2920"/>
    <n v="4000"/>
    <n v="0"/>
    <m/>
    <n v="81.400000000000006"/>
    <n v="4103"/>
    <n v="5043"/>
    <n v="0"/>
    <s v="El numerador corresponde a personas capacitadas, es decir, aquellas que aprueban la fase lectiva de un curso de capacitación durante el año t, independiente de su fecha de inicio. El denominador corresponde al total de personas que finalizan un curso de capacitación durante el año t, independiente de su fecha de inicio y de las cuales se dispone información de su estado de situación final. De acuerdo a la normativa del Programa un participante podría registrar estado de situación final en uno o más cursos durante el año t."/>
    <n v="-0.10319410319410326"/>
  </r>
  <r>
    <s v="MINISTERIO DEL TRABAJO Y PREVISION SOCIAL"/>
    <x v="171"/>
    <s v="Protección Social"/>
    <n v="13048"/>
    <s v="Porcentaje de personas cotizando en el Sistema Previsional, con al menos 1 cotización, al 6° luego de haber aprobado un curso del programa Capacitación en Oficio al 31 de diciembre del año t-1, en relación de total de personas que aprobaron el curso"/>
    <s v="(Total de personas que aprobaron un curso con salida dependiente del programa Capacitación en Oficios (Registro Especial) en el año t-1, que presentan cotización en el Sistema Previsional al sexto mes posterior a su egreso./Total de personas que aprobaron un curso con salida dependiente a través del programa Capacitación en Oficios (Registro Especial) en el año t-1)*100"/>
    <s v="1 - Desarrollar un sistema integrado de habilitación laboral que conecte los instrumentos de formación, certificación e intermediación laboral."/>
    <s v="Personas cotizantes posterior al egreso del Programa Capacitación en Oficio"/>
    <s v="%"/>
    <s v="Asc"/>
    <s v="Eficacia"/>
    <s v="Resultado Intermedio"/>
    <x v="0"/>
    <n v="32"/>
    <n v="480"/>
    <n v="1500"/>
    <n v="0"/>
    <m/>
    <n v="32.200000000000003"/>
    <n v="250"/>
    <n v="777"/>
    <n v="0"/>
    <s v="El numerador corresponde al número de personas que aprobaron la fase lectiva de un curso con salida dependiente del programa Capacitación en Oficios (Registro Especial) durante el año t-1 y que cotizan al sexto mes posterior a su egreso. El denominador corresponde a aquellas personas que aprobaron la fase lectiva de un curso con salida dependiente a través del programa Capacitación en Oficios (Registro Especial) durante el 1 de enero al 31 de diciembre del año t-1. La información de cotizaciones se obtiene del cruce de las bases de datos administrativas de beneficiarios aprobados fase lectiva en cursos con salida dependiente durante el año t-1 que realiza SENCE con la información laboral proveniente de la base de datos del Seguro de Cesantía, base que es transferida desde la Administradora de la Base del Seguro de Cesantía a SENCE de forma mensual, según lo establecido en el artículo 73 de la ley 21.196 de reajuste del sector público. El resultado del cruce de información corresponde a información innominada, de forma tal que no pueda identificarse, de modo alguno, a alguna persona en específico, en concordancia a las leyes de confidencialidad de los datos."/>
    <n v="-6.2111801242236905E-3"/>
  </r>
  <r>
    <s v="MINISTERIO DEL TRABAJO Y PREVISION SOCIAL"/>
    <x v="171"/>
    <s v="Protección Social"/>
    <n v="13290"/>
    <s v="Porcentaje de personas atendidas en el Sistema de Intermediación Laboral que presentan al menos tres cotizaciones durante los seis meses posterior a la fecha de atención"/>
    <s v="(Número de personas que fueron atendidas durante el año t-1 en el Sistema de Intermediación Laboral y que durante los seis meses posteriores a la fecha de atención presentan al menos tres cotizaciones continuas/Número total de personas atendidas en el Sistema de Intermediación Laboral en el año t-1)*100"/>
    <s v="2 - Fortalecer y potenciar el sistema de intermediación laboral por medio de la coordinación y la articulación de los distintos actores públicos y privados que entregan la oferta de servicios en función a las necesidades de empleo y de los territorios."/>
    <s v="Personas cotizantes posterior al egreso del Sistema de Intermediación Laboral"/>
    <s v="%"/>
    <s v="Asc"/>
    <s v="Eficacia"/>
    <s v="Resultado Intermedio"/>
    <x v="0"/>
    <n v="52"/>
    <n v="114400"/>
    <n v="220000"/>
    <n v="0"/>
    <m/>
    <n v="47.8"/>
    <n v="96499"/>
    <n v="201684"/>
    <n v="0"/>
    <s v="El numerador corresponde al número de personas que fueron atendidas a través del Sistema de Intermediación Laboral durante el 1 de enero al 31 de diciembre del año t-1 y que durante los seis meses posteriores a la fecha de atención presentan al menos tres cotizaciones continuas. El denominador corresponde al número total de personas atendidas a través del Sistema de Intermediación Laboral durante el 1 de enero al 31 de diciembre del año t-1. La información de cotizaciones se obtiene del cruce de las bases de datos administrativas que realiza SENCE con la información laboral proveniente de la base de datos del Seguro de Cesantía. El resultado del cruce de información corresponde a información innominada, de forma tal que no pueda identificarse, de modo alguno, a alguna persona en específico, en concordancia a las leyes de confidencialidad de los datos."/>
    <n v="8.7866108786610941E-2"/>
  </r>
  <r>
    <s v="MINISTERIO DEL TRABAJO Y PREVISION SOCIAL"/>
    <x v="171"/>
    <s v="Protección Social"/>
    <n v="13572"/>
    <s v="Satisfacción neta promedio, de las dimensiones evaluadas en el año t, del Programa Fórmate para el trabajo Registro Especial"/>
    <s v="(Sumatoria de los promedios obtenidos en las dimensiones evaluadas/Número de dimensiones evaluadas)*100"/>
    <s v="4 - Promover la articulación interna y externa con los actores del sistema de habilitación laboral y la sociedad civil, con un enfoque descentralizado y regional para mejorar los servicios entregados a las personas."/>
    <s v="Personas satisfechas con el Programa Fórmate para el trabajo Registro Especial"/>
    <s v="%"/>
    <s v="Asc"/>
    <s v="Calidad"/>
    <s v="Producto"/>
    <x v="2"/>
    <n v="77.3"/>
    <n v="2.3199999999999998"/>
    <n v="3"/>
    <n v="0"/>
    <m/>
    <n v="78"/>
    <n v="3.12"/>
    <n v="4"/>
    <n v="0"/>
    <s v="El indicador proporciona el índice de satisfacción neta. El numerador corresponde a la sumatoria obtenida de los promedio resultantes en las dimensiones que se aplicó la encuesta. El denominador corresponde al número total de dimesiones medidas en la encuesta. La encuesta corresponde a un cuestionario de preguntas de carácter cerrado y se aplica en el año t a las(os) usuarias(os) egresadas(os) del Programa Fórmate para el trabajo Registro Especial durante el año t-1."/>
    <n v="-8.9743589743590101E-3"/>
  </r>
  <r>
    <s v="MINISTERIO DEL TRABAJO Y PREVISION SOCIAL"/>
    <x v="171"/>
    <s v="Protección Social"/>
    <n v="13576"/>
    <s v="Satisfacción neta promedio, de las dimensiones evaluadas en el año t, del Programa Intermediación Laboral"/>
    <s v="(Sumatoria de los promedios obtenidos en las dimensiones evaluadas/Número de dimensiones evaluadas)*100"/>
    <s v="4 - Promover la articulación interna y externa con los actores del sistema de habilitación laboral y la sociedad civil, con un enfoque descentralizado y regional para mejorar los servicios entregados a las personas."/>
    <s v="Personas satisfechas con el Programa Intermediación Laboral"/>
    <s v="%"/>
    <s v="Asc"/>
    <s v="Calidad"/>
    <s v="Producto"/>
    <x v="2"/>
    <n v="70"/>
    <n v="3.5"/>
    <n v="5"/>
    <n v="0"/>
    <m/>
    <n v="76"/>
    <n v="3.8"/>
    <n v="5"/>
    <n v="0"/>
    <s v="El indicador proporciona el índice de satisfacción neta. El numerador corresponde a la sumatoria obtenida de los promedio resultantes en las dimensiones que se aplicó la encuesta. El denominador corresponde al número total de dimesiones medidas en la encuesta. La encuesta corresponde a un cuestionario de preguntas de carácter cerrado y se aplica en el año t a las(os) usuarias(os) colocadas(os) por el Programa de intermediación Laboral durante el año t-1."/>
    <n v="-7.8947368421052627E-2"/>
  </r>
  <r>
    <s v="MINISTERIO DEL TRABAJO Y PREVISION SOCIAL"/>
    <x v="172"/>
    <s v="Protección Social"/>
    <n v="11836"/>
    <s v="Porcentaje de asistentes a las charlas de educación y/o capacitación con nota promedio igual o superior a 5, del Plan Nacional de Educación Previsional."/>
    <s v="(Número de asistentes a charlas de educación y/o capacitación con nota promedio igual o superior a 5 en conocimiento previsional en el año t/Número de asistentes a charlas de educación y/o capacitación que responden la encuesta de conocimiento previsional en el año t)*100"/>
    <s v="2 - Aumentar las acciones destinadas a mejorar la educación previsional, a través formación, promoción, difusión y el Fondo para la Educación Previsional, utilizando herramientas tecnológicas e innovadoras y del desarrollo de campañas informativas y de difusión de beneficios y materias previsionales."/>
    <s v="Personas egresadas exitosamente de las actividades de Educación Previsional"/>
    <s v="%"/>
    <s v="Asc"/>
    <s v="Eficacia"/>
    <s v="Producto"/>
    <x v="0"/>
    <n v="86"/>
    <n v="430"/>
    <n v="500"/>
    <n v="0"/>
    <m/>
    <n v="97"/>
    <n v="585"/>
    <n v="605"/>
    <n v="0"/>
    <s v="Para el cálculo del indicador, se consideran a las personas que participan en las actividades de educación previsional y que responden completamente la evaluación de conocimiento realizada al finalizar la actividad. Las especificaciones respecto a las charlas y/o capacitación del Plan Nacional de Educación Previsional será aprobado por la/el Jefe de Servicio durante el primer semestre, en el señalará los grupos específicos a capacitar para el año en curso (año t). Población objetiva: Trabajadores independientes, mujeres, jóvenes (estudiantes y/o trabajadores jóvenes), funcionarios públicos, líderes sociales, gremiales y sindicales. Alcance de la medición: Medirá el nivel de conocimiento de los asistentes que responden la encuesta en charlas de educación y capacitación directas realizadas por la Subsecretaría de Previsión Social. Cobertura: participantes de charlas y capacitaciones en materia de educación previsional en el país."/>
    <n v="-0.1134020618556701"/>
  </r>
  <r>
    <s v="MINISTERIO DEL TRABAJO Y PREVISION SOCIAL"/>
    <x v="172"/>
    <s v="Protección Social"/>
    <n v="12668"/>
    <s v="Porcentaje de respuestas directas realizadas en un plazo menor o igual a 10 días hábiles."/>
    <s v="(Número de respuestas directas realizadas en un plazo menor o igual a 10 días hábiles/Número total de respuestas directas realizadas)*100"/>
    <s v="2 - Aumentar las acciones destinadas a mejorar la educación previsional, a través formación, promoción, difusión y el Fondo para la Educación Previsional, utilizando herramientas tecnológicas e innovadoras y del desarrollo de campañas informativas y de difusión de beneficios y materias previsionales."/>
    <m/>
    <s v="%"/>
    <s v="Asc"/>
    <s v="Calidad"/>
    <s v="Producto"/>
    <x v="1"/>
    <s v="NM"/>
    <s v="--"/>
    <s v="--"/>
    <s v="--"/>
    <m/>
    <n v="99"/>
    <n v="3545"/>
    <n v="3574"/>
    <n v="0"/>
    <s v="- Se consideran como consultas directas a las consultas ciudadanas que ingresen por vía web institucional, correo electrónico de atención ciudadana (cuenta utilizada en caso en que tenga problemas el sitio web) y telefónicas, ingresadas directamente a la Unidad de Atención Ciudadana. - No se consideran aquellas ingresadas por Gestión de Solicitudes dado que su plazo de respuesta está determinada por ley de transparencia, tampoco las consultas ingresadas por derivaciones internas, oficina de partes y consultas ingresadas por presidencia, dado que estas últimas dependen de un sistema externo que administra el Ministerio Secretaría General de la Presidencia - Los plazos comprometidos, consideran solo días hábiles de lunes a viernes."/>
    <s v="-"/>
  </r>
  <r>
    <s v="MINISTERIO DEL TRABAJO Y PREVISION SOCIAL"/>
    <x v="172"/>
    <s v="Protección Social"/>
    <n v="12770"/>
    <s v="Porcentaje de beneficiarios directos de los proyectos de formación del Fondo para la Educación Previsional que egresan exitosamente"/>
    <s v="(Número de beneficiarios directos de los proyectos ejecutados por el Fondo para la Educación Previsional del año t, atendidos a través del ámbito de formación que obtienen nota igual o superior a 5.0 en el test de conocimiento en el año t/Número total de beneficiarios directos que egresan del ámbito de formación en el año t)*100"/>
    <s v="2 - Aumentar las acciones destinadas a mejorar la educación previsional, a través formación, promoción, difusión y el Fondo para la Educación Previsional, utilizando herramientas tecnológicas e innovadoras y del desarrollo de campañas informativas y de difusión de beneficios y materias previsionales."/>
    <s v="Personas egresadas exitosamente del FEP"/>
    <s v="%"/>
    <s v="Asc"/>
    <s v="Eficacia"/>
    <s v="Producto"/>
    <x v="0"/>
    <n v="90"/>
    <n v="900"/>
    <n v="1000"/>
    <n v="0"/>
    <m/>
    <n v="0"/>
    <n v="0"/>
    <n v="1000"/>
    <n v="0"/>
    <s v="Ámbito de formación: proyectos que buscan desarrollar en los beneficiarios, competencias y habilidades relacionadas con la trasmisión de contenidos previsionales del sistema de pensiones en el marco de la seguridad social, por tanto quienes participen de esta modalidad, además de participar en la entrega de contenidos, deberán integrar trabajos de aplicación práctica, logrando con ello, la toma de decisiones que oriente y difunda, en su entorno inmediato, los aspectos básicos que componen el sistema de pensiones. Egreso: aquellos beneficiarios que participaron y finalizaron todas las acciones de educación previsional y seguridad social. En el caso particular del indicador, aquellos beneficiarios en el ámbito de formación en previsión social que cumplen con las horas mínimas establecidas las Bases del presente concurso. Egreso exitoso: aquellos beneficiarios que al finalizar las acciones de educación previsional y seguridad social en el ámbito de formación en previsión, participan, finalizan y aprueban el proceso de formación con nota igual o superior a 5.0.Escala de Evaluación: la escala será entre nota 1.0 y 7.0 Se evaluará una muestra representativa de acuerdo a la estimación de beneficiarios que en este ámbito arrojen los Proyectos adjudicados/ganadores del año t."/>
    <s v="-"/>
  </r>
  <r>
    <s v="MINISTERIO DEL TRABAJO Y PREVISION SOCIAL"/>
    <x v="172"/>
    <s v="Protección Social"/>
    <n v="13560"/>
    <s v="% de estudios y/o documentos de trabajo finalizados respecto de los programados en el período t."/>
    <s v="(Número de estudios y/o documentos de trabajo finalizados en el periodo t/Número de estudios y/o documentos de trabajo programados para el año t)*100"/>
    <s v="1 - Mejorar el actual sistema previsional a través del diálogo social tripartito, estudios e investigaciones y con la creación de políticas públicas."/>
    <s v="Estudios y/o documentos de trabajo realizados"/>
    <s v="%"/>
    <s v="Asc"/>
    <s v="Eficacia"/>
    <s v="Producto"/>
    <x v="2"/>
    <n v="100"/>
    <n v="2"/>
    <n v="2"/>
    <n v="0"/>
    <m/>
    <n v="100"/>
    <n v="2"/>
    <n v="2"/>
    <n v="0"/>
    <s v="Los estudios y/o documentos de trabajo a realizar durante el año t pueden considerar materias previsionales o de seguridad social."/>
    <n v="0"/>
  </r>
  <r>
    <s v="MINISTERIO DEL TRABAJO Y PREVISION SOCIAL"/>
    <x v="172"/>
    <s v="Protección Social"/>
    <n v="13561"/>
    <s v="% de informes del seguro de cesantía realizados respecto de los programados en el periodo t"/>
    <s v="(Número de informes del seguro de cesantía realizados en el periodo t/Número de informes del seguro de cesantía programados para el periodo t)*100"/>
    <s v="4 - Perfeccionar el actual sistema de Seguro de Cesantía través de estudios e investigaciones y con la creación de políticas públicas."/>
    <s v="Acciones relacionadas en materia del seguro de cesantía"/>
    <s v="%"/>
    <s v="Asc"/>
    <s v="Eficacia"/>
    <s v="Producto"/>
    <x v="2"/>
    <n v="100"/>
    <n v="1"/>
    <n v="1"/>
    <n v="0"/>
    <m/>
    <s v="NM"/>
    <s v="--"/>
    <s v="--"/>
    <s v="--"/>
    <s v="El informe anual del Seguro de Cesantía dará cuenta de las acciones realizadas en estas materias, por ejemplo: Modificaciones legales o normativas y/o datos estadísticos del seguro, y/o reuniones realizadas en estas materias, etc."/>
    <n v="1"/>
  </r>
  <r>
    <s v="MINISTERIO DEL TRABAJO Y PREVISION SOCIAL"/>
    <x v="172"/>
    <s v="Protección Social"/>
    <n v="13563"/>
    <s v="% de informes del Sistema de Pensiones no contributivas realizados respecto de los programados en el periodo t"/>
    <s v="(Número de informes del Sistema de Pensiones no contributivas realizados en el periodo t/Número de informes del Sistema de Pensiones no contributivas programados para el periodo t)*100"/>
    <s v="5 - Mejorar el actual Sistema de Pensiones no contributivas a través de estudios e investigaciones y con la creación de políticas públicas y coordinación con el sector previsional."/>
    <s v="Informes del sistema de pensiones no contributivas realizados"/>
    <s v="%"/>
    <s v="Asc"/>
    <s v="Eficacia"/>
    <s v="Producto"/>
    <x v="2"/>
    <n v="100"/>
    <n v="1"/>
    <n v="1"/>
    <n v="0"/>
    <m/>
    <s v="NM"/>
    <s v="--"/>
    <s v="--"/>
    <s v="--"/>
    <s v="El informe anual del Sistema de Pensiones no contributivas dará cuenta de las acciones realizadas en estas materias, por ejemplo: Modificaciones legales o normativas y/o datos estadísticos y/o reuniones realizadas, etc."/>
    <n v="1"/>
  </r>
  <r>
    <s v="MINISTERIO DEL TRABAJO Y PREVISION SOCIAL"/>
    <x v="172"/>
    <s v="Protección Social"/>
    <n v="13566"/>
    <s v="% de campañas y planes de difusión de derechos, en el ámbito de la seguridad social, respecto de los programados en el periodo t"/>
    <s v="(Número de campañas y planes de difusión efectivamente realizadas en el periodo t/Número total de campañas y planes de difusión programadas para ser realizadas en el periodo t)*100"/>
    <s v="2 - Aumentar las acciones destinadas a mejorar la educación previsional, a través formación, promoción, difusión y el Fondo para la Educación Previsional, utilizando herramientas tecnológicas e innovadoras y del desarrollo de campañas informativas y de difusión de beneficios y materias previsionales."/>
    <s v="Difusión y campañas realizadas"/>
    <s v="%"/>
    <s v="Asc"/>
    <s v="Eficacia"/>
    <s v="Producto"/>
    <x v="2"/>
    <n v="100"/>
    <n v="2"/>
    <n v="2"/>
    <n v="0"/>
    <m/>
    <n v="100"/>
    <n v="2"/>
    <n v="2"/>
    <n v="0"/>
    <s v="Se entiende por Campaña y planes de difusión a cualquier actividad tendiente a promover en la comunidad una actitud activa, informada y participativa respecto al funcionamiento del sistema previsional y de seguridad social. Durante el 2023 se ha programado la realización de 2 actividades."/>
    <n v="0"/>
  </r>
  <r>
    <s v="MINISTERIO DEL TRABAJO Y PREVISION SOCIAL"/>
    <x v="172"/>
    <s v="Protección Social"/>
    <n v="13569"/>
    <s v="% de reportes de Seguridad y Salud en el Trabajo realizados respecto de los programados en el periodo t"/>
    <s v="(Número de reportes de Seguridad y Salud en el trabajo realizados en el periodo t/Número de reportes de Seguridad y Salud en el trabajo programados para el periodo t)*100"/>
    <s v="3 - Perfeccionar el actual sistema de seguridad y salud en el trabajo, desarrollando e implementando políticas públicas orientadas a desarrollar y promover una cultura preventiva y elaborar propuestas legislativas que perfeccionen el marco normativo en el área."/>
    <s v="Acciones realizadas en materia de seguridad y salud en el trabajo"/>
    <s v="%"/>
    <s v="Asc"/>
    <s v="Eficacia"/>
    <s v="Producto"/>
    <x v="2"/>
    <n v="100"/>
    <n v="1"/>
    <n v="1"/>
    <n v="0"/>
    <m/>
    <s v="NM"/>
    <s v="--"/>
    <s v="--"/>
    <s v="--"/>
    <s v="El reporte anual de Seguridad y Salud en el Trabajo dará cuenta de las acciones realizadas en estas materias, por ejemplo: modificaciones legales o normativas, datos estadísticos, acciones en el marco de la Política Nacional de Seguridad y Salud en el Trabajo (PNSST), reuniones realizadas en estas materias, etc."/>
    <n v="1"/>
  </r>
  <r>
    <s v="MINISTERIO DEL TRABAJO Y PREVISION SOCIAL"/>
    <x v="173"/>
    <s v="Asuntos Económicos"/>
    <n v="9418"/>
    <s v="Porcentaje de instancias de diálogo social que logran establecer acuerdos y/o conclusiones respecto el total de instancias ejecutadas."/>
    <s v="(Número de instancias de diálogo social que logran acuerdos (conclusiones)/Número total de instancias de diálogo social ejecutadas)*100"/>
    <s v="3 - Fomentar el diálogo social, la sindicalización y la negociación colectiva multinivel, mediante la gestión de programas y generación de espacios de diálogo tripartitos, fortaleciendo la institucionalidad, la creación de políticas públicas y la difusión de derechos para avanzar hacia relaciones laborales justas"/>
    <m/>
    <s v="%"/>
    <s v="Asc"/>
    <s v="Eficacia"/>
    <s v="Producto"/>
    <x v="1"/>
    <s v="NM"/>
    <s v="--"/>
    <s v="--"/>
    <s v="--"/>
    <m/>
    <n v="100"/>
    <n v="20"/>
    <n v="20"/>
    <n v="0"/>
    <s v="Los proyectos de Diálogo Social corresponden a una instancia de mesa de diálogo social entre empleadores y trabajadores. Se entenderá como: Conclusión: Comprende todas aquellas orientaciones, propuestas y opiniones vertidas por los actores. Reconoce los avances o retrocesos producto del diálogo social. Acuerdo: Comprende la manifestación de un consenso tomado en común por participantes de la mesa, respecto a las distintas problemáticas laborales abordadas."/>
    <s v="-"/>
  </r>
  <r>
    <s v="MINISTERIO DEL TRABAJO Y PREVISION SOCIAL"/>
    <x v="173"/>
    <s v="Asuntos Económicos"/>
    <n v="12242"/>
    <s v="Porcentaje de beneficiarios(as) de los programas de fomento a la empleabilidad que egresaron de la etapa de capacitación en el año t, respecto del total de beneficiarios(as) de los programas de fomento a la empleabilidad que ingresaron a la etapa de capa"/>
    <s v="(Número de beneficiarios(as) de los programas de Fomento a la Empleabilidad que egresaron de la etapa de capacitación en el año t/Número de beneficiarios(as) de los programas de Fomento a la Empleabilidad que ingresaron a la etapa de capacitación en el año t)*100"/>
    <s v="4 - Promover la eliminación de todo tipo de sesgo de género y discriminación en el mercado laboral, mediante la visibilización, ejecución y evaluación de políticas públicas y programas de la Subsecretaría del Trabajo"/>
    <s v="Capacitación en oficio"/>
    <s v="%"/>
    <s v="Asc"/>
    <s v="Eficacia"/>
    <s v="Producto"/>
    <x v="0"/>
    <n v="85.39"/>
    <n v="2596"/>
    <n v="3040"/>
    <n v="0"/>
    <m/>
    <n v="82.41"/>
    <n v="1115"/>
    <n v="1353"/>
    <n v="0"/>
    <s v="Se considera como Programas de Fomento a la Empleabilidad a los siguientes: Apoyo al Empleo Sistema Chile Solidario, Servicios Sociales y Mejora a la Empleabilidad de Artesanos y Artesanas Tradicionales de Zonas Rurales. La medición del indicador se realizará hasta el 30 de noviembre de año t, debido a que se requieren al menos 30 días para que los Ejecutores envíen la información, y ésta sea analizada en ProEmpleo de la Subsecretaría del Trabajo."/>
    <n v="3.6160660114063874E-2"/>
  </r>
  <r>
    <s v="MINISTERIO DEL TRABAJO Y PREVISION SOCIAL"/>
    <x v="173"/>
    <s v="Asuntos Económicos"/>
    <n v="12243"/>
    <s v="Porcentaje de beneficiarios(as) del Programa Servicios Sociales que logran ser empleados(as) (colocados laboralmente), respecto del total de beneficiarios(as) que ingresan al Programa en el año t."/>
    <s v="(Número de beneficiarios(as) del programa Servicios Sociales empleados(as) (colocados laboralmente) al término de la ejecución del programa en el año t/Número de beneficiarios(as) que ingresan al Programa Servicios Sociales en el año t)*100"/>
    <s v="1 - Promover la ocupación formal, desarrollando políticas públicas y programas para la inserción laboral, que garanticen espacios de trabajo seguros, libres de acoso, discriminación y violencia de género"/>
    <m/>
    <s v="%"/>
    <s v="Asc"/>
    <s v="Eficacia"/>
    <s v="Producto"/>
    <x v="1"/>
    <s v="NM"/>
    <s v="--"/>
    <s v="--"/>
    <s v="--"/>
    <m/>
    <n v="0"/>
    <n v="0"/>
    <n v="1154"/>
    <n v="0"/>
    <s v="Para la medición del indicador se considerará el programa Servicios Sociales en su Línea Subsecretaría del Trabajo (ex Línea Regular). La medición del indicador se realizará hasta el 30 de noviembre de año t, debido a que se requieren al menos 30 días para que el Ejecutor envíe la información, y ésta sea analizada en ProEmpleo de la Subsecretaría del Trabajo. Las inserciones corresponden a los beneficiarios colocados en el tipo de empleos comprometidos, según el convenio suscrito."/>
    <s v="-"/>
  </r>
  <r>
    <s v="MINISTERIO DEL TRABAJO Y PREVISION SOCIAL"/>
    <x v="173"/>
    <s v="Asuntos Económicos"/>
    <n v="12244"/>
    <s v="Porcentaje de beneficiarios(as) del programa Mejora a la Empleabilidad para Artesanos y Artesanas Tradicionales que pertenecen a Pueblos Originarios, respecto del total de beneficiarios(as) del programa en el año t."/>
    <s v="(Número de beneficiarios del Programa Mejora a la Empleabilidad para Artesanos y Artesanas Tradicionales que pertenecen a pueblos originarios en el año t/Número total de beneficiarios del Programa Mejora a la Empleabilidad para Artesanos y Artesanas Tradicionales en el año t)*100"/>
    <s v="2 - Proveer y coordinar servicios del mercado de trabajo a las personas desocupadas, a los y las trabajadoras en búsqueda de empleo y a quienes ven amenazados sus puestos de trabajo por transiciones tecnológicas y socioecológicas"/>
    <m/>
    <s v="%"/>
    <s v="Asc"/>
    <s v="Eficacia"/>
    <s v="Producto"/>
    <x v="1"/>
    <s v="NM"/>
    <s v="--"/>
    <s v="--"/>
    <s v="--"/>
    <m/>
    <n v="61"/>
    <n v="122"/>
    <n v="200"/>
    <n v="0"/>
    <s v="La medición del indicador se realizará hasta el 30 de noviembre de año t, debido a que se requieren al menos 30 días para que el Ejecutor envíe la información, y ésta sea analizada en ProEmpleo de la Subsecretaría del Trabajo."/>
    <s v="-"/>
  </r>
  <r>
    <s v="MINISTERIO DEL TRABAJO Y PREVISION SOCIAL"/>
    <x v="173"/>
    <s v="Asuntos Económicos"/>
    <n v="12696"/>
    <s v="Porcentaje de participantes egresados de actividades ejecutadas por el Fondo de Formación Sindical y Relaciones Laborales Colaborativas, respecto del total de inscritos en las Actividades del Fondo, para el año t"/>
    <s v="(Total de participantes egresados de Actividades ejecutadas por el Fondo en año t /Total de participantes inscritos en Actividades de Formación ejecutadas por el Fondo en año t)*100"/>
    <s v="3 - Fomentar el diálogo social, la sindicalización y la negociación colectiva multinivel, mediante la gestión de programas y generación de espacios de diálogo tripartitos, fortaleciendo la institucionalidad, la creación de políticas públicas y la difusión de derechos para avanzar hacia relaciones laborales justas"/>
    <s v="Capacitación sindical"/>
    <s v="%"/>
    <s v="Asc"/>
    <s v="Eficacia"/>
    <s v="Producto"/>
    <x v="0"/>
    <n v="97.62"/>
    <n v="2050"/>
    <n v="2100"/>
    <n v="0"/>
    <m/>
    <n v="98.03"/>
    <n v="1941"/>
    <n v="1980"/>
    <n v="0"/>
    <s v="Las Actividades del Fondo de Formación Sindical y relaciones Laborales Colaborativas (FFS) incluidas en esta medición se componen de escuelas, seminarios, cursos, talleres, entre otras actividades. Los criterios generales para la asignación de los recursos del FFS, de acuerdo a la Ley 20.940, que Moderniza el Sistema de Relaciones Laborales, son determinados por el Consejo Superior Laboral (CSL), que es un ente tripartito y externo a la SUBTRAB. Por lo anterior, año a año puede variar el criterio del CSL en la asignación de tales recursos, y la SUBTRAB debe acogerse a dichos lineamientos. Se entiende por participantes inscritos a aquellas personas matriculadas (trabajadores, empresarios, sindicalistas, asistentes, entre otros) que asisten a las Actividades ejecutadas por el FFS y que cuenten con al menos un 50% de la asistencia total de la actividad en la que participan. Se entiende por participantes formados a aquellos participantes inscritos que cumplen con los requisitos de egreso o de aprobación exigidos por cada actividad en la que participan."/>
    <n v="-4.1823931449555913E-3"/>
  </r>
  <r>
    <s v="MINISTERIO DEL TRABAJO Y PREVISION SOCIAL"/>
    <x v="173"/>
    <s v="Asuntos Económicos"/>
    <n v="13524"/>
    <s v="Porcentaje de participación de la Bolsa Nacional de Empleo (BNE) en ferias laborales a las cuales es invitada en el año t, respecto del total de ferias laborales a las cuales es invitada en el año t"/>
    <s v="(Número de ferias laborales en las que participa la BNE el año t/Número total de invitaciones recibidas para participar en ferias laborales en el año t)*100"/>
    <s v="1 - Promover la ocupación formal, desarrollando políticas públicas y programas para la inserción laboral, que garanticen espacios de trabajo seguros, libres de acoso, discriminación y violencia de género"/>
    <s v="Programas de Inserción laboral"/>
    <s v="%"/>
    <s v="Asc"/>
    <s v="Eficacia"/>
    <s v="Producto"/>
    <x v="2"/>
    <n v="75"/>
    <n v="27"/>
    <n v="36"/>
    <n v="0"/>
    <m/>
    <s v="NM"/>
    <s v="--"/>
    <s v="--"/>
    <s v="--"/>
    <s v="Para la medición del denominador se considerarán todas las invitaciones formales dirigidas a la BNE o al Director(a), realizadas por las instituciones que conforman el Sistema de Intermediación Laboral (SENCE, ChileValora, BNE, OMIL, MINTRAB)."/>
    <n v="1"/>
  </r>
  <r>
    <s v="MINISTERIO DEL TRABAJO Y PREVISION SOCIAL"/>
    <x v="173"/>
    <s v="Asuntos Económicos"/>
    <n v="13525"/>
    <s v="Porcentaje de informes de supervigilancia del Programa de Intermediación Laboral (PIL) de SENCE el año t, respecto del mínimo de informes señalados en Decreto 26 de 2019 y Decreto 4 de 2009"/>
    <s v="(Número de informes de supervigilancia del Programa de Intermediación Laboral (PIL) de SENCE en el año t/Número mínimo de informes señalados en Decreto 26 de 2019 y Decreto 4 de 2009)*100"/>
    <s v="2 - Proveer y coordinar servicios del mercado de trabajo a las personas desocupadas, a los y las trabajadoras en búsqueda de empleo y a quienes ven amenazados sus puestos de trabajo por transiciones tecnológicas y socioecológicas"/>
    <s v="Intermediación laboral"/>
    <s v="%"/>
    <s v="Asc"/>
    <s v="Eficacia"/>
    <s v="Producto"/>
    <x v="2"/>
    <n v="100"/>
    <n v="2"/>
    <n v="2"/>
    <n v="0"/>
    <m/>
    <s v="NM"/>
    <s v="--"/>
    <s v="--"/>
    <s v="--"/>
    <s v="El Decreto 4 de 2009 de MINTRAB señala que habrá un un Comité de Coordinación de Intermediación Laboral, integrado por el Subsecretario del Trabajo o por el funcionario público a quien éste designe, el que lo presidirá; por un funcionario público representante del SENCE y por un funcionario público representante de la Oficina de Estudios de la Subsecretaría del Trabajo. El Decreto 26 de 2019 agrega un representante de la Superintendencia de Pensiones. Este Comité tendrá por finalidad ser una instancia de coordinación en materia de intermediación laboral. En el cumplimiento de esta función, deberá elaborar un informe semestral respecto de la implementación y ejecución del Programa de Intermediación Laboral, incluyendo sugerencias de estrategias y medidas tendientes a incentivar la creación de empleos y el aumento de la empleabilidad en los sectores cubiertos por el Programa. En el Decreto 26 se agrega que los informes serán entregados al Presidente de la República en los meses de julio y diciembre de cada año."/>
    <n v="1"/>
  </r>
  <r>
    <s v="MINISTERIO DEL TRABAJO Y PREVISION SOCIAL"/>
    <x v="173"/>
    <s v="Asuntos Económicos"/>
    <n v="13528"/>
    <s v="Porcentaje de estudios financiados con 5% de excedentes de las OTIC, evaluados y en seguimiento en el año t, respecto del total de estudios identificados como pertinentes para la descripción y prospección del mercado laboral en el año t"/>
    <s v="(Número de estudios financiados con 5% de excedentes de las OTIC que son evaluados y que son seguidos por la Subsecretaría del Trabajo en el año t/Número total de estudios identificados como pertinentes para la descripción y prospección del mercado laboral en el año t)*100"/>
    <s v="2 - Proveer y coordinar servicios del mercado de trabajo a las personas desocupadas, a los y las trabajadoras en búsqueda de empleo y a quienes ven amenazados sus puestos de trabajo por transiciones tecnológicas y socioecológicas"/>
    <s v="Ocupación formal"/>
    <s v="%"/>
    <s v="Asc"/>
    <s v="Eficacia"/>
    <s v="Producto"/>
    <x v="2"/>
    <n v="25"/>
    <n v="3"/>
    <n v="12"/>
    <n v="0"/>
    <m/>
    <s v="NM"/>
    <s v="--"/>
    <s v="--"/>
    <s v="--"/>
    <s v="Una parte considerable de los estudios prospectivos del mercado laboral se financian con recursos del 5% de excedentes de la Franquicia Tributaria de las OTIC. Estos estudios son propuestos por los Organismos Técnicos Intermedios para Capacitación (OTIC) al Director de SENCE, quien debe aprobar o no su ejecución tras la revisión de un Comité Técnico compuesto por profesionales tanto de SENCE como de otros servicios. Al aprobar los estudios, el Director establece una contraparte técnica del proyecto en SENCE, quien debe ir revisando los avances y sugiriendo mejoras. Se entiende por pertinente a los estudios que describan desajustes en el mercado laboral y prospecten tendencias a mediano y largo plazo. Dentro de los proyectos más relevantes y atingentes a la prospección, se encuentran los proyectos continuos Sistema de Análisis de Bolsas de Empleo (SABE) y Reconversión Inteligente (RELINK)."/>
    <n v="1"/>
  </r>
  <r>
    <s v="MINISTERIO DEL TRABAJO Y PREVISION SOCIAL"/>
    <x v="173"/>
    <s v="Asuntos Económicos"/>
    <n v="13531"/>
    <s v="Porcentaje de publicaciones de estudios laborales en año t sobre estudios laborales comprometidos"/>
    <s v="(Número de publicaciones de estudios laborales en el año t/Número total de publicaciones de estudios laborales comprometidas en el año t)*100"/>
    <s v="4 - Promover la eliminación de todo tipo de sesgo de género y discriminación en el mercado laboral, mediante la visibilización, ejecución y evaluación de políticas públicas y programas de la Subsecretaría del Trabajo"/>
    <s v="Difusión laboral"/>
    <s v="%"/>
    <s v="Asc"/>
    <s v="Eficacia"/>
    <s v="Producto"/>
    <x v="2"/>
    <n v="75"/>
    <n v="3"/>
    <n v="4"/>
    <n v="0"/>
    <m/>
    <s v="NM"/>
    <s v="--"/>
    <s v="--"/>
    <s v="--"/>
    <s v="Las publicaciones de los estudios laborales de la Subsecretaría del Trabajo buscan difundir los resultados y conclusiones tanto de las evaluaciones de Políticas Públicas del ámbito laboral, como de las investigaciones sobre la realidad del trabajo en Chile, para efectos de servir como insumos para la discusión pública y la promoción del Trabajo Decente."/>
    <n v="1"/>
  </r>
  <r>
    <s v="MINISTERIO DEL TRABAJO Y PREVISION SOCIAL"/>
    <x v="173"/>
    <s v="Asuntos Económicos"/>
    <n v="13533"/>
    <s v="Porcentaje de beneficiarios(as) del Programa Servicios Sociales que logran ser empleados(as) (colocados laboralmente), respecto del total de beneficiarios(as) que ingresan al Programa en el año t-1"/>
    <s v="(Número de beneficiarios(as) del programa Servicios Sociales empleados(as) (colocados laboralmente) al término de la ejecución del programa en el año t-1/Número de beneficiarios(as) que ingresan al Programa Servicios Sociales en el año t-1)*100"/>
    <s v="1 - Promover la ocupación formal, desarrollando políticas públicas y programas para la inserción laboral, que garanticen espacios de trabajo seguros, libres de acoso, discriminación y violencia de género"/>
    <s v="Intermediación y colocación laboral"/>
    <s v="%"/>
    <s v="Asc"/>
    <s v="Eficacia"/>
    <s v="Producto"/>
    <x v="2"/>
    <n v="54.38"/>
    <n v="639"/>
    <n v="1175"/>
    <n v="0"/>
    <m/>
    <n v="41.73"/>
    <n v="469"/>
    <n v="1124"/>
    <n v="0"/>
    <s v="La medición del indicador se realizará basado en la ejecución del año t-1, debido a que la ejecución del programa sobrepasa el año calendario, por lo cual es imposible reportar a DIPRES los datos para evaluación del indicador a comienzos de enero. Las inserciones corresponden a los beneficiarios colocados en el tipo de empleos comprometidos, según el convenio suscrito."/>
    <n v="0.30313922837287338"/>
  </r>
  <r>
    <s v="MINISTERIO DEL TRABAJO Y PREVISION SOCIAL"/>
    <x v="174"/>
    <s v="Protección Social"/>
    <n v="9361"/>
    <s v="Tiempo promedio de respuesta a calificaciones de invalidez evaluadas en el año t"/>
    <s v="Sumatoria de tiempos de respuesta de calificaciones de invalidez evaluadas en período t /N° de calificaciones de invalidez evaluadas en el mismo período t"/>
    <m/>
    <m/>
    <s v="días"/>
    <s v="Des"/>
    <s v="Calidad"/>
    <s v="Producto"/>
    <x v="1"/>
    <s v="NM"/>
    <s v="--"/>
    <s v="--"/>
    <s v="--"/>
    <m/>
    <n v="79"/>
    <n v="4539674"/>
    <n v="57591"/>
    <n v="0"/>
    <s v="El tiempo medido corresponde al número de días promedio anual de respuesta al total de solicitudes de calificación de invalidez que recepcionan en el sistema las comisiones médicas, medido desde la fecha en que ingresa la solicitud al sistema de las Comisiones Médicas Regionales (CMR) hasta la fecha en que dicha comisión médica emite el dictamen. Las fechas quedan registradas en el sistema de información de las comisiones médicas regionales (CMR), al cual esta Superintendencia tiene acceso a través de una clave."/>
    <e v="#VALUE!"/>
  </r>
  <r>
    <s v="MINISTERIO DEL TRABAJO Y PREVISION SOCIAL"/>
    <x v="174"/>
    <s v="Protección Social"/>
    <n v="12609"/>
    <s v="Tiempo promedio de respuestas a consultas recibidas por internet, canal postal y presencial en el período de un año."/>
    <s v="Sumatoria de tiempos de respuestas a consultas recibidas por internet, canal postal y presencial en el año t/N° de consultas respondidas por internet, canal postal y presencial en el año t"/>
    <s v="1 - Entregar una atención de calidad a las personas, orientada a dar respuesta de forma clara y oportuna a sus necesidades."/>
    <s v="Consultas respondidas por canal internet, postal y presencial."/>
    <s v="días"/>
    <s v="Des"/>
    <s v="Calidad"/>
    <s v="Producto"/>
    <x v="0"/>
    <n v="9"/>
    <n v="372025"/>
    <n v="41332"/>
    <n v="0"/>
    <m/>
    <n v="6"/>
    <n v="814514"/>
    <n v="127049"/>
    <n v="0"/>
    <s v="Este indicador en su numerador considera la sumatoria de tiempos de respuestas en el año t, a consultas recibidas por canal internet (digital), canal postal y canal presencial, es decir, se incluyen todas las respuestas que la Superintendencia emitió en el año t independiente de la fecha de ingreso. Por su parte, el denominador es el número de consultas respondidas por canal internet (digital), canal postal y presencial en el año t. El tiempo promedio de respuesta a las consultas recibidas por canal internet (digital), canal postal y presencial, es el promedio de los tiempos de respuesta medido en días hábiles de todas las consultas contestadas en el año t. Se define el tiempo de respuesta como la medición desde el momento (fecha) en que es registrada la recepción de la consulta en el Sistema de Gestión Documental (SGD) de la Superintendencia de Pensiones hasta la fecha en que la Superintendencia responde al usuario a través de un correo electrónico o vía oficio, ya sea atendiendo directamente el requerimiento en el caso de contar con la información o respuesta solicitada o dando instrucciones a los fiscalizados para atender la consulta, en consideración que requiere de información o gestiones de éstos. El indicador incluye consultas recibidas en los distintos canales habilitados por la SP, reclamos, solicitudes y otras peticiones ingresadas como presentaciones en la SP."/>
    <n v="-0.5"/>
  </r>
  <r>
    <s v="MINISTERIO DEL TRABAJO Y PREVISION SOCIAL"/>
    <x v="174"/>
    <s v="Protección Social"/>
    <n v="12961"/>
    <s v="Porcentaje de regulados fiscalizados (AFP,s+AFC+IPS) en el año t."/>
    <s v="(N° de regulados (AFP,s+AFC+IPS) fiscalizados en el año t/N° de regulados (AFP,s+AFC+IPS) en el año t.)*100"/>
    <s v="2 - Regular y supervisar el sistema de pensiones y seguro de cesantía, para contribuir a su buen funcionamiento."/>
    <s v="Regulados fiscalizados (AFP+AFC+IPS)"/>
    <s v="%"/>
    <s v="Asc"/>
    <s v="Eficacia"/>
    <s v="Producto"/>
    <x v="0"/>
    <n v="100"/>
    <n v="9"/>
    <n v="9"/>
    <n v="0"/>
    <m/>
    <n v="100"/>
    <n v="9"/>
    <n v="9"/>
    <n v="0"/>
    <s v="La Superintendencia de Pensiones (SP) de acuerdo con su marco legal aplicable, Ley 20.255 de 2008, Ley 3.500 de 1980 y DFL 101 de 1980, tiene como misión la fiscalización en los aspectos jurídicos administrativos, contables y financieros de las Administradoras de Fondos de Pensiones (AFP), de la Administradora de Fondos de Cesantía (AFC), del Instituto de Previsión Social (IPS), de los Fondos de Pensiones y de los Fondos de Seguro de Cesantía. El universo de regulados bajo fiscalización de la SP es 7 AFP, 1 AFC y 1 IPS. La SP en su rol fiscalizador, llevará a cabo fiscalizaciones ya sea en terreno o de forma remota de acuerdo con lo siguiente: una fiscalización a cada AFP y AFC en los ámbitos financieros, operacionales y de beneficios y una fiscalización al IPS en los ámbitos operacionales y de beneficios."/>
    <n v="0"/>
  </r>
  <r>
    <s v="MINISTERIO DEL TRABAJO Y PREVISION SOCIAL"/>
    <x v="174"/>
    <s v="Protección Social"/>
    <n v="12962"/>
    <s v="Porcentaje de Comisiones Médicas fiscalizadas en el año t."/>
    <s v="(N° de Comisiones Médicas fiscalizadas en el año t/N° de Comisiones Médicas en el año t.)*100"/>
    <s v="2 - Regular y supervisar el sistema de pensiones y seguro de cesantía, para contribuir a su buen funcionamiento."/>
    <s v="Comisiones Médicas fiscalizadas"/>
    <s v="%"/>
    <s v="Asc"/>
    <s v="Eficacia"/>
    <s v="Producto"/>
    <x v="0"/>
    <n v="100"/>
    <n v="54"/>
    <n v="54"/>
    <n v="0"/>
    <m/>
    <n v="100"/>
    <n v="52"/>
    <n v="52"/>
    <n v="0"/>
    <s v="La Superintendencia de Pensiones (SP) de acuerdo con su marco legal aplicable, Ley 20.255 de 2008, Ley 3.500 de 1980 y DFL 101 de 1980, tiene como misión la fiscalización en los aspectos administrativos y técnicos de las Comisiones Médicas (CM). El universo de regulados bajo fiscalización de la SP es 54 CM. Al respecto, dada la naturaleza de los procesos de fiscalización, es posible que dentro de un proceso se abarque más de una Comisión, lo que queda reflejado en al acto administrativo correspondiente. Cada año calendario, se realizará al menos una fiscalización ya sea en el ámbito técnico o administrativo a cada una de las Comisiones Médicas."/>
    <n v="0"/>
  </r>
  <r>
    <s v="MINISTERIO DEL TRABAJO Y PREVISION SOCIAL"/>
    <x v="174"/>
    <s v="Protección Social"/>
    <n v="13616"/>
    <s v="Porcentaje de actividades de difusión y charlas de educación previsional realizadas en el año t, para orientar e informar a las personas respecto del sistema de pensiones y seguro de cesantía, en relación a las planificadas."/>
    <s v="(N° de actividades de difusión y charlas de educación previsional realizadas en el año t, para orientar e informar a las personas respecto del sistema de pensiones y seguro de cesantía./N° de actividades de difusión y charlas de educación previsional planificadas en el año t, para orientar e informar a las personas respecto del sistema de pensiones y seguro de cesantía)*100"/>
    <s v="3 - Entregar orientación e información relevante y comprensible a la ciudadanía, para contribuir a una decisión informada y oportuna, promoviendo una cultura previsional."/>
    <s v="Actividades de difusión y charlas de educación previsional realizadas"/>
    <s v="%"/>
    <s v="Asc"/>
    <s v="Eficacia"/>
    <s v="Producto"/>
    <x v="2"/>
    <n v="100"/>
    <n v="95"/>
    <n v="95"/>
    <n v="0"/>
    <m/>
    <n v="165"/>
    <n v="140"/>
    <n v="85"/>
    <n v="0"/>
    <s v="Las actividades de difusión y charlas de educación previsional para orientar e informar a las personas respecto del sistema de pensiones y seguro de cesantía, consideran la difusión de información mediante la realización de actividades de distinta índole y la participación en ferias y charlas presenciales y/o remotas, a nivel nacional e internacional, conforme con la coordinación y directrices institucionales para estos efectos en coherencia con la planificación anual del Servicio."/>
    <n v="-0.39393939393939392"/>
  </r>
  <r>
    <s v="MINISTERIO DEL TRABAJO Y PREVISION SOCIAL"/>
    <x v="174"/>
    <s v="Protección Social"/>
    <n v="13618"/>
    <s v="Porcentaje de estadísticas e informes publicados en el año t, sobre el sistema de pensiones o el seguro de cesantía, respecto a los programados."/>
    <s v="(N° de estadísticas e informes publicados en el año t, sobre el sistema de pensiones o el seguro de cesantía./N° de estadísticas e informes programados a publicar en el año t, sobre el sistema de pensiones o el seguro de cesantía.)*100"/>
    <s v="4 - Generar estudios, contenidos e información oportuna y consistente, para promover la mejora, comprensión y desarrollo de políticas públicas, en materia previsional."/>
    <s v="Estadísticas e informes publicados sobre el sistema de pensiones o el seguro de cesantía."/>
    <s v="%"/>
    <s v="Asc"/>
    <s v="Eficacia"/>
    <s v="Producto"/>
    <x v="2"/>
    <n v="100"/>
    <n v="287"/>
    <n v="287"/>
    <n v="0"/>
    <m/>
    <n v="100"/>
    <n v="259"/>
    <n v="259"/>
    <n v="0"/>
    <s v="El indicador comprende los informes y estadísticas sobre el sistema de pensiones o el seguro de cesantía que se elaboran y se publican en el sitio web de la Superintendencia de Pensiones, www.spensiones.cl, los cuales tienen distinta frecuencia de publicación, ya sea esta mensual, trimestral, semestral o anual. Los informes son documentos que contienen análisis descriptivos sobre la evolución y desempeño del sistema de pensiones y seguro de cesantía. Las estadísticas corresponden a cifras que se actualizan mediante la publicación de cuadros estadísticos disponibles en el sitio web de la SP. El numerador corresponde al número de informes y estadísticas efectivamente elaborados y publicados, mientras que el denominador corresponde al número de informes y estadísticas programados cada año. Así, el indicador puede variar si ocurren determinadas situaciones relacionadas con cambios legales o surgimiento de nuevos beneficios que redundan en la elaboración nuevos informes o estadísticas, los cuales podrían no haber sido programados."/>
    <n v="0"/>
  </r>
  <r>
    <s v="MINISTERIO DEL TRABAJO Y PREVISION SOCIAL"/>
    <x v="175"/>
    <s v="Protección Social"/>
    <n v="13129"/>
    <s v="Porcentaje de informes de asesorías técnicas respondidas por SUSESO respecto del total solicitado en el año t."/>
    <s v="(N° informes de asesorías técnicas respondidas en el año t/N° total de informes de asesorías técnicas solicitadas en el año t)*100"/>
    <s v="2 - Elaborar y perfeccionar la regulación, identificando brechas y discriminaciones arbitrarias, en la normativa actual y proponiendo mejoras claras y comprensibles al marco regulatorio, teniendo presente el enfoque de derechos humanos, para propiciar el correcto ejercicio de los derechos de la seguridad social y la sustentabilidad de los regímenes fiscalizados, considerando la participación ciudadana."/>
    <m/>
    <s v="%"/>
    <s v="Asc"/>
    <s v="Eficacia"/>
    <s v="Proceso"/>
    <x v="1"/>
    <s v="NM"/>
    <s v="--"/>
    <s v="--"/>
    <s v="--"/>
    <m/>
    <n v="102"/>
    <n v="121"/>
    <n v="119"/>
    <n v="0"/>
    <s v="Se considerará como asesoría técnica el análisis normativo y/o técnico realizado por la SUSESO en materia de su competencia, que sea solicitada por Instituciones Públicas y Organismos Internacionales. Las Asesorías Técnicas, quedarán contenidas en un documento formal diseñado para tal efecto. Serán remitidas por oficio o correo electrónico, dependiendo del origen de la solicitud. Para efectos del cálculo de este indicador, el período de medición considerará las solicitudes recibidas entre los meses de enero a noviembre del año t."/>
    <s v="-"/>
  </r>
  <r>
    <s v="MINISTERIO DEL TRABAJO Y PREVISION SOCIAL"/>
    <x v="175"/>
    <s v="Protección Social"/>
    <n v="13274"/>
    <s v="Porcentaje de Circulares publicadas que fueron sometidas a un proceso de consulta pública, respecto del total de Circulares publicadas en el año t."/>
    <s v="(N° de circulares publicadas en el año t y que fueron sometidas a un proceso de consulta pública/N° total de circulares publicadas en el año t)*100"/>
    <s v="2 - Elaborar y perfeccionar la regulación, identificando brechas y discriminaciones arbitrarias, en la normativa actual y proponiendo mejoras claras y comprensibles al marco regulatorio, teniendo presente el enfoque de derechos humanos, para propiciar el correcto ejercicio de los derechos de la seguridad social y la sustentabilidad de los regímenes fiscalizados, considerando la participación ciudadana."/>
    <s v="Regulaciones elaboradas con participación ciudadana"/>
    <s v="%"/>
    <s v="Asc"/>
    <s v="Eficacia"/>
    <s v="Producto"/>
    <x v="0"/>
    <n v="66.7"/>
    <n v="40"/>
    <n v="60"/>
    <n v="0"/>
    <m/>
    <n v="71.8"/>
    <n v="51"/>
    <n v="71"/>
    <n v="0"/>
    <s v="Circular: es una norma de carácter general, por medio de la cual se imparten instrucciones a las entidades fiscalizadas de conformidad con lo establecido en la letra b) del artículo 2°de la Ley N°16.395. El estándar que se debe cumplir para considerar que una circular fue sometida a consulta pública: circular debe haber sido publicada en el sitio web de la Superintendencia al menos por 5 días hábiles administrativo, con los siguientes contenidos o indicaciones: Materia, plazo para presentar observaciones, correo electrónico donde se recibirán las observaciones y proyecto de circular sometido a consulta pública. Circulares publicadas: serán todas aquellas circulares emitidas por la Superintendencia y publicadas en el sitio web institucional en el año t, incluidas aquellas que imparten instrucciones relativas a la agenda social del gobierno. Circulares publicadas en el año t y que fueron sometidas a un proceso de consulta pública: serán todas aquellas circulares elaboradas por la Superintendencia que se publican en el sitio web institucional y que fueron sometidas a un proceso de consulta pública."/>
    <n v="-7.1030640668523604E-2"/>
  </r>
  <r>
    <s v="MINISTERIO DEL TRABAJO Y PREVISION SOCIAL"/>
    <x v="175"/>
    <s v="Protección Social"/>
    <n v="13401"/>
    <s v="Porcentaje de reclamaciones de menor complejidad respondidas en a lo más 15 días hábiles."/>
    <s v="(N° de reclamaciones de menor complejidad resueltas en a lo más 15 días hábiles, en el año t/N° de reclamaciones de menor complejidad resueltas en el año t)*100"/>
    <s v="4 - Fortalecer la atención de las personas resolviendo las consultas, denuncias, reclamos y apelaciones, con énfasis en la calidad, oportunidad, transparencia, cercanía de los canales de atención y con un lenguaje claro y comprensible; a través de la mejora continua de los procesos institucionales, considerando la diversidad de los grupos atendidos."/>
    <m/>
    <s v="%"/>
    <s v="Asc"/>
    <s v="Calidad"/>
    <s v="Producto"/>
    <x v="1"/>
    <s v="NM"/>
    <s v="--"/>
    <s v="--"/>
    <s v="--"/>
    <m/>
    <s v="NM"/>
    <s v="--"/>
    <s v="--"/>
    <s v="--"/>
    <s v="Se entenderán como reclamos de menor complejidad, a aquellos casos resueltos que corresponden a recursos de apelación efectuados por usuarios de la Superintendencia, en contra de resoluciones emanadas de una COMPIN, relativas a rechazo o reducción de licencias médicas de origen común, correspondientes a causales médicas, relacionadas con patologías vinculadas a salud mental, medicina interna y osteomuscular, cuyo período de reposo no exceda de 60 días continuos o discontinuos. Asimismo, constituyen reclamos de menor complejidad aquéllas apelaciones de rechazo o reducción de licencias médicas, por causales de orden médico, cuyo estudio y dictamen no requiere de la intervención de profesionales de la salud, por cuanto dichas situaciones se encuentran reguladas en la normativa y en la jurisprudencia administrativa de la Superintendencia."/>
    <s v="-"/>
  </r>
  <r>
    <s v="MINISTERIO DEL TRABAJO Y PREVISION SOCIAL"/>
    <x v="175"/>
    <s v="Protección Social"/>
    <n v="13402"/>
    <s v="Porcentaje de reclamaciones de mayor complejidad respondidos en a lo más 30 días hábiles."/>
    <s v="(N° de reclamaciones de mayor complejidad resueltas en a lo más 30 días hábiles, en el año t/N° de reclamaciones de mayor complejidad resueltas en el año t)*100"/>
    <s v="4 - Fortalecer la atención de las personas resolviendo las consultas, denuncias, reclamos y apelaciones, con énfasis en la calidad, oportunidad, transparencia, cercanía de los canales de atención y con un lenguaje claro y comprensible; a través de la mejora continua de los procesos institucionales, considerando la diversidad de los grupos atendidos."/>
    <m/>
    <s v="%"/>
    <s v="Asc"/>
    <s v="Calidad"/>
    <s v="Producto"/>
    <x v="1"/>
    <s v="NM"/>
    <s v="--"/>
    <s v="--"/>
    <s v="--"/>
    <m/>
    <s v="NM"/>
    <s v="--"/>
    <s v="--"/>
    <s v="--"/>
    <s v="2 Se entenderán por casos de mayor complejidad, aquellos expedientes originados por el siguiente tipo de reclamaciones: 1) Apelaciones por rechazo o reducción de licencias médicas de origen común, cuyo período de reposo exceda de 60 días, continuos o discontinuos, independientemente del reposo médico previamente autorizado, en cuyo caso se requiere examinar tratamiento seguido por los pacientes, evolución clínica, ajuste farmacológico, exámenes de imágenes y/o de laboratorio, si existen terapias pendientes y determinar la recuperabilidad de la o las afecciones, ya sea por causales de orden médico como jurídico; 2) Las reclamaciones en contra de resoluciones o decisiones adoptadas por Organismos Administradores del seguro social de la Ley N° 16.744; 3) Los recursos de reposición interpuestos en contra de los dictámenes recaídos en las reclamaciones de los numerales 1) y 2) precedentes; 4) Los recursos de jerarquía que interponen las entidades administradoras del seguro de salud común en contra de las COMPIN, por la autorización de licencias médicas."/>
    <s v="-"/>
  </r>
  <r>
    <s v="MINISTERIO DEL TRABAJO Y PREVISION SOCIAL"/>
    <x v="175"/>
    <s v="Protección Social"/>
    <n v="13707"/>
    <s v="Porcentaje del Monto neto de subsidios maternales transferidos a las entidades, que son fiscalizados en año t"/>
    <s v="(Monto neto fiscalizado de los subsidios maternales transferidos a las entidades en el año t/Monto neto total de subsidios maternales transferidos a las entidades en el año t)*100"/>
    <s v="1 - Fortalecer la Supervigilancia y la capacidad fiscalizadora, para el cumplimiento de las normas, instrucciones y dictámenes por parte de las Entidades fiscalizadas, con el objeto de garantizar el correcto y oportuno ejercicio del derecho de las prestaciones y beneficios de la seguridad social, velando por el uso eficiente de los recursos involucrados en ello, con el apoyo de tecnologías de la información y las comunicaciones."/>
    <s v="Montos Fiscalizados"/>
    <s v="%"/>
    <s v="Asc"/>
    <s v="Eficacia"/>
    <s v="Proceso"/>
    <x v="2"/>
    <n v="57"/>
    <n v="360596557003"/>
    <n v="632625538601"/>
    <n v="0"/>
    <m/>
    <n v="49.1"/>
    <n v="228475793923"/>
    <n v="465182712493"/>
    <n v="0"/>
    <s v="Las entidades rinden los montos provistos en el Sistema de Gestión de Información de Subsidios Maternales (SIMAT), los que se deben supervigilar o fiscalizar periódicamente en el año t, con el objeto de verificar el cumplimiento de las instrucciones emitidas por esta Superintendencia. Debido al plazo que tienen las entidades para rendir los montos provistos, la fiscalización considera el período enero a octubre de cada año. Monto Neto = Provisión + Déficit ? Excedente."/>
    <n v="0.16089613034623215"/>
  </r>
  <r>
    <s v="MINISTERIO DEL TRABAJO Y PREVISION SOCIAL"/>
    <x v="175"/>
    <s v="Protección Social"/>
    <n v="13725"/>
    <s v="Porcentaje de entidades con hallazgos de fiscalización resueltos en el año t"/>
    <s v="(N° de entidades fiscalizadas con hallazgos resueltos en año t/N° total de entidades fiscalizadas con hallazgos detectados al año t)*100"/>
    <s v="1 - Fortalecer la Supervigilancia y la capacidad fiscalizadora, para el cumplimiento de las normas, instrucciones y dictámenes por parte de las Entidades fiscalizadas, con el objeto de garantizar el correcto y oportuno ejercicio del derecho de las prestaciones y beneficios de la seguridad social, velando por el uso eficiente de los recursos involucrados en ello, con el apoyo de tecnologías de la información y las comunicaciones."/>
    <s v="Instrucciones Cumplidas"/>
    <s v="%"/>
    <s v="Asc"/>
    <s v="Eficacia"/>
    <s v="Resultado Intermedio"/>
    <x v="2"/>
    <n v="77.400000000000006"/>
    <n v="41"/>
    <n v="53"/>
    <n v="0"/>
    <m/>
    <n v="79.599999999999994"/>
    <n v="39"/>
    <n v="49"/>
    <n v="0"/>
    <s v="a) Entidades: Se entenderá por &quot;Entidad&quot; a las diferentes instituciones que realizan administración de uno o más regímenes de seguridad social y cuya fiscalización integral (Mutualidades de empleadores de la Ley N° 16.744, Instituto de Seguridad Laboral, Cajas de Compensación de Asignación Familiar, Servicios de Bienestar del Sector Público, Comités Paritarios de Higiene y Seguridad del Sector Público, Comisión Médica de Reclamos de la Ley N° 16.744 y Comisión Revalorizadora de Pensiones) está sometida a la Superintendencia de Seguridad Social. b) Hallazgo Detectado: Se entenderá por &quot;hallazgo detectado&quot; todo incumplimiento normativo evidenciado en una fiscalización realizada por la Superintendencia de Seguridad Social a las entidades bajo su fiscalización. Cada una de los hallazgos detectados serán comunicados a la &quot;Entidad&quot; a través de un oficio de la Superintendencia de Seguridad Social, señalando e identificando claramente el incumplimiento normativo evidenciado requiriendo su corrección o presentación de un Plan de Mejoras. El total de las entidades con hallazgos detectados e informados por la Superintendencia en el año t, corresponderá al denominador de la fórmula. c) Hallazgo Resuelto: Corresponde a aquellos hallazgos detectados e informados a la entidad a través de oficio (descritas en la definición b) anterior), respecto del cual: (1) La &quot;Entidad&quot; efectuó una corrección, esto es, enmendó el incumplimiento señalado. (2) La Superintendencia de Seguridad Social aprobó un Plan de Mejoras presentado por la &quot;Entidad&quot;, que permite subsanar el hallazgo detectado en un plazo determinado de acuerdo a la complejidad y alcances de la corrección exigida. Este Plan será aprobado por la Superintendencia de Seguridad Social mediante Oficio. (3) La Superintendencia de Seguridad Social inicia un proceso sancionatorio contra la &quot;Entidad&quot;. Para el caso de Servicios de Bienestar del Sector Público, se instruye a la Entidad determinar las responsabilidades administrativas pertinentes, acorde a lo establecido en el artículo 48 de la Ley N°16.395 (Ley Orgánica de esta Entidad Fiscalizadora), y en el artículo 119 de la Ley N°18.834 (Estatuto Administrativo). d) Año t: Para efectos del cálculo de este indicador, en el denominador de la fórmula se considerarán los hallazgos informados a través de oficio a las &quot;Entidades&quot; en el período del 01 de enero al 31 de octubre del año t, y en el numerador, para los efectos de determinar las entidades con hallazgos resueltos, se tendrán en cuenta las acciones realizadas por las &quot;Entidades&quot; hasta el 31 de diciembre del año t. Lo anterior se justifica debido a los tiempos que requiere tanto la &quot;Entidad&quot; para corregir los hallazgos, como la Superintendencia para efectuar el seguimiento."/>
    <n v="-2.7638190954773729E-2"/>
  </r>
  <r>
    <s v="MINISTERIO DEL TRABAJO Y PREVISION SOCIAL"/>
    <x v="175"/>
    <s v="Protección Social"/>
    <n v="13727"/>
    <s v="Porcentaje de personas capacitadas, que evalúan la capacitación con nota 6 o 7 en el año t"/>
    <s v="(N° de personas capacitadas que evalúan la capacitación con nota 6 o 7 en el año t/N° de personas capacitadas que responden la encuesta en el año t)*100"/>
    <s v="3 - Difundir e informar de manera clara y comprensible, los derechos y beneficios de los regímenes de la seguridad social, a través de acciones de formación, capacitación, elaboración de estudios, investigaciones y estadísticas, con el objeto de lograr una participación informada de todos los actores involucrados."/>
    <s v="Satisfacción Usuaria"/>
    <s v="%"/>
    <s v="Asc"/>
    <s v="Calidad"/>
    <s v="Producto"/>
    <x v="2"/>
    <n v="70"/>
    <n v="4200"/>
    <n v="6000"/>
    <n v="0"/>
    <m/>
    <s v="NM"/>
    <s v="--"/>
    <s v="--"/>
    <s v="--"/>
    <s v="La capacitación será evaluada con un instrumento diseñado internamente para estos efectos."/>
    <n v="1"/>
  </r>
  <r>
    <s v="MINISTERIO DEL TRABAJO Y PREVISION SOCIAL"/>
    <x v="175"/>
    <s v="Protección Social"/>
    <n v="13729"/>
    <s v="Promedio de días hábiles transcurridos desde la presentación hasta la resolución de las reclamaciones de carácter contencioso realizadas por usuarias/usuarios al servicio, resueltas en el año t"/>
    <s v="Suma de días hábiles transcurridos desde la presentación de las reclamaciones contenciosas resueltas en el año t/Número de reclamaciones de carácter contencioso resueltas en el año t"/>
    <s v="4 - Fortalecer la atención de las personas resolviendo las consultas, denuncias, reclamos y apelaciones, con énfasis en la calidad, oportunidad, transparencia, cercanía de los canales de atención y con un lenguaje claro y comprensible; a través de la mejora continua de los procesos institucionales, considerando la diversidad de los grupos atendidos."/>
    <s v="Reclamaciones de carácter contencioso respondidas"/>
    <s v="días"/>
    <s v="Asc"/>
    <s v="Calidad"/>
    <s v="Producto"/>
    <x v="2"/>
    <n v="55"/>
    <n v="3589288"/>
    <n v="65255"/>
    <n v="0"/>
    <m/>
    <n v="52"/>
    <n v="3974494"/>
    <n v="76372"/>
    <n v="0"/>
    <s v="- Se consideran como reclamaciones de carácter contencioso las siguientes materias: Licencia médica y Subsidio por Incapacidad Laboral (SIL), Permiso Post Natal Parental, Seguro laboral y Seguro escolar, Seguro SANNA, Cajas de Compensación, Prestaciones Familiares, Servicios de Bienestar, Bonos y Beneficios, y otros regímenes que las Leyes contemplen, que sean resueltas por los profesionales de las distintas Unidades del Departamento Contencioso que de origen a una resolución. - Dentro de estas reclamaciones se consideran solo aquellas que tiene un resultado en el que se acoge, acoge parcialmente o no acoge lo reclamado. - El tiempo promedio se mide en días hábiles, es decir, se excluyen sábados, domingos y feriados (esto implica considerar los eventos de días inhábiles, como ocurridos en el día hábil siguiente)."/>
    <n v="5.7692307692307696E-2"/>
  </r>
  <r>
    <s v="MINISTERIO SECRETARIA GENERAL DE GOBIERNO"/>
    <x v="176"/>
    <s v="Actividades Recreativas, Cultura y Religión"/>
    <n v="13131"/>
    <s v="Porcentaje de minutos de programas matinales de TV Abierta en horario de protección fiscalizados por oficio en el año t,respecto del promedio de los 3 últimos años."/>
    <s v="(Sumatoria de minutos de programas matinales de TV Abierta en horario de protección fiscalizados por oficio en el año t/Promedio de minutos de programas matinales fiscalizados por oficio en los 3 últimos años)*100"/>
    <s v="1 - Velar por el correcto funcionamiento de la televisión -abierta, de pago y sus ofertas digitales-, fiscalizada ex-post de oficioo o a través de denuncias de audiencias transversales y diversas en su composición."/>
    <s v="Fiscalización de Oficio de los contenidos emitidos en los matinales de Televisión Abierta"/>
    <s v="%"/>
    <s v="Asc"/>
    <s v="Eficacia"/>
    <s v="Producto"/>
    <x v="0"/>
    <n v="93"/>
    <n v="9040"/>
    <n v="9689"/>
    <n v="0"/>
    <m/>
    <n v="163"/>
    <n v="8610"/>
    <n v="5270"/>
    <n v="0"/>
    <s v="1. La fiscalización de oficio es el procedimiento administrativo de revisión de emisiones de contenido de televisión que busca determinar si un hecho constituye una eventual infracción al ?correcto funcionamiento?, en base a los lineamientos que proporcionan la propia Ley N°18.838 y sus normas complementarias, el cual se inicia o activa a iniciativa del H. Consejo, o en el Departamento de Fiscalización y Supervisión, cuyo objeto fundamental es abordar segmentos programáticos vulnerables que complementan la inquietud ciudadana o que no son considerados entre las denuncias, permitiendo lograr una mayor proactividad en el rol fiscalizador del CNTV, en concordancia con los lineamientos que el marco normativo establece para la Institución. Atendido a que los contenidos de televisión son en esencia una materia que se caracteriza por un gran dinamismo siempre existe la posibilidad que se detecten focos nuevos que requieran acciones de oficio imprevistas. 2. La televisión abierta se refiere a las transmisiones de contenidos de televisión efectuadas por un concesionario de televisión, que utiliza como medio de transporte de sus transmisiones, una fracción del espectro radio eléctrico que le ha asignado el estado, cuyo servicio se caracteriza por proporcionar a la ciudadanía el libre acceso a los contenidos emitidos. 3. El horario de protección corresponde a la franja horaria que se extiende entre las 6:00 y las 22.00 horas, que delimita el espacio de tiempo dentro del cual los servicios de televisión no pueden exhibir contenidos para mayores de 18 años y/o contenidos que puedan afectar la formación de la niñez. 4. La cuantificación de minutos de los matinales fiscalizados corresponde al tiempo total de exhibición del programa. Para efectos de la medición, se considerará a los programas matinales emitidos entre el 1 de enero al 30 de noviembre, esto debido al tiempo de proceso que conlleva la fiscalización y análisis de cada caso. 5. El período de ?los últimos tres años? se refiere a los valores efectivos logrados en el año t-3, t-2 y t-1."/>
    <n v="-0.42944785276073622"/>
  </r>
  <r>
    <s v="MINISTERIO SECRETARIA GENERAL DE GOBIERNO"/>
    <x v="176"/>
    <s v="Actividades Recreativas, Cultura y Religión"/>
    <n v="13201"/>
    <s v="Porcentaje de capítulos CNTV INFANTIL adaptados inclusivamente en el año t, respecto al total de capítulos realizados el año t-1"/>
    <s v="(Número de capítulos CNTV INFANTIL adaptados inclusivamente en el año t /Número de capítulos de televisión cultural y educativa para niños de 4 a 12 años realizados por CNTV INFANTIL en el año t-1)*100"/>
    <s v="3 - Promover, financiar, subsidiar el desarrollo y el acceso a una oferta televisiva educatvia y cultural, diversa y plural, con contenidos de calidad que interpelen, interesen y convoquen a distintas audiencias en el espacio público y común que es la televisión (convivencia mediática)."/>
    <s v="Cantidad de Capítulos CNTV Infantil adaptados inclusivamente"/>
    <s v="%"/>
    <s v="Asc"/>
    <s v="Eficacia"/>
    <s v="Producto"/>
    <x v="0"/>
    <n v="84.09"/>
    <n v="148"/>
    <n v="176"/>
    <n v="0"/>
    <m/>
    <n v="59.89"/>
    <n v="106"/>
    <n v="177"/>
    <n v="0"/>
    <s v="1.- Capítulos CNTV INFANTIL se refiere a aquellos audiovisuales producidos con participación del equipo de CNTV Infantil, incluyendo la denominada producción propia y coproducción. Estos se encuentran dirigidos a público de 4 a 12 años. 2.- Capítulos adaptados inclusivamente: corresponde a capítulos realizados por CNTV Infantil a los cuales se incorpora lengua de señas chilena, subtitulado y audiodescripción. 3.- Los capítulos se adaptan inclusivamente una vez que están terminadas las series, a través de un proceso distinto que ocurre al año siguiente que una serie es realizada, por lo tanto, los capítulos que se adaptan en el año t son capítulos que fueron realizados en el año t-1."/>
    <n v="0.40407413591584573"/>
  </r>
  <r>
    <s v="MINISTERIO SECRETARIA GENERAL DE GOBIERNO"/>
    <x v="176"/>
    <s v="Actividades Recreativas, Cultura y Religión"/>
    <n v="13378"/>
    <s v="Porcentaje de PRODUCTOS elaborados por el Depto. de Estudios, de acuerdo a los requerimientos oficiales, internos y externos, aprobados y/o divulgados a través de distintos medios"/>
    <s v="(N° de PRODUCTOS elaborados por el Depto. de Estudios, de acuerdo a los requerimientos oficiales, internos y externos, aprobados y/o divulgados a través de distintos medios/ N° total de PRODUCTOS elaborados por el Depto. de Estudios en el año t)*100"/>
    <s v="2 - Generar, fomentar, gestionar y difundir estudios sobre los servicios televisivos actuales y futuros, para promover la reciprocidad, interlocución y compromiso de parte las audiencias y actores involucrados."/>
    <s v="Generar, gestionar y difundir estudios (Productos) sobre los servicios televisivos."/>
    <s v="%"/>
    <s v="Des"/>
    <s v="Eficacia"/>
    <s v="Producto"/>
    <x v="0"/>
    <n v="100"/>
    <n v="15"/>
    <n v="15"/>
    <n v="0"/>
    <m/>
    <n v="100"/>
    <n v="15"/>
    <n v="15"/>
    <n v="0"/>
    <s v="1. Los productos corresponderán a requerimientos oficiales, internos y externos provenientes de: Consejo; departamentos de la institución; audiencias (por ejemplo, a través de Transparencia); mundo académico y centros de estudios; poder legislativos (Comisiones); entre otros. El Departamento también propondrá a la Autoridad, temas a analizar, estudios, noticias regulatorias y tendencias ?de la industria y de las instituciones reguladoras- desde las que el CNTV puede identificar algunas lecciones aprendidas y vinculadas a la contingencia nacional e internacional. Las solicitudes serán realizadas a través de oficios, Actas del H. Consejo, cartas oficiales, transparencia pasiva y/o oficina de partes y memos de la autoridad, o mails internos oficiales, conforme al plazo definido en la solicitud. 2. Los requerimientos son en referencia a lo acordado para su ejecución dentro del año t. 3. La gestión del conocimiento explica el trabajo que realiza el Departamento de Estudios: se compone de la producción análisis, elaboración, sistematización de datos de distinta naturaleza y su divulgación entre distintos públicos, generando soportes y promoviendo instancias conforme al propósito y destinatario que se trate. La amplitud de esta tarea puede ir desde la recolección de datos hasta la realización de un Seminario con la participación de expertos internacionales, con el objetivo de instalar agendas de políticas públicas y promover el debate sobre el quehacer regulatorio del CNTV. 4. Se entenderá por PRODUCTOS del Departamento de Estudios el resultado de un trabajo departamental que cumple con un fin institucional y que es de utilidad para distintos públicos al que responde el CNTV. Por ejemplo, se considerarán: Estudios, Informes, Análisis y Documentos que den cuenta de Seminarios, Coloquios, Charlas; y otros productos que el CNTV requiera. 5. La divulgación de los productos del Departamento de Estudios va a depender del objetivo y público al que van dirigidos, ya sea a través de la Web cuando es a público externo, y/o Intranet y/o correo institucional para informes reservados al Consejo y/o Actas del H. Consejo, y/o Comisiones e instituciones externas (Senado, Divisiones ministeriales, etc.)"/>
    <n v="0"/>
  </r>
  <r>
    <s v="MINISTERIO SECRETARIA GENERAL DE GOBIERNO"/>
    <x v="176"/>
    <s v="Actividades Recreativas, Cultura y Religión"/>
    <n v="13389"/>
    <s v="Hogares en el año T que sintonizaron por TV Abierta de alcance nacional programas financiados por el Fondo CNTV / Hogares del Universo del Estudio People meter."/>
    <s v="(Hogares en el año T que sintonizaron por televisión abierta de alcance nacional programas financiados por el Fondo CNTV/Hogares del Universo del Estudio People meter )*100"/>
    <m/>
    <m/>
    <s v="%"/>
    <s v="Des"/>
    <s v="Eficacia"/>
    <s v="Producto"/>
    <x v="1"/>
    <s v="NM"/>
    <s v="--"/>
    <s v="--"/>
    <s v="--"/>
    <m/>
    <s v="NM"/>
    <s v="--"/>
    <s v="--"/>
    <s v="--"/>
    <s v="El indicador analiza el promedio de hogares en el año T que sintonizaron por televisión abierta de alcance nacional los programas financiados por el Fondo CNTV, respecto de los hogares (2.535.669) que participan en el estudio. Para el cálculo de número de hogares telespectadores efectivos se utiliza la herramienta TV Data, con la que cuenta el CNTV proveída por la empresa Kantar Ibope Media que permite acceder a éstos datos. Kantar IBOPE Media es especialista en medición electrónica de audiencias televisivas, proporcionando la información más amplia y precisa sobre consumo de medios. Cabe destacar que es la misma herramienta que utilizan los canales de televisión para la medición de audiencia. El número promedio de hogares que sintonizan la oferta de programas emitidos por televisión abierta de cobertura nacional financiados por el Fondo CNTV corresponde al dato entregado por la herramienta TV DATA y todos los programas financiados por el Fondo que se emiten durante el año.Para la medición del indicador se tomarán los meses de enero a diciembre 2022. Los hogares que participan en el estudio corresponde a un universo que considera 32 comunas del Gran Santiago más la comuna de Puente Alto y San Bernardo, Antofagasta, Viña del Mar, Valparaíso, Concepción, Talcahuano, Temuco, Padre las Casas, San Pedro de la Paz y Chiguayante (excluyendo a los hogares del GSE E y a las personas menores de 4 años) hay 7.812.158 individuos y en el caso de los hogares son 2.535.669 viviendas. El Universo se compone La población de este estudio la constituyen los hogares y personas que habitan la zona urbana del Gran Santiago (32 comunas de la provincia de Santiago, más las comunas de Puente Alto y San Bernardo) y las comunas de Antofagasta, Valparaíso ? Viña del Mar, Concepción ? Hualpén ? Talcahuano ? Chiguayante ? San Pedro de la Paz, Temuco y Padre Las Casas. En total, 44 comunas. Su distribución es por Grupo Socio Económico, tramos de edad, sexo y tenencia de TV Pago. Se aplica un filtro para que excluye hogares sin televisores, así como los del segmento E. Hay que tener presente que el Universo del Estudio People Meter no contempla al grupo socio económico E, hogares sin TV, ni personas menores de 4 años. ? Número total de Hogares con televisor para el Gran Santiago y Regiones, excluyendo al estrato E: 2.535.669 hogares. ? Número total de Personas de 4 años y más, en hogares con televisor, excluyendo al estrato E, del Gran Santiago y Regiones: 7.812.158 personas. Determinación de Universos y muestras de hogares y personas Los datos se actualizan anualmente. Para esto, se trabaja por separado las bases de datos del Gran Santiago y de Regiones. Las fuentes de información para la construcción del universo son: ? Proyecciones de población. Se utiliza las proyecciones poblacionales 2021 basadas en el Censo 2017. ? Establishment Survey. Permite conocer la estructura de los nuevos universos que se desean construir, así como extraer la muestra de hogares en los que se instalarán audímetros. Es una encuesta, con muestreo probabilístico basado en el Censo, planificada en 4 olas anuales. Para el año 2021, debido a la pandemia, que imposibilitó durante meses el trabajo de campo, se planificó la ejecución de ¼ de la muestra (ola 1). De ese modo, la base de datos para la confección de los universos 2021 y para extraer la muestra de hogares donde se instalarán audímetros, se conformó con las olas 2, 3 y 4 del Establishment Survey 2019, más la ola 1 del año 2020. La proyección de población del INE y las estructuras del Establishment Survey fueron balanceadas con el método de ajuste de marginales denominado Rim Weighting, frecuentemente utilizado en estudios de mercado, para aproximación iterativa por ajuste de mínimos cuadrados. El Rim Weighting es utilizado frecuentemente en investigaciones por encuestas para compensar las representaciones desproporcionadas de segmentos específicos de una muestra. Este método desarrollado por el doctor W. Edwards Deming, ha sido usado, entre otros, por la Oficina del Censo de EEUU para sus encuestas. Para mayor información sugerimos consultar el Capítulo 7 del libro del Dr. Deming titulado Statistical Adjustement of Data."/>
    <e v="#VALUE!"/>
  </r>
  <r>
    <s v="MINISTERIO SECRETARIA GENERAL DE GOBIERNO"/>
    <x v="176"/>
    <s v="Actividades Recreativas, Cultura y Religión"/>
    <n v="13547"/>
    <s v="Tiempo promedio en días corridos de tramitación de concursos de otorgamiento de concesiones de radiodifusión televisiva digital de libre recepción"/>
    <s v="Sumatoria de días corridos de tramitación de cada concurso de otorgamiento de concesiones llamado en el año t (días transcurridos entre la fecha de la publicación del llamado a concurso y la fecha de adjudicación del concurso en sesión de Consejo)/total de concesiones de radiodifusión televisiva digital adjudicadas en concurso público en el año t"/>
    <s v="4 - Implementar y contribuir al despliegue de la televisión digital en el país, mediante la realización de concursos y procesos de migración de la televisión analógica a la digital, para garantizar una oferta televisiva con despliegue territorial y acceso universal."/>
    <s v="Tiempo promedio (en días corridos) de tramitación de Concursos de otorgamiento Concesiones de radiodifusión televisiva digital de libre recepción."/>
    <s v="días"/>
    <s v="Des"/>
    <s v="Calidad"/>
    <s v="Producto"/>
    <x v="2"/>
    <n v="365"/>
    <n v="7300"/>
    <n v="20"/>
    <n v="0"/>
    <m/>
    <n v="378"/>
    <n v="7555"/>
    <n v="20"/>
    <n v="0"/>
    <s v="1) Se considera dentro del período de tramitación sólo el transcurrido entre la primera publicación del llamado a concurso, y la adjudicación del mismo (quedando fuera las etapas anteriores y posteriores en cuanto dependen exclusivamente de contingencias como los tiempos de respuesta de SUBTEL y eventuales impugnaciones administrativa y/o judiciales de los postulantes a la adjudicación del concurso. 2) El tiempo de tramitación de concursos de otorgamiento de concesiones de radiodifusión televisiva está sujeto a una contingencia que no depende del CNTV, que es el tiempo que tome la evaluación técnica de las postulaciones, que conforme al artículo 23 de la Ley N° 18.838, debe realizar la Subsecretaría de Telecomunicaciones, sin perjuicio de que la evaluación técnica la debe realizar SUBTEL, el tiempo de respuesta de dicha institución se incluye dentro del cómputo del plazo. 3) Los llamados a concursos no se realizan de acuerdo a un calendario predeterminado, ya que la ley ordena llamar a concurso 30 días después de la solicitud de un interesado, y al menos 180 días antes del vencimiento del plazo de vigencia de una concesión. Durante el año 2022, la primera publicación de los únicos llamados a concursos a la fecha se realizó el 1 de junio. 4) Hito de Inicio: Publicación del llamado a concurso en Diario Oficial Hito de término: Publicación del acta de sesión de Consejo, en que se adjudica el concurso respectivo, en la página web institucional www.cntv.cl"/>
    <n v="3.439153439153439E-2"/>
  </r>
  <r>
    <s v="MINISTERIO SECRETARIA GENERAL DE GOBIERNO"/>
    <x v="176"/>
    <s v="Actividades Recreativas, Cultura y Religión"/>
    <n v="13675"/>
    <s v="Horas de emisión de programas financiados por el Fondo CNTV en canales de TV nacional abierta, respecto al total de horas de emisión de canales de TV nacional abierta."/>
    <s v="(Horas de emisión de programas financiados por el Fondo CNTV en canales de TV nacional abierta/total de horas de emisión de canales de TV nacional abierta)*100"/>
    <s v="3 - Promover, financiar, subsidiar el desarrollo y el acceso a una oferta televisiva educatvia y cultural, diversa y plural, con contenidos de calidad que interpelen, interesen y convoquen a distintas audiencias en el espacio público y común que es la televisión (convivencia mediática)."/>
    <s v="Mantener y/o aumentar la emisión de horas de programas de alto nivel cultural, interés nacional, regional, local o comunitario y con los contenidos establecidos en el art. 12 letra b) de la Ley 18.838, a través de la gestión del Fondo CNTV."/>
    <s v="%"/>
    <s v="Des"/>
    <s v="Eficacia"/>
    <s v="Producto"/>
    <x v="2"/>
    <n v="2.95"/>
    <n v="1554"/>
    <n v="52724"/>
    <n v="0"/>
    <m/>
    <n v="0.39"/>
    <n v="182"/>
    <n v="46154"/>
    <n v="0"/>
    <s v="Este indicador es el mismo que se utiliza en la oferta programática de Fomento, ya que refleja la cantidad de horas de programación de calidad financiadas por el Fondo CNTV que son emitidas anualmente. Puede observarse un gran crecimiento para 2023 ya que se considera el canal NTV, que emite 18 horas diarias de programación, por ende, en un año transmite 6.570 horas (a esto se debe el aumento en el denominador). En promedio, NTV exhibe 4 horas y media diariamente de programación financiada por el Fondo CNTV, por lo que para el año 2023 se estima emitir 1.460 horas de programación financiada por el Fondo CNTV en este canal y mantener la cantidad de horas emitidas en los demás canales. El canal NTV se está considerando en este indicador para el año 2023 porque recientemente se hizo posible hacer seguimiento a su programación a través de TV Data (Software de Kantar Ibope Media) junto a los demás canales nacionales que se consideran en este indicador, los cuales son Canal 13, Chilevisión, Megavisión, TVN, TV+ y La Red. El numerador se constituye con ?El total de oferta del Fondo CNTV, que para el año en el año 2021 fue de 182 horas, lo que equivale al 0,4% del total de horas de programación de la TV Abierta.? Departamento de Estudios del Consejo Nacional de Televisión. (2022). PROGRAMAS FONDO CNTV Oferta y Consumo 2021. https://www.cntv.cl/wp-content/uploads/2022/06/Fondo-CNTV-Oferta-y-Consumo-2021-ok.pdf II. Principales resultados (pag. 8). El denominador comprende el ?Tiempo total emitido durante todo el año 2021: 46.154 horas.?. CNTV. (2022, marzo). ANUARIO ESTADÍSTICO OFERTA y CONSUMO DE TELEVISIÓN 2021. https://www.cntv.cl/wp-content/uploads/2022/03/ANUARIO-ESTADISTICO-DE-OFERTA-y-CONSUMO-2021.docx.pdf METODOLOGÍA (pag. 4) https://www.cntv.cl/estudios-y-estadisticas/estadisticas-oficiales/"/>
    <n v="-6.5641025641025639"/>
  </r>
  <r>
    <s v="MINISTERIO SECRETARIA GENERAL DE GOBIERNO"/>
    <x v="177"/>
    <s v="Servicios Públicos Generales"/>
    <n v="9478"/>
    <s v="Porcentaje de autoridades de Gobierno a quienes se entrega Informes de prensa durante el año t."/>
    <s v="(Total de autoridades de gobierno a las que se le entrega Informes de prensa durante el año t/Total de autoridades de Gobierno vigentes y definidas para el año t)*100"/>
    <s v="5 - Proveer a las principales autoridades de Gobierno asesoría comunicacional e información relevante que permita identificar necesidades estratégicas y coyunturales y la toma de decisiones en materia de políticas públicas, coordinando la Política Comunicacional del Ejecutivo."/>
    <s v="Autoridades de Gobierno con Informes de prensa entregado"/>
    <s v="%"/>
    <s v="Asc"/>
    <s v="Eficacia"/>
    <s v="Producto"/>
    <x v="0"/>
    <n v="100"/>
    <n v="135"/>
    <n v="135"/>
    <n v="0"/>
    <m/>
    <n v="100"/>
    <n v="151"/>
    <n v="151"/>
    <n v="0"/>
    <s v="El Listado de autoridades de Gobierno a quienes se debe entregar los informes de prensa durante el año t comprende: Presidente/a de la República, 24 Ministros/as, 39 Subsecretarios/as, 16 Delegado/a Presidencial Regional, 40 Delegado/a Presidencial Provincial y 15 SEREMIS de Gobierno, registrados en la base de datos de la Unidad de Servicios Informativos de la SECOM. Se entenderá por ?informe de prensa? a todo documento que contiene los principales hitos noticiosos de relevancia para el país y el Gobierno en un determinado periodo de tiempo, que resulta informativo y de utilidad para las autoridades en la toma de decisiones estratégicas para sus reparticiones. El número de autoridades de Gobierno a quienes debe distribuirse los informes de prensa puede variar debido a los enfoques o prioridades del Gobierno, en cuanto a la creación, supresión o sustitución de cargos. Por ende, un &quot;informe&quot; se contabilizará como entregado cada vez que haya sido enviado por correo electrónico a la autoridad correspondiente. Si en el momento del envío no existe una persona ocupando el cargo, éste no será contabilizado en el indicador. Se contempla la entrega de, al menos, un informe de prensa al día. En el numerador se contabilizarán aquellas autoridades que recibieron informes de prensa durante, al menos, un 95% del total de días en el cargo. En el caso del Presidente/a de la República la entrega digital puede ser a un representante del mismo."/>
    <n v="0"/>
  </r>
  <r>
    <s v="MINISTERIO SECRETARIA GENERAL DE GOBIERNO"/>
    <x v="177"/>
    <s v="Servicios Públicos Generales"/>
    <n v="9747"/>
    <s v="Porcentaje de convenios de ejecución del Fondo de Fortalecimiento de Organizaciones y Asociaciones de Interés Público Nacional, Regional y Local que reciben primera cuota al 31 de diciembre del año t."/>
    <s v="(N° de convenios suscritos en el año t por representantes legales de organizaciones que poseen proyectos adjudicados en el Concurso(s) del Fondo Fortalecimiento de Organizaciones y Asociaciones de Interés Público Nacional, Regional y Local año t que recibe/ N° de convenios suscritos en el año t por representantes legales de organizaciones que poseen proyectos adjudicados en el Concurso(s) del Fondo Fortalecimiento de Organizaciones y Asociaciones de Interés Público Nacional, Regional y Local año t)*100"/>
    <m/>
    <m/>
    <s v="%"/>
    <s v="Asc"/>
    <s v="Calidad"/>
    <s v="Producto"/>
    <x v="1"/>
    <s v="NM"/>
    <s v="--"/>
    <s v="--"/>
    <s v="--"/>
    <m/>
    <n v="100"/>
    <n v="638"/>
    <n v="638"/>
    <n v="0"/>
    <s v="El Fondo de Fortalecimiento de las Organizaciones de Interés Público, es un concurso público creado por la Ley N° 20.500, cuya finalidad es financiar proyectos que promuevan el interés general en materias de derechos ciudadanos, asistencia social, educación, salud, voluntariado y cualquiera otra de bien común. Este Fondo se financia a través del presupuesto del Ministerio Secretaría General de Gobierno (quien ejerce una función ejecutiva, actuando como soporte técnico para el funcionamiento regular del Fondo y del Consejo Nacional y Consejos Regionales, ambos de carácter externo al ministerio). La administración del Fondo es realizada por un Consejo Nacional conformado por representantes de la sociedad civil y autoridades definidas en el Art. 12 de la Ley N° 20.500. Entre otras funciones, el Consejo Nacional tiene la responsabilidad de distribuir los recursos del Fondo para las distintas regiones, determinar los tipos de proyectos y montos máximos de financiamiento, aprobar las bases generales y requisitos administrativos para la postulación de proyectos, junto con adjudicar los proyectos de carácter nacional. Asimismo, en cada región existe un Consejo Regional a cargo de administrar la convocatoria en sus respectivas regiones, fijar criterios y prioridades para la adjudicación de los recursos y adjudicar los proyectos, declararlos inadmisibles si no cumplen con los requisitos necesarios y efectuar las gestiones administrativas relacionadas con dichas adjudicaciones; entre otras funciones."/>
    <s v="-"/>
  </r>
  <r>
    <s v="MINISTERIO SECRETARIA GENERAL DE GOBIERNO"/>
    <x v="177"/>
    <s v="Servicios Públicos Generales"/>
    <n v="10714"/>
    <s v="Porcentaje de comunas prioritarias donde se realizan Escuelas de Formación Ciudadana para Dirigentes Sociales durante el año t"/>
    <s v="(Total de comunas prioritarias donde se realizan Escuelas de Formación Ciudadana para Dirigentes Sociales durante el año t /Total de comunas prioritarias del país)*100"/>
    <s v="2 - Desarrollar herramientas y mecanismos para el fortalecimiento de la sociedad civil y sus distintas formas de organización."/>
    <s v="Comunas prioritarias con Escuelas de Formación Ciudadana realizadas."/>
    <s v="%"/>
    <s v="Asc"/>
    <s v="Eficacia"/>
    <s v="Producto"/>
    <x v="0"/>
    <n v="100"/>
    <n v="108"/>
    <n v="108"/>
    <n v="0"/>
    <m/>
    <n v="100"/>
    <n v="108"/>
    <n v="108"/>
    <n v="0"/>
    <s v="División de Organizaciones Sociales (DOS) del Ministerio Secretaría General de Gobierno, ha definido como comunas prioritarias aquellas comunas seleccionadas a través de un mecanismo de focalización basado en tres criterios: densidad de la población, índices de pobreza y el grado de participación en organizaciones sociales según la encuesta CASEN. A partir de este mecanismo, se seleccionaron las comunas que concentran el 80% de la población nacional, con lo cual se espera potenciar a los dirigentes sociales que se vinculan e interactúan con este porcentaje de la población. Las capacitaciones considerarán temáticas respecto de las Leyes N°20.500 y N°19.418, programas de gobierno y/o políticas públicas, además de temáticas emergentes y/o solicitadas directamente por los beneficiarios de éstas. Para considerarse una Escuela de Formación Social como tal, debe contar con a lo menos 30 participantes."/>
    <n v="0"/>
  </r>
  <r>
    <s v="MINISTERIO SECRETARIA GENERAL DE GOBIERNO"/>
    <x v="177"/>
    <s v="Servicios Públicos Generales"/>
    <n v="12088"/>
    <s v="Porcentaje de comunas visitadas por MovilizaDOS durante el año t."/>
    <s v="(Total de comunas visitadas por MovilizaDOS durante el año t/Total de comunas del país)*100"/>
    <s v="1 - Desarrollar y promover espacios de información y comunicación entre el Gobierno y la ciudadanía de modo que se fortalezca la participación y retroalimente la acción gubernamental con las demandas y opiniones de las personas."/>
    <s v="Comunas visitadas por MovilizaDOS."/>
    <s v="%"/>
    <s v="Asc"/>
    <s v="Eficacia"/>
    <s v="Producto"/>
    <x v="0"/>
    <n v="34"/>
    <n v="118"/>
    <n v="345"/>
    <n v="0"/>
    <m/>
    <n v="34"/>
    <n v="118"/>
    <n v="345"/>
    <n v="0"/>
    <s v="El Producto DOS ?MovilizaDOS? es un dispositivo tecnológico, comunicacional, móvil e itinerante que informa, atiende y promueve un diálogo con la ciudadanía, que se implementa en las 16 regiones del país. Para efectos de la medición del indicador, de un total de 346 comunas del país se considera sólo 345 y se exceptúa la comuna de la Antártica, dadas las dificultades de acceso. El MovilizaDOS se considera como ejecutado en la comuna cuando se lleva a cabo una jornada de atención de 2 horas o más, en un espacio público o perteneciente a alguna institución local, donde se entrega información acerca de las políticas públicas y/o beneficios sociales dirigidos a la ciudadanía. Para acreditar la jornada de dos horas o más, la División de Organizaciones Sociales genera un certificado de permanencia en terreno para la modalidad utilizada en la comuna, ya sea ésta un dispositivo móvil e itinerante, una feria de servicios o un stand MovilizaDOS. Este certificado indica fecha, rango horario, comuna y es validado por el SEREMI (o subrogante) de la región cuando se cumple la totalidad de las visitas comprometidas en la región y es preparado por el Encargado/a de la División de Organizaciones Sociales en la región. Para ello cada SEREMI o encargado del programa generará una certificación regional en que constatará la realización del MovilizaDOS según los criterios del programa."/>
    <n v="0"/>
  </r>
  <r>
    <s v="MINISTERIO SECRETARIA GENERAL DE GOBIERNO"/>
    <x v="177"/>
    <s v="Servicios Públicos Generales"/>
    <n v="12515"/>
    <s v="Porcentaje de proyectos adjudicados con convenio suscrito del Fondo de Medios de Comunicación Social Regionales, Provinciales y Comunales que reciben primera cuota al 31 de diciembre del año t."/>
    <s v="(N° de proyectos adjudicados con convenios suscritos en el año t por medios de comunicación social en el Concurso del Fondo de Fomento de Medios de Comunicación Social Regionales, Provinciales y Comunales, con financiamiento al 31 de diciembre año /N° de proyectos adjudicados con convenios suscritos en el año t por medios de comunicación social en el Concurso del Fondo de Fomento de Medios de Comunicación Social Regionales, Provinciales y Comunales)*100"/>
    <m/>
    <m/>
    <s v="%"/>
    <s v="Asc"/>
    <s v="Calidad"/>
    <s v="Producto"/>
    <x v="1"/>
    <s v="NM"/>
    <s v="--"/>
    <s v="--"/>
    <s v="--"/>
    <m/>
    <n v="100"/>
    <n v="637"/>
    <n v="637"/>
    <n v="0"/>
    <s v="El Fondo de Medios tiene como objetivo contribuir al financiamiento de proyectos relativos a la realización, edición y difusión de programas o suplementos de carácter regional o local. Este Fondo se financia a través del presupuesto del Ministerio Secretaría General de Gobierno (quien administra el Fondo y debe coordinar, dar seguimiento y evaluar (en conjunto con las regiones) las distintas etapas de llamado, selección y asignación del Fondo). La distribución regional de los recursos del Fondo se efectúa de acuerdo al Art. 2 del Decreto 45 que aprueba el Reglamento del Fondo de Medios. Para los concursos, el respectivo Consejo Regional (CORE) debe aprobar las bases de concurso en la región, de acuerdo al texto propuesto por el Ministerio y asignar los recursos a los proyectos adjudicados, entre otras funciones. Asimismo, en cada región existen Comisiones Regionales que son establecidas por los CORE y conformadas según el Art. 10° del Decreto 45, las cuales deben evaluar los proyectos que son admisibles, proponer las cuantía de financiamiento para cada proyecto y elaborar un listado de proyectos no seleccionados, para el caso en que proceda una nueva adjudicación de los recursos del Fondo. Por otro lado, el Ministerio, a través de cada SEREMI de Gobierno y la Unidad de Fondos Concursables, se ocupa de la elaboración y suscripción de los convenios entre el representante legal de cada medio de comunicación, el Intendente y el SEREMI de Gobierno, respectivo; junto con realizar el seguimiento y evaluación de los proyectos en ejecución. Finalmente, la cantidad de convenios suscritos en cada región por los representantes legales de los medios de comunicación, Intendente y el Ministerio (Subsecretario/a o SEREMIS de Gobierno, según corresponda), depende de la cantidad de proyectos postulados de manera voluntaria, que sean declarados admisibles por el Ministerio y adjudicados por las citadas Comisiones, en un plazo no superior al 31 de diciembre. Por otra parte, el Catastro de Medios de Comunicación Social es una base de datos actualizada anualmente por la Unidad de Fondos Concursables del Ministerio, en la cual los medios de comunicación son clasificados por tipo y localización geográfica. Respecto a la forma de actualización del Catastro, una vez concluidas las postulaciones del concurso en ejecución, durante el año t se revisa el catastro del año t-1 y se incorporan todos aquellos medios de comunicación que participan por primera vez en los procesos concursales del Fondo de Medios. Para ello, se realiza un cruce de la lista de postulantes del año t y el catastro del año t-1, a través de los RUT. Las actualizaciones se realizan a partir de los medios que postulan al último concurso del año t y en ningún caso se revisan listados de participantes de años anteriores. En el Fondo de Medios participan principalmente medios de comunicación de tipos radiales, electrónicos, televisivos y escritos. En dicho contexto, la única entidad que proporciona un listado actualizado de radios vigentes es la SUBTEL. Respecto a los otros tipos de medios, el Ministerio no cuenta con esa información actualizada y, en ese caso, los medios de comunicación deben proporcionar la documentación necesaria para demostrar su vigencia, al momento de la postulación. Por ultimo, señalar que un Medio de Comunicación Social es aquel apto para transmitir, divulgar, difundir o propagar, en forma estable y periódica, textos, sonidos o imágenes destinados al público, cualquiera sea el soporte o instrumento utilizado."/>
    <s v="-"/>
  </r>
  <r>
    <s v="MINISTERIO SECRETARIA GENERAL DE GOBIERNO"/>
    <x v="177"/>
    <s v="Servicios Públicos Generales"/>
    <n v="13881"/>
    <s v="Porcentaje de personas que aprueban las capacitaciones en temáticas de no discriminación en el año t."/>
    <s v="(Total de personas que aprueban capacitaciones en temáticas de no discriminación en el año t/Total de personas capacitadas en temáticas de no discriminación en el año t)*100"/>
    <s v="4 - Promover entre las instituciones públicas y la sociedad civil, el respeto de la diversidad en los ámbitos cultural, social, filiación, creencia o religión, orientación sexual e identidad de género, etaria, enfermedad o discapacidad, para erradicar la discriminación arbitraria en cualquiera de sus formas."/>
    <s v="Personas que aprueban capacitación en temáticas de no discriminación."/>
    <s v="%"/>
    <s v="Asc"/>
    <s v="Calidad"/>
    <s v="Producto"/>
    <x v="2"/>
    <n v="90"/>
    <n v="1800"/>
    <n v="2000"/>
    <n v="0"/>
    <m/>
    <n v="85"/>
    <n v="3499"/>
    <n v="4111"/>
    <n v="0"/>
    <s v="Las capacitaciones estarán dirigidas a funcionarias y funcionarios públicos de los distintos órganos del Estado y a la sociedad civil que se vinculen y trabajen directamente en temáticas de no discriminación. La metodología y el contenido serán elaborados y actualizados anualmente por la Unidad de Observatorio de Participación Ciudadana y No Discriminación. Respecto a la metodología, podrá ser expositiva, participativa o práctica, también una combinación de ellas. Los contenidos serán desarrollados considerando los lineamientos estratégicos del Ministerio, la autoridad y productos comprometidos en instrumentos de control de gestión y del programa Observatorio. En las capacitaciones se aplicará una evaluación para medir el aprendizaje adquirido por los participantes. Dicha evaluación tendrá como propósito identificar a todas aquellas personas que aprueben la capacitación. La aprobación se obtendrá cuando las personas cumplan con, a lo menos, el 60% de las respuestas correctas. La prueba contendrá preguntas de verdadero y falso y alternativas múltiples que serán determinadas en relación a los contenidos impartidos en las capacitaciones."/>
    <n v="5.8823529411764705E-2"/>
  </r>
  <r>
    <s v="MINISTERIO SECRETARIA GENERAL DE GOBIERNO"/>
    <x v="177"/>
    <s v="Servicios Públicos Generales"/>
    <n v="13906"/>
    <s v="Porcentaje de órganos de la administración central del Estado que reciben apoyo técnico-metodológico en materias de participación ciudadana en la gestión pública."/>
    <s v="(Total de órganos de la administración central del Estado que reciben apoyo técnico-metodológico en materia de participación ciudadana en la gestión pública en el año t/Total de órganos de la administración central del Estado sobre los que aplica la Ley N° 20.500 definidos para el año t)*100"/>
    <s v="3 - Contribuir a la participación ciudadana en la gestión pública, entregando asesoría y apoyo técnico-metodológico en la implementación y seguimiento de los mecanismos de participación ciudadana, formulados en las normas generales de los órganos de la administración central del Estado, como así también dar cuenta pública anual a la ciudadanía en esta materia."/>
    <s v="Órganos de la administración central del Estado que reciben apoyo técnico-metodológico."/>
    <s v="%"/>
    <s v="Asc"/>
    <s v="Eficacia"/>
    <s v="Producto"/>
    <x v="2"/>
    <n v="45"/>
    <n v="88"/>
    <n v="195"/>
    <n v="0"/>
    <m/>
    <s v="NM"/>
    <s v="--"/>
    <s v="--"/>
    <s v="--"/>
    <s v="Se entiende como apoyo técnico-metodológico, al conjunto de iniciativas formativas en modalidad telemática y/o presencial, que la División de Organizaciones Sociales realiza en materias de participación ciudadana en la gestión pública a los órganos de la administración central del Estado. Estas acciones se enmarcan en el proceso de apoyo y acompañamiento en la gestión anual de sus normas de participación ciudadana. Las acciones de capacitación contemplan aspectos establecidos y relacionados con la Ley N° 20.500, Instructivo Presidencial N° 007 de agosto de 2022 para el Fortalecimiento de la Participación Ciudadana en la Gestión Pública u otros establecidos en las Normas de Participación Ciudadana de cada institución. Respecto al total de organismos públicos de la administración central del Estado sobre los que aplica la Ley N° 20.500, se definirá en marzo de cada año según los siguientes criterios: -El número de organismos públicos corresponderá a las subsecretarías y servicios relacionados de cada Ministerio. El listado será elaborado sobre la base de la Ley de Presupuesto para el Sector Público del respectivo año, considerará cada uno de los capítulos enlistados con excepción de aquellos sobre los que no aplica la Ley N° 20.500, de acuerdo al artículo 18 de la Ley N° 18.575, Ley Orgánica Constitucional de Bases Generales de la Administración del Estado. - No se contemplarán las Direcciones del Ministerio de Obras Públicas. En este caso la realidad de participación ciudadana se centraliza en la Subsecretaría de Obras Públicas. - No se considerarán a las Gobernaciones Regionales en el universo de instituciones que deben reportar información a la DOS."/>
    <n v="1"/>
  </r>
  <r>
    <s v="MINISTERIO SECRETARIA GENERAL DE GOBIERNO"/>
    <x v="177"/>
    <s v="Servicios Públicos Generales"/>
    <n v="13909"/>
    <s v="Porcentaje de proyectos con convenio suscrito del Fondo de Fortalecimiento de Organizaciones de Interés Público con transferencia de recursos en el año t."/>
    <s v="(Total de proyectos con convenio suscrito y transferencia de recursos en el año t/Total de proyectos con convenio suscrito en el año t)*100"/>
    <s v="2 - Desarrollar herramientas y mecanismos para el fortalecimiento de la sociedad civil y sus distintas formas de organización."/>
    <s v="Proyectos con convenio suscrito y transferencia de recursos."/>
    <s v="%"/>
    <s v="Asc"/>
    <s v="Eficacia"/>
    <s v="Producto"/>
    <x v="2"/>
    <n v="100"/>
    <n v="708"/>
    <n v="708"/>
    <n v="0"/>
    <m/>
    <n v="100"/>
    <n v="638"/>
    <n v="638"/>
    <n v="0"/>
    <s v="El Fondo de Fortalecimiento de las Organizaciones de Interés Público, es un concurso público creado por la Ley N° 20.500, cuya finalidad es financiar proyectos que promuevan el interés general en materias de derechos ciudadanos, asistencia social, educación, salud, voluntariado y cualquiera otra de bien común. Este Fondo se financia a través del presupuesto del Ministerio Secretaría General de Gobierno (quien ejerce una función ejecutiva, actuando como soporte técnico para el funcionamiento regular del Fondo y del Consejo Nacional y Consejos Regionales, ambos de carácter externo al ministerio). La administración del Fondo es realizada por un Consejo Nacional conformado por representantes de la sociedad civil y autoridades definidas en el Art. 12 de la Ley N° 20.500. Entre otras funciones, el Consejo Nacional tiene la responsabilidad de distribuir los recursos del Fondo para las distintas regiones, determinar los tipos de proyectos y montos máximos de financiamiento, aprobar las bases generales y requisitos administrativos para la postulación de proyectos, junto con adjudicar los proyectos de carácter nacional. Asimismo, en cada región existe un Consejo Regional a cargo de administrar la convocatoria en sus respectivas regiones, fijar criterios y prioridades para la adjudicación de los recursos y adjudicar los proyectos, declararlos inadmisibles si no cumplen con los requisitos necesarios y efectuar las gestiones administrativas relacionadas con dichas adjudicaciones; entre otras funciones. Se entenderá por convenio suscrito aquel que es firmado por el/la representante legal de la organización y por el Ministerio Secretaría General de Gobierno, representado por el Subsecretario/a y, en las regiones, por cada Secretario/a Regional Ministerial; y que se encuentran con Resolución aprobatoria de convenio."/>
    <n v="0"/>
  </r>
  <r>
    <s v="MINISTERIO SECRETARIA GENERAL DE GOBIERNO"/>
    <x v="177"/>
    <s v="Servicios Públicos Generales"/>
    <n v="13912"/>
    <s v="Porcentaje de proyectos con convenio suscrito del Fondo de Medios de Comunicación Social con transferencia de recursos en el año t."/>
    <s v="(Total de proyectos con convenio suscrito y transferencia de recursos en el año t/Total de proyectos con convenio suscrito en el año t)*100"/>
    <s v="6 - Contribuir a la ejecución de iniciativas regionales, provinciales y comunales destinadas a fomentar el pluralismo informativo y la libertad de expresión."/>
    <s v="Proyectos con convenio suscrito y transferencia de recursos."/>
    <s v="%"/>
    <s v="Asc"/>
    <s v="Eficacia"/>
    <s v="Producto"/>
    <x v="2"/>
    <n v="100"/>
    <n v="669"/>
    <n v="669"/>
    <n v="0"/>
    <m/>
    <n v="100"/>
    <n v="637"/>
    <n v="637"/>
    <n v="0"/>
    <s v="El Fondo de Medios tiene como objetivo contribuir al financiamiento de proyectos relativos a la realización, edición y difusión de programas o suplementos de carácter regional o local. Este Fondo se financia a través del presupuesto del Ministerio Secretaría General de Gobierno (quien administra el Fondo y debe coordinar, dar seguimiento y evaluar (en conjunto con las regiones) las distintas etapas de llamado, selección y asignación del Fondo). La distribución regional de los recursos del Fondo se efectúa de acuerdo al Art. 2 del Decreto 45 que aprueba el Reglamento del Fondo de Medios. Para los concursos, el respectivo Consejo Regional (CORE) debe aprobar las bases de concurso en la región, de acuerdo al texto propuesto por el Ministerio y asignar los recursos a los proyectos adjudicados, entre otras funciones. Asimismo, en cada región existen Comisiones Regionales que son establecidas por los CORE y conformadas según el Art. 10° del Decreto 45, las cuales deben evaluar los proyectos que son admisibles, proponer las cuantía de financiamiento para cada proyecto y elaborar un listado de proyectos no seleccionados, para el caso en que proceda una nueva adjudicación de los recursos del Fondo. Por otro lado, el Ministerio, a través de cada SEREMI de Gobierno y la Unidad de Fondos Concursables, se ocupa de la elaboración y suscripción de los convenios entre el representante legal de cada medio de comunicación, el Intendente y el SEREMI de Gobierno, respectivo; junto con realizar el seguimiento y evaluación de los proyectos en ejecución. Finalmente, la cantidad de convenios suscritos en cada región por los representantes legales de los medios de comunicación, Intendente y el Ministerio (Subsecretario/a o SEREMIS de Gobierno, según corresponda), depende de la cantidad de proyectos postulados de manera voluntaria, que sean declarados admisibles por el Ministerio y adjudicados por las citadas Comisiones, en un plazo no superior al 31 de diciembre. Se entenderá por convenio suscrito aquel que es firmado por el/la representante legal del medio o propietario/a del medio de comunicación y por el Ministerio Secretaría General de Gobierno, representado por el Subsecretario/a y, en las regiones, por cada Secretario/a Regional Ministerial y por el Gobernador/a Regional; y que se encuentran con Resolución aprobatoria de convenio."/>
    <n v="0"/>
  </r>
  <r>
    <s v="MINISTERIO SECRETARIA GENERAL DE LA PRESIDENCIA"/>
    <x v="178"/>
    <s v="Servicios Públicos Generales"/>
    <n v="9768"/>
    <s v="Porcentaje de informes Semanales de actividad legislativa elaboradas en el año t respecto del total de semanas legislativas efectivas en el año t"/>
    <s v="(Nº de informes semanales de actividad legislativa año t/N° de semanas legislativas)*100"/>
    <s v="5 - Asesorar eficazmente al Presidente de la República y a los Ministros en lo referido a las relaciones con el Congreso Nacional, los partidos políticos y las organizaciones sociales y religiosas, a través de las coordinaciones con los organismos involucrados, a fin de asegurar los apoyos requeridos a la agenda legislativa del Gobierno, así como anticipar y manejar conflictos."/>
    <s v="Seguimiento de actividad legislativa"/>
    <s v="%"/>
    <s v="Asc"/>
    <s v="Eficacia"/>
    <s v="Producto"/>
    <x v="0"/>
    <n v="100"/>
    <n v="37"/>
    <n v="37"/>
    <n v="0"/>
    <m/>
    <n v="114"/>
    <n v="42"/>
    <n v="37"/>
    <n v="0"/>
    <s v="El Informe semanal de actividad legislativa, elaborado por la División de Relaciones Políticas e Institucionales, sistematiza los resultados de la agenda legislativa de la Cámara de Diputados y Diputadas y del Senado, incluyendo el trabajo realizado tanto en las comisiones como en las respectivas salas, según las semanas legislativas establecidas por el Congreso Nacional, considerando el año calendario de enero a diciembre (52 o 53), restando las semanas distritales (11), el receso legislativo de febrero (4) y la semana del 18 de septiembre (1)."/>
    <n v="-0.12280701754385964"/>
  </r>
  <r>
    <s v="MINISTERIO SECRETARIA GENERAL DE LA PRESIDENCIA"/>
    <x v="178"/>
    <s v="Servicios Públicos Generales"/>
    <n v="10688"/>
    <s v="Porcentaje de reportes de compromisos programáticos elaborados antes del último día hábil de cada cuatrimestre del año t, respecto al total de cuatrimestres del año t"/>
    <s v="(N° de reportes de compromisos programáticos elaborados antes del último día hábil de cada cuatrimestre en el año t/N° de cuatrimestres en el año t)*100"/>
    <s v="2 - Propender al logro y mejorar la implementación de políticas y agendas prioritarias del Gobierno, apoyando sus capacidades en la coordinación y priorización de políticas; promoviendo las coordinaciones que se requieran; efectuando el seguimiento, monitoreo y apoyo a las gestiones necesarias para el cumplimiento de los compromisos de Gobierno, asegurando la correcta ejecución e implementación de las políticas prioritarias."/>
    <s v="Seguimiento del programa de Gobierno."/>
    <s v="%"/>
    <s v="Asc"/>
    <s v="Eficacia"/>
    <s v="Producto"/>
    <x v="0"/>
    <n v="100"/>
    <n v="3"/>
    <n v="3"/>
    <n v="0"/>
    <m/>
    <n v="100"/>
    <n v="3"/>
    <n v="3"/>
    <n v="0"/>
    <s v="Los reportes de compromisos programáticos son informes elaborados por la División de Coordinación Interministerial que sistematizan el grado de avance del cumplimiento de compromisos prioritarios, que la autoridad considere como relevantes, contenidos tanto en el Programa de Gobierno, como en los Mensajes Presidenciales del 1 de junio, o discursos en terreno, entre otros. Son una herramienta para facilitar la toma de decisiones por parte de las autoridades de la cartera, siendo las fechas de corte de los informes, definidos en función de los requerimientos de las autoridades ministeriales."/>
    <n v="0"/>
  </r>
  <r>
    <s v="MINISTERIO SECRETARIA GENERAL DE LA PRESIDENCIA"/>
    <x v="178"/>
    <s v="Servicios Públicos Generales"/>
    <n v="13236"/>
    <s v="Porcentaje de minutas de Mensajes elaboradas en el año t, por Mensajes en tabla y discutidos, respecto al número total de Mensajes en tabla discutidos en el año t"/>
    <s v="(Nº de minutas de Mensajes producidas en el año t por Mensajes en tabla discutidos/Nº total de Mensajes en tabla discutidos en el año t)*100"/>
    <s v="1 - Participar eficazmente en la gestión de la agenda legislativa del Gobierno, a través de la revisión y estudio de los anteproyectos respectivos, a objeto de asesorar al Ejecutivo en el ejercicio de su función colegisladora, así como apoyar la potestad reglamentaria del Presidente de la República."/>
    <s v="Proyectos de ley."/>
    <s v="%"/>
    <s v="Asc"/>
    <s v="Eficacia"/>
    <s v="Producto"/>
    <x v="0"/>
    <n v="100"/>
    <n v="84"/>
    <n v="84"/>
    <n v="0"/>
    <m/>
    <n v="100"/>
    <n v="94"/>
    <n v="94"/>
    <n v="0"/>
    <s v="Las minutas se elaboran, por la División Jurídico-Legislativa, al momento del ingreso de un Mensaje del Ejecutivo a la sala de la Cámara de Diputados y Diputadas o el Senado y contienen el fundamento del proyecto de ley, un breve resumen de su contenido y una síntesis de los principales hitos en cada una de las etapas de tramitación, actualizándose cada vez que el proyecto de ley se encuentre en tabla en la Sala de la Cámara de Diputados y Diputadas o del Senado para ser discutido y votado. El número de minutas varía en función de los mensajes que se encuentren para estado de tabla de conformidad a la propuesta que efectúen las mesas de cada una de las ramas del Congreso Nacional."/>
    <n v="0"/>
  </r>
  <r>
    <s v="MINISTERIO SECRETARIA GENERAL DE LA PRESIDENCIA"/>
    <x v="178"/>
    <s v="Servicios Públicos Generales"/>
    <n v="13267"/>
    <s v="Porcentaje de segundos en que la plataforma de clave única estuvo disponible en el año t, respecto del número total de segundos del año t"/>
    <s v="(Número de segundos en que la plataforma de clave única estuvo disponible y operativa durante el año t/Número total de segundos del año t)*100"/>
    <s v="3 - Coordinar y asesorar a los órganos de la Administración del Estado en el uso estratégico de las tecnologías digitales, con la finalidad de mejorar la gestión y la entrega de servicios de calidad para las personas."/>
    <s v="Tecnologías Digitales."/>
    <s v="%"/>
    <s v="Asc"/>
    <s v="Calidad"/>
    <s v="Producto"/>
    <x v="0"/>
    <n v="99"/>
    <n v="31220640"/>
    <n v="31536000"/>
    <n v="0"/>
    <m/>
    <n v="100"/>
    <n v="31533402"/>
    <n v="31536000"/>
    <n v="0"/>
    <s v="La clave única es un mecanismo de identificación digital /firma electrónica gratuita que permite a los usuarios demostrar su identidad en plataformas digitales y así evitar asistir de forma presencial a trámites. Para estos efectos, tiempo disponible es aquel durante el cual, para los usuarios de ClaveÚnica, es posible realizar inicios de sesión en los sitios que integran el servicio de autenticación. La disponibilidad de la plataforma se obtiene desde un sistema de monitoreo en tiempo real que permite detectar y registrar interrupciones, recogiéndose, luego en el informe elaborado por Gobierno Digital, el porcentaje, en segundos, disponible menos la suma de las interrupciones."/>
    <n v="-0.01"/>
  </r>
  <r>
    <s v="MINISTERIO SECRETARIA GENERAL DE LA PRESIDENCIA"/>
    <x v="178"/>
    <s v="Servicios Públicos Generales"/>
    <n v="13579"/>
    <s v="Porcentaje de objetivos gubernamentales consolidados por el CAIGG durante el año t respecto del número de objetivos gubernamentales aprobados por el Presidente de la República para el año t"/>
    <s v="((N° de Objetivos Gubernamentales de Auditoría informados en forma consolidada por el CAIGG respecto de resultados en el año t al Pdte/a. del Consejo de Auditoría/N° de Objetivos Gubernamentales de Auditoría aprobados por el Pdte. de la República para el año t en el respectivo Ord. del gabinete presidencial)*100"/>
    <s v="8 - Apoyar y asesorar al Presidente de la República y a los Ministros, en la implementación de la Política de Auditoría Interna de Gobierno a través de acciones preventivas orientadas a robustecer la probidad e integridad en el actuar de los funcionarios mediante el fortalecimiento de la gobernanza institucional, el énfasis en la gestión de los riesgos más críticos de la Administración del Estado y el mejoramiento del sistema de control interno, entregando un mejoramiento continuo a la calidad del trabajo de auditoría interna y a la toma de decisiones y responsabilidad de quienes detentan cargos públicos por la gestión que se realiza en sus entidades."/>
    <s v="Objetivos gubernamentales de auditoría informados."/>
    <s v="%"/>
    <s v="Asc"/>
    <s v="Eficacia"/>
    <s v="Producto"/>
    <x v="2"/>
    <n v="100"/>
    <n v="6"/>
    <n v="6"/>
    <n v="0"/>
    <m/>
    <s v="NM"/>
    <s v="--"/>
    <s v="--"/>
    <s v="--"/>
    <s v="El informe consolidado es elaborado por el Consejo de Auditoría Interna General del Gobierno y se refiere al análisis y evaluación de los resultados obtenidos en la implementación de los objetivos gubernamentales para el periodo año t. Corresponde a una medición (reporte) de ejecución de cada uno de los objetivos gubernamentales definidos por el Presidente de la República."/>
    <n v="1"/>
  </r>
  <r>
    <s v="MINISTERIO SECRETARIA GENERAL DE LA PRESIDENCIA"/>
    <x v="178"/>
    <s v="Servicios Públicos Generales"/>
    <n v="13661"/>
    <s v="Porcentaje de informes, minutas o análisis de carácter político, social y/o jurídico elaborados en el año t"/>
    <s v="(Número de informes, minutas o análisis de carácter político, social y/o jurídico elaborados durante el año t/Número de reuniones de gabinete Ministra/Subsecretaria realizadas en el año t)*100"/>
    <s v="4 - Monitorear eficazmente la realidad nacional a través del análisis de variables relevantes de naturaleza política, social y jurídico-constitucional con el objeto de formular propuestas de acción y generar información estratégica para la toma de decisiones del Gobierno."/>
    <s v="Monitoreo de variables sobre la realidad nacional."/>
    <s v="%"/>
    <s v="Asc"/>
    <s v="Eficacia"/>
    <s v="Producto"/>
    <x v="2"/>
    <n v="90"/>
    <n v="9"/>
    <n v="10"/>
    <n v="0"/>
    <m/>
    <s v="NM"/>
    <s v="--"/>
    <s v="--"/>
    <s v="--"/>
    <s v="Los informes serán elaborados por la División de Estudios y contienen un análisis de carácter político, social y/o jurídico y su periodo de medición es el año t. La planificación de dichos informes será enviada a la Unidad de Control de Gestión durante el mes de marzo del año t."/>
    <n v="1"/>
  </r>
  <r>
    <s v="MINISTERIO SECRETARIA GENERAL DE LA PRESIDENCIA"/>
    <x v="178"/>
    <s v="Servicios Públicos Generales"/>
    <n v="13662"/>
    <s v="Porcentaje de actas de actividades sobre revisión de materias de transparencia de la función pública realizadas con encargados/as de transparencia de subsecretarías (presenciales o telemáticas), respecto al total de reuniones del año t"/>
    <s v="(N° de actas de actividades sobre revisión de materias de transparencia de la función pública realizadas con encargados/as de transparencia de subsecretarías /N° total de reuniones realizadas con Enlaces de transparencia de Subsecretarías en el año t)*100"/>
    <s v="7 - Asesorar al Presidente de la República en materias de integridad pública, probidad y transparencia en el ejercicio de la función pública y, por su intermedio, a los servicios públicos fomentando la defensa y promoción de los derechos de las personas ante los órganos de la Administración del Estado, en relación a prestaciones que éstos otorgan, con el objeto de incrementar la calidad de los servicios que se entregan."/>
    <s v="Transparencia en el ejercicio de la función pública."/>
    <s v="%"/>
    <s v="Asc"/>
    <s v="Eficacia"/>
    <s v="Producto"/>
    <x v="2"/>
    <n v="75"/>
    <n v="3"/>
    <n v="4"/>
    <n v="0"/>
    <m/>
    <s v="NM"/>
    <s v="--"/>
    <s v="--"/>
    <s v="--"/>
    <s v="Las jornadas o actividades con los encargados de transparencia de Subsecretarías son dirigidas por la Comisión Asesora Presidencial de Integridad y Transparencia y pueden ser realizadas de manera presencial o telemática. Al respecto precisar que, en el mes de marzo, posterior a la revisión y validación del Secretario/a Ejecutivo de la Comisión, se enviará la planificación a la Unidad de Control de Gestión."/>
    <n v="1"/>
  </r>
  <r>
    <s v="MINISTERIO SECRETARIA GENERAL DE LA PRESIDENCIA"/>
    <x v="178"/>
    <s v="Servicios Públicos Generales"/>
    <n v="13664"/>
    <s v="Porcentaje de informes sobre escritos de defensa presentados a más tardar diez días hábiles después de terminado el semestre, respecto del total de semestres del año t."/>
    <s v="(Número informes sobre escritos de defensa presentados a más tardar diez días hábiles después de terminado el semestre del año t/Número total de semestres del año t)*100"/>
    <s v="6 - Asesorar en la defensa constitucional y legal de actos dictados en ejercicio de la potestad legislativa o reglamentaria del Presidente de la República, tanto ante el Tribunal Constitucional y Tribunales Superiores de la República, como ante la Contraloría General de la República."/>
    <s v="Defensa constitucional."/>
    <s v="%"/>
    <s v="Asc"/>
    <s v="Calidad"/>
    <s v="Producto"/>
    <x v="2"/>
    <n v="100"/>
    <n v="2"/>
    <n v="2"/>
    <n v="0"/>
    <m/>
    <s v="NM"/>
    <s v="--"/>
    <s v="--"/>
    <s v="--"/>
    <s v="Los informes son elaborados por la División Jurídico- Legislativa y se refieren a la defensa constitucional y legal de actos dictados en ejercicio de la potestad legislativa o reglamentaria del Presidente de la República, tanto ante el Tribunal Constitucional como los Tribunales Superiores de Justicia. La metodología de medición es semestral. El primer informe mide el primer semestre del año t y será elaborado dentro de los diez días hábiles del mes de julio año t. El segundo informe mide el segundo semestre del año t y será elaborado dentro de los diez días hábiles de mes de enero año t+1."/>
    <n v="1"/>
  </r>
  <r>
    <s v="PRESIDENCIA DE LA REPUBLICA"/>
    <x v="179"/>
    <s v="Servicios Públicos Generales"/>
    <n v="12926"/>
    <s v="Promedio de horas transcurridas desde que las solicitudes de soporte computacional de prioridad alta son recibidas hasta su cierre en el sistema, durante el año t"/>
    <s v="Suma de horas transcurridas desde que las solicitudes de soporte computacional de prioridad alta son recibidas hasta su cierre en el sistema, durante el año t /N° total de solicitudes de soporte computacional de prioridad alta, recibidas durante el año t"/>
    <m/>
    <m/>
    <s v="horas"/>
    <s v="Des"/>
    <s v="Calidad"/>
    <s v="Proceso"/>
    <x v="1"/>
    <s v="NM"/>
    <s v="--"/>
    <s v="--"/>
    <s v="--"/>
    <m/>
    <n v="0.9"/>
    <n v="150"/>
    <n v="163"/>
    <n v="0"/>
    <s v="1. Las solicitudes de soporte computacional de prioridad alta corresponden a solicitudes efectuadas por el Gabinete Presidencial, Gabinete Primera Dama y Dirección Asesoría Presidencial, a través de una plataforma tecnológica (mesa de ayuda) que registra dichos requerimientos, los cuales son gestionados por el Subdepartamento de operaciones y soporte. 2. Una vez recibida la solicitud, el administrador de la plataforma asigna a un técnico de dicho Subdepartamento para atender la solicitud, desde ese momento comienza un contador de tiempo, el cual se detiene una vez que el técnico soluciona el problema y da por cerrada la solicitud en la plataforma. 3. Se considerarán todas aquellas solicitudes recibidas en días hábiles, entre las 09:00 hrs. y 18:00 hrs."/>
    <e v="#VALUE!"/>
  </r>
  <r>
    <s v="PRESIDENCIA DE LA REPUBLICA"/>
    <x v="179"/>
    <s v="Servicios Públicos Generales"/>
    <n v="13273"/>
    <s v="Tiempo promedio de tramitación de las compras en el año t"/>
    <s v="Suma de días en gestionar las compras en el año t /Número total de compras realizadas en el año t"/>
    <s v="1 - Optimizar la gestión de los recursos administrativos, logísticos y tecnológicos para brindar un servicio de excelencia en la gestión de los requerimientos de S.E. el Presidente de la República."/>
    <s v="Tiempo de tramitación de compras."/>
    <s v="días"/>
    <s v="Des"/>
    <s v="Calidad"/>
    <s v="Proceso"/>
    <x v="0"/>
    <n v="7"/>
    <n v="10500"/>
    <n v="1500"/>
    <n v="0"/>
    <m/>
    <n v="4"/>
    <n v="6712"/>
    <n v="1686"/>
    <n v="0"/>
    <s v="1. El alcance de este indicador considera los mecanismos de compra Convenio Marco, Trato Directo y Compra Ágil, desde el estado AUTORIZADA hasta el estado FINALIZADA en el sistema de gestión de compras institucional. 2. El tiempo promedio de tramitación de las compras será considerado en días hábiles. 3. Se considerarán como compras realizadas en el año t, aquellas compras autorizadas y finalizadas durante el año t."/>
    <n v="-0.75"/>
  </r>
  <r>
    <s v="PRESIDENCIA DE LA REPUBLICA"/>
    <x v="179"/>
    <s v="Servicios Públicos Generales"/>
    <n v="13387"/>
    <s v="Promedio de días transcurridos en la atención de solicitudes de soporte técnico de prioridad alta en el año t."/>
    <s v="Suma de días transcurridos desde que las solicitudes de soporte técnico de prioridad alta son recepcionadas hasta su cierre en el sistema, durante el año t/N° total de solicitudes de soporte técnico de prioridad alta, recepcionadas durante el año t."/>
    <s v="2 - Mejorar los estándares de mantención de la infraestructura institucional, resguardando el medio ambiente, el patrimonio y la funcionalidad operacional."/>
    <s v="Tiempo de atención a actividades presidenciales"/>
    <s v="días"/>
    <s v="Des"/>
    <s v="Calidad"/>
    <s v="Proceso"/>
    <x v="0"/>
    <n v="8"/>
    <n v="640"/>
    <n v="80"/>
    <n v="0"/>
    <m/>
    <s v="NM"/>
    <s v="--"/>
    <s v="--"/>
    <s v="--"/>
    <s v="1. Soporte Técnico de Mantención con Prioridad Alta, son todas aquellas solicitudes de apoyo logístico, integral y oportuno que tengan relación con las actividades presidenciales (una actividad puede generar más de un ticket, pero para efectos de esta medición se considerará la individualización de la actividad), realizadas por la Dirección de Programación (Departamentos de Producción Presidencial y Avanzada Presidencial), a través de una plataforma tecnológica, las cuales son ejecutadas por el Subdepartamento de Mantención Técnica. 2. El tiempo de respuesta será calculado en días hábiles, a partir del día hábil siguiente de recepcionada la solicitud y registrada en la plataforma tecnológica Kace hasta la fecha de cierre del ticket. 3. Las solicitudes de soporte técnico de prioridad alta que en su evaluación técnica se definan como proyecto, no serán contabilizadas en este indicador."/>
    <e v="#VALUE!"/>
  </r>
  <r>
    <s v="PRESIDENCIA DE LA REPUBLICA"/>
    <x v="179"/>
    <s v="Servicios Públicos Generales"/>
    <n v="13857"/>
    <s v="Porcentaje de cumplimiento del plazo de confirmación de visitas guiadas"/>
    <s v="(Total de visitas guiadas confirmadas antes de 3 días hábiles a la fecha de la visita./Total de solicitudes de visitas guiadas al Palacio de La Moneda realizadas durante el año t.)*100"/>
    <s v="3 - Promover la comunicación efectiva entre las personas para mejorar la gestión institucional."/>
    <s v="Cumplimiento de plazo de confirmación al solicitante de visita guiada."/>
    <s v="%"/>
    <s v="Asc"/>
    <s v="Calidad"/>
    <s v="Producto"/>
    <x v="2"/>
    <n v="60"/>
    <n v="2100"/>
    <n v="3500"/>
    <n v="0"/>
    <m/>
    <s v="NM"/>
    <s v="--"/>
    <s v="--"/>
    <s v="--"/>
    <s v="Se considera el total de las solicitudes de visita y no la cantidad de participantes en ella, puesto que la confirmación se realiza por grupo y no individualmente. Sólo se considera la categoría de Fines Educativos._x000b__x000b_Se consideran solicitudes registradas a través de la plataforma http://visitasguiadas.presidencia.cl._x000b__x000b_No serán consideradas en el universo de solicitudes, aquellas que se reprogramen, por diversos motivos."/>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56ED46-45EB-44DC-A0E1-22F55FDF0DFC}"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152" firstHeaderRow="1" firstDataRow="1" firstDataCol="1" rowPageCount="1" colPageCount="1"/>
  <pivotFields count="24">
    <pivotField showAll="0"/>
    <pivotField axis="axisRow" showAll="0">
      <items count="181">
        <item x="39"/>
        <item x="104"/>
        <item x="25"/>
        <item x="7"/>
        <item x="165"/>
        <item x="110"/>
        <item x="60"/>
        <item x="87"/>
        <item x="61"/>
        <item x="0"/>
        <item x="64"/>
        <item x="26"/>
        <item x="65"/>
        <item x="40"/>
        <item x="176"/>
        <item x="27"/>
        <item x="17"/>
        <item x="1"/>
        <item x="75"/>
        <item x="179"/>
        <item x="90"/>
        <item x="91"/>
        <item x="66"/>
        <item x="92"/>
        <item x="41"/>
        <item x="105"/>
        <item x="93"/>
        <item x="94"/>
        <item x="95"/>
        <item x="67"/>
        <item x="166"/>
        <item x="96"/>
        <item x="167"/>
        <item x="9"/>
        <item x="97"/>
        <item x="98"/>
        <item x="168"/>
        <item x="10"/>
        <item x="99"/>
        <item x="106"/>
        <item x="68"/>
        <item x="11"/>
        <item x="100"/>
        <item x="28"/>
        <item x="18"/>
        <item x="111"/>
        <item x="76"/>
        <item x="140"/>
        <item x="141"/>
        <item x="142"/>
        <item x="143"/>
        <item x="144"/>
        <item x="145"/>
        <item x="146"/>
        <item x="147"/>
        <item x="148"/>
        <item x="149"/>
        <item x="150"/>
        <item x="151"/>
        <item x="152"/>
        <item x="153"/>
        <item x="154"/>
        <item x="155"/>
        <item x="107"/>
        <item x="2"/>
        <item x="169"/>
        <item x="112"/>
        <item x="170"/>
        <item x="12"/>
        <item x="138"/>
        <item x="29"/>
        <item x="101"/>
        <item x="19"/>
        <item x="30"/>
        <item x="117"/>
        <item x="42"/>
        <item x="43"/>
        <item x="3"/>
        <item x="156"/>
        <item x="120"/>
        <item x="177"/>
        <item x="178"/>
        <item x="118"/>
        <item x="69"/>
        <item x="77"/>
        <item x="88"/>
        <item x="102"/>
        <item x="108"/>
        <item x="13"/>
        <item x="4"/>
        <item x="31"/>
        <item x="162"/>
        <item x="157"/>
        <item x="70"/>
        <item x="78"/>
        <item x="71"/>
        <item x="14"/>
        <item x="44"/>
        <item x="45"/>
        <item x="46"/>
        <item x="47"/>
        <item x="48"/>
        <item x="49"/>
        <item x="50"/>
        <item x="51"/>
        <item x="52"/>
        <item x="53"/>
        <item x="54"/>
        <item x="79"/>
        <item x="72"/>
        <item x="171"/>
        <item x="20"/>
        <item x="89"/>
        <item x="82"/>
        <item x="80"/>
        <item x="32"/>
        <item x="33"/>
        <item x="21"/>
        <item x="34"/>
        <item x="84"/>
        <item x="158"/>
        <item x="113"/>
        <item x="121"/>
        <item x="122"/>
        <item x="123"/>
        <item x="124"/>
        <item x="125"/>
        <item x="126"/>
        <item x="127"/>
        <item x="128"/>
        <item x="129"/>
        <item x="130"/>
        <item x="131"/>
        <item x="132"/>
        <item x="133"/>
        <item x="134"/>
        <item x="135"/>
        <item x="136"/>
        <item x="5"/>
        <item x="6"/>
        <item x="8"/>
        <item x="15"/>
        <item x="81"/>
        <item x="159"/>
        <item x="35"/>
        <item x="55"/>
        <item x="56"/>
        <item x="57"/>
        <item x="62"/>
        <item x="22"/>
        <item x="83"/>
        <item x="23"/>
        <item x="85"/>
        <item x="36"/>
        <item x="160"/>
        <item x="172"/>
        <item x="114"/>
        <item x="109"/>
        <item x="115"/>
        <item x="24"/>
        <item x="119"/>
        <item x="37"/>
        <item x="137"/>
        <item x="139"/>
        <item x="161"/>
        <item x="163"/>
        <item x="86"/>
        <item x="173"/>
        <item x="16"/>
        <item x="73"/>
        <item x="58"/>
        <item x="59"/>
        <item x="63"/>
        <item x="38"/>
        <item x="174"/>
        <item x="116"/>
        <item x="175"/>
        <item x="103"/>
        <item x="164"/>
        <item x="74"/>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x="2"/>
        <item h="1" x="1"/>
        <item t="default"/>
      </items>
    </pivotField>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149">
    <i>
      <x/>
    </i>
    <i>
      <x v="1"/>
    </i>
    <i>
      <x v="2"/>
    </i>
    <i>
      <x v="3"/>
    </i>
    <i>
      <x v="5"/>
    </i>
    <i>
      <x v="6"/>
    </i>
    <i>
      <x v="7"/>
    </i>
    <i>
      <x v="8"/>
    </i>
    <i>
      <x v="9"/>
    </i>
    <i>
      <x v="10"/>
    </i>
    <i>
      <x v="12"/>
    </i>
    <i>
      <x v="13"/>
    </i>
    <i>
      <x v="14"/>
    </i>
    <i>
      <x v="15"/>
    </i>
    <i>
      <x v="16"/>
    </i>
    <i>
      <x v="17"/>
    </i>
    <i>
      <x v="18"/>
    </i>
    <i>
      <x v="19"/>
    </i>
    <i>
      <x v="20"/>
    </i>
    <i>
      <x v="21"/>
    </i>
    <i>
      <x v="22"/>
    </i>
    <i>
      <x v="23"/>
    </i>
    <i>
      <x v="24"/>
    </i>
    <i>
      <x v="25"/>
    </i>
    <i>
      <x v="26"/>
    </i>
    <i>
      <x v="27"/>
    </i>
    <i>
      <x v="28"/>
    </i>
    <i>
      <x v="29"/>
    </i>
    <i>
      <x v="30"/>
    </i>
    <i>
      <x v="31"/>
    </i>
    <i>
      <x v="33"/>
    </i>
    <i>
      <x v="34"/>
    </i>
    <i>
      <x v="35"/>
    </i>
    <i>
      <x v="36"/>
    </i>
    <i>
      <x v="38"/>
    </i>
    <i>
      <x v="40"/>
    </i>
    <i>
      <x v="42"/>
    </i>
    <i>
      <x v="43"/>
    </i>
    <i>
      <x v="45"/>
    </i>
    <i>
      <x v="46"/>
    </i>
    <i>
      <x v="47"/>
    </i>
    <i>
      <x v="48"/>
    </i>
    <i>
      <x v="49"/>
    </i>
    <i>
      <x v="50"/>
    </i>
    <i>
      <x v="51"/>
    </i>
    <i>
      <x v="52"/>
    </i>
    <i>
      <x v="53"/>
    </i>
    <i>
      <x v="54"/>
    </i>
    <i>
      <x v="55"/>
    </i>
    <i>
      <x v="56"/>
    </i>
    <i>
      <x v="57"/>
    </i>
    <i>
      <x v="58"/>
    </i>
    <i>
      <x v="59"/>
    </i>
    <i>
      <x v="60"/>
    </i>
    <i>
      <x v="61"/>
    </i>
    <i>
      <x v="62"/>
    </i>
    <i>
      <x v="63"/>
    </i>
    <i>
      <x v="64"/>
    </i>
    <i>
      <x v="65"/>
    </i>
    <i>
      <x v="66"/>
    </i>
    <i>
      <x v="69"/>
    </i>
    <i>
      <x v="70"/>
    </i>
    <i>
      <x v="71"/>
    </i>
    <i>
      <x v="72"/>
    </i>
    <i>
      <x v="73"/>
    </i>
    <i>
      <x v="74"/>
    </i>
    <i>
      <x v="75"/>
    </i>
    <i>
      <x v="76"/>
    </i>
    <i>
      <x v="78"/>
    </i>
    <i>
      <x v="79"/>
    </i>
    <i>
      <x v="80"/>
    </i>
    <i>
      <x v="81"/>
    </i>
    <i>
      <x v="82"/>
    </i>
    <i>
      <x v="83"/>
    </i>
    <i>
      <x v="84"/>
    </i>
    <i>
      <x v="86"/>
    </i>
    <i>
      <x v="87"/>
    </i>
    <i>
      <x v="88"/>
    </i>
    <i>
      <x v="89"/>
    </i>
    <i>
      <x v="90"/>
    </i>
    <i>
      <x v="91"/>
    </i>
    <i>
      <x v="93"/>
    </i>
    <i>
      <x v="94"/>
    </i>
    <i>
      <x v="95"/>
    </i>
    <i>
      <x v="96"/>
    </i>
    <i>
      <x v="99"/>
    </i>
    <i>
      <x v="100"/>
    </i>
    <i>
      <x v="102"/>
    </i>
    <i>
      <x v="103"/>
    </i>
    <i>
      <x v="104"/>
    </i>
    <i>
      <x v="106"/>
    </i>
    <i>
      <x v="108"/>
    </i>
    <i>
      <x v="109"/>
    </i>
    <i>
      <x v="110"/>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41"/>
    </i>
    <i>
      <x v="142"/>
    </i>
    <i>
      <x v="143"/>
    </i>
    <i>
      <x v="144"/>
    </i>
    <i>
      <x v="145"/>
    </i>
    <i>
      <x v="148"/>
    </i>
    <i>
      <x v="149"/>
    </i>
    <i>
      <x v="150"/>
    </i>
    <i>
      <x v="151"/>
    </i>
    <i>
      <x v="154"/>
    </i>
    <i>
      <x v="155"/>
    </i>
    <i>
      <x v="156"/>
    </i>
    <i>
      <x v="158"/>
    </i>
    <i>
      <x v="160"/>
    </i>
    <i>
      <x v="162"/>
    </i>
    <i>
      <x v="163"/>
    </i>
    <i>
      <x v="164"/>
    </i>
    <i>
      <x v="167"/>
    </i>
    <i>
      <x v="168"/>
    </i>
    <i>
      <x v="170"/>
    </i>
    <i>
      <x v="172"/>
    </i>
    <i>
      <x v="173"/>
    </i>
    <i>
      <x v="174"/>
    </i>
    <i>
      <x v="175"/>
    </i>
    <i>
      <x v="176"/>
    </i>
    <i>
      <x v="177"/>
    </i>
    <i>
      <x v="179"/>
    </i>
    <i t="grand">
      <x/>
    </i>
  </rowItems>
  <colItems count="1">
    <i/>
  </colItems>
  <pageFields count="1">
    <pageField fld="12" hier="-1"/>
  </pageFields>
  <dataFields count="1">
    <dataField name="Promedio de Ingreemento" fld="23" subtotal="average"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BF4B9C-4760-4F4B-8D7C-B52CC828AFA5}" name="Tabla1" displayName="Tabla1" ref="A1:X7" totalsRowShown="0">
  <autoFilter ref="A1:X7" xr:uid="{31BF4B9C-4760-4F4B-8D7C-B52CC828AFA5}"/>
  <tableColumns count="24">
    <tableColumn id="1" xr3:uid="{112EF41E-F585-4D8C-B78B-685FC84F16E7}" name="Ministerio"/>
    <tableColumn id="2" xr3:uid="{1A8FC7E6-D70F-4CFD-8C1F-A9AD7BF21628}" name="Servicio"/>
    <tableColumn id="3" xr3:uid="{FB957E8F-86F0-4E21-9B70-B1A63D38E558}" name="Funcion"/>
    <tableColumn id="4" xr3:uid="{45E8705A-FDAA-408B-9721-22564DADE21D}" name="Código Indicador"/>
    <tableColumn id="5" xr3:uid="{E877A6F7-E7DF-45C5-9CE4-BE7FB75EF015}" name="Nombre Indicador"/>
    <tableColumn id="6" xr3:uid="{54D5C5A0-65E1-4905-BE1C-03BFE9BC60B2}" name="Formula de Calculo"/>
    <tableColumn id="7" xr3:uid="{16C280FB-5D7C-45B7-BEE6-6E8D7EF3B2DD}" name="Objetivos Estratégicos Institucionales"/>
    <tableColumn id="8" xr3:uid="{EE4F0A84-5968-4F18-975A-FD5C30935F15}" name="Variable de Medición"/>
    <tableColumn id="9" xr3:uid="{67A94CBE-61A7-4946-9F63-8B7A3915686F}" name="Unidad"/>
    <tableColumn id="10" xr3:uid="{78061C14-5193-4726-9C92-EB782DFFAF21}" name="Sentido"/>
    <tableColumn id="11" xr3:uid="{808AFA16-53A6-431E-A73D-7571012886D5}" name="Dimensión"/>
    <tableColumn id="12" xr3:uid="{ABFA9A48-2990-458E-9DC3-6B05E9B7CF1D}" name="Ambito"/>
    <tableColumn id="13" xr3:uid="{969C8885-3988-41D2-994D-9CE27700BB3F}" name="Tipo de Indicador"/>
    <tableColumn id="14" xr3:uid="{1994AE2B-7B34-498F-8E09-DAD5FA5D71D4}" name="Estimado 2023"/>
    <tableColumn id="15" xr3:uid="{6FD6B536-A15A-48FD-9E15-A8C383726296}" name="Op1 Estimado 2023"/>
    <tableColumn id="16" xr3:uid="{D9FC2880-76A5-4F8D-9315-C0B9DB2034CD}" name="Op2 Estimado 2023"/>
    <tableColumn id="17" xr3:uid="{2E63D02B-7D46-423A-920F-48E595EF275F}" name="Op3 Estimado 2023"/>
    <tableColumn id="18" xr3:uid="{3EE605CB-B919-47A8-A2FB-2A1E181A4274}" name="Meta 2021"/>
    <tableColumn id="19" xr3:uid="{E73F1ED6-4E9A-4820-9EB4-9CA05184A1F8}" name="Efectivo 2021"/>
    <tableColumn id="20" xr3:uid="{B07FF73F-0E5E-47C2-9450-5DDF78913121}" name="Op1 Efectivo 2021"/>
    <tableColumn id="21" xr3:uid="{B5410049-3AF8-4825-B586-8DA3D81FD307}" name="Op2 Efectivo 2021"/>
    <tableColumn id="22" xr3:uid="{546154CA-4BC4-434D-A3DB-CA6AD2DFDDAB}" name="Op3 Efectivo 2021"/>
    <tableColumn id="23" xr3:uid="{BD67FA74-3B26-4FA8-AEBE-137C24296081}" name="Nota"/>
    <tableColumn id="24" xr3:uid="{19F0AB0D-D1D1-4090-A18C-181A545B3A8D}" name="Ingreement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9"/>
  <sheetViews>
    <sheetView topLeftCell="A19" workbookViewId="0">
      <selection activeCell="F15" sqref="F15"/>
    </sheetView>
  </sheetViews>
  <sheetFormatPr baseColWidth="10" defaultRowHeight="15" x14ac:dyDescent="0.25"/>
  <cols>
    <col min="1" max="1" width="17.140625" customWidth="1"/>
    <col min="2" max="2" width="29.140625" customWidth="1"/>
    <col min="3" max="3" width="57.140625" customWidth="1"/>
  </cols>
  <sheetData>
    <row r="1" spans="1:5" ht="15.75" thickBot="1" x14ac:dyDescent="0.3">
      <c r="A1" s="5" t="s">
        <v>5170</v>
      </c>
      <c r="B1" s="6" t="s">
        <v>5171</v>
      </c>
      <c r="C1" s="6" t="s">
        <v>5172</v>
      </c>
    </row>
    <row r="2" spans="1:5" s="9" customFormat="1" ht="15.75" thickBot="1" x14ac:dyDescent="0.3">
      <c r="A2" s="7" t="s">
        <v>5173</v>
      </c>
      <c r="B2" s="8" t="s">
        <v>5174</v>
      </c>
      <c r="C2" s="8" t="s">
        <v>5175</v>
      </c>
      <c r="D2"/>
      <c r="E2"/>
    </row>
    <row r="3" spans="1:5" s="9" customFormat="1" ht="15.75" thickBot="1" x14ac:dyDescent="0.3">
      <c r="A3" s="7" t="s">
        <v>5176</v>
      </c>
      <c r="B3" s="8" t="s">
        <v>5177</v>
      </c>
      <c r="C3" s="8" t="s">
        <v>5178</v>
      </c>
      <c r="D3"/>
      <c r="E3"/>
    </row>
    <row r="4" spans="1:5" s="9" customFormat="1" ht="26.25" thickBot="1" x14ac:dyDescent="0.3">
      <c r="A4" s="7" t="s">
        <v>5179</v>
      </c>
      <c r="B4" s="8" t="s">
        <v>5180</v>
      </c>
      <c r="C4" s="8" t="s">
        <v>5181</v>
      </c>
      <c r="D4"/>
      <c r="E4"/>
    </row>
    <row r="5" spans="1:5" s="9" customFormat="1" ht="15.75" thickBot="1" x14ac:dyDescent="0.3">
      <c r="A5" s="10"/>
      <c r="B5" s="11"/>
      <c r="C5" s="8"/>
      <c r="D5"/>
      <c r="E5"/>
    </row>
    <row r="6" spans="1:5" s="9" customFormat="1" ht="15.75" thickBot="1" x14ac:dyDescent="0.3">
      <c r="A6" s="22" t="s">
        <v>5182</v>
      </c>
      <c r="B6" s="23"/>
      <c r="C6" s="24"/>
      <c r="D6"/>
      <c r="E6"/>
    </row>
    <row r="7" spans="1:5" s="9" customFormat="1" ht="15.75" thickBot="1" x14ac:dyDescent="0.3">
      <c r="A7" s="5" t="s">
        <v>5183</v>
      </c>
      <c r="B7" s="6" t="s">
        <v>5184</v>
      </c>
      <c r="C7" s="6" t="s">
        <v>5185</v>
      </c>
      <c r="D7"/>
      <c r="E7"/>
    </row>
    <row r="8" spans="1:5" ht="15.75" thickBot="1" x14ac:dyDescent="0.3">
      <c r="A8" s="7" t="s">
        <v>5186</v>
      </c>
      <c r="B8" s="8" t="s">
        <v>0</v>
      </c>
      <c r="C8" s="8" t="s">
        <v>5187</v>
      </c>
    </row>
    <row r="9" spans="1:5" ht="15.75" thickBot="1" x14ac:dyDescent="0.3">
      <c r="A9" s="7" t="s">
        <v>5188</v>
      </c>
      <c r="B9" s="8" t="s">
        <v>1</v>
      </c>
      <c r="C9" s="8" t="s">
        <v>5189</v>
      </c>
    </row>
    <row r="10" spans="1:5" ht="15.75" thickBot="1" x14ac:dyDescent="0.3">
      <c r="A10" s="7" t="s">
        <v>5190</v>
      </c>
      <c r="B10" s="8" t="s">
        <v>5191</v>
      </c>
      <c r="C10" s="8" t="s">
        <v>5192</v>
      </c>
    </row>
    <row r="11" spans="1:5" ht="15.75" thickBot="1" x14ac:dyDescent="0.3">
      <c r="A11" s="7" t="s">
        <v>5193</v>
      </c>
      <c r="B11" s="8" t="s">
        <v>3</v>
      </c>
      <c r="C11" s="8" t="s">
        <v>5194</v>
      </c>
    </row>
    <row r="12" spans="1:5" ht="15.75" thickBot="1" x14ac:dyDescent="0.3">
      <c r="A12" s="7" t="s">
        <v>5195</v>
      </c>
      <c r="B12" s="8" t="s">
        <v>5196</v>
      </c>
      <c r="C12" s="8" t="s">
        <v>5197</v>
      </c>
    </row>
    <row r="13" spans="1:5" ht="26.25" thickBot="1" x14ac:dyDescent="0.3">
      <c r="A13" s="7" t="s">
        <v>5198</v>
      </c>
      <c r="B13" s="8" t="s">
        <v>5199</v>
      </c>
      <c r="C13" s="8" t="s">
        <v>5200</v>
      </c>
    </row>
    <row r="14" spans="1:5" ht="26.25" thickBot="1" x14ac:dyDescent="0.3">
      <c r="A14" s="7" t="s">
        <v>5201</v>
      </c>
      <c r="B14" s="8" t="s">
        <v>4</v>
      </c>
      <c r="C14" s="8" t="s">
        <v>5202</v>
      </c>
    </row>
    <row r="15" spans="1:5" ht="26.25" thickBot="1" x14ac:dyDescent="0.3">
      <c r="A15" s="12" t="s">
        <v>5203</v>
      </c>
      <c r="B15" s="8" t="s">
        <v>5</v>
      </c>
      <c r="C15" s="8" t="s">
        <v>5204</v>
      </c>
    </row>
    <row r="16" spans="1:5" ht="15.75" thickBot="1" x14ac:dyDescent="0.3">
      <c r="A16" s="7" t="s">
        <v>5205</v>
      </c>
      <c r="B16" s="8" t="s">
        <v>5206</v>
      </c>
      <c r="C16" s="8" t="s">
        <v>5207</v>
      </c>
    </row>
    <row r="17" spans="1:3" ht="26.25" thickBot="1" x14ac:dyDescent="0.3">
      <c r="A17" s="7" t="s">
        <v>5208</v>
      </c>
      <c r="B17" s="8" t="s">
        <v>10</v>
      </c>
      <c r="C17" s="8" t="s">
        <v>5209</v>
      </c>
    </row>
    <row r="18" spans="1:3" ht="39" thickBot="1" x14ac:dyDescent="0.3">
      <c r="A18" s="7" t="s">
        <v>5210</v>
      </c>
      <c r="B18" s="8" t="s">
        <v>11</v>
      </c>
      <c r="C18" s="8" t="s">
        <v>5211</v>
      </c>
    </row>
    <row r="19" spans="1:3" ht="39" thickBot="1" x14ac:dyDescent="0.3">
      <c r="A19" s="7" t="s">
        <v>5212</v>
      </c>
      <c r="B19" s="8" t="s">
        <v>5213</v>
      </c>
      <c r="C19" s="8" t="s">
        <v>5214</v>
      </c>
    </row>
    <row r="20" spans="1:3" ht="39" thickBot="1" x14ac:dyDescent="0.3">
      <c r="A20" s="7" t="s">
        <v>5215</v>
      </c>
      <c r="B20" s="8" t="s">
        <v>5216</v>
      </c>
      <c r="C20" s="8" t="s">
        <v>5259</v>
      </c>
    </row>
    <row r="21" spans="1:3" ht="15.75" thickBot="1" x14ac:dyDescent="0.3">
      <c r="A21" s="7" t="s">
        <v>5217</v>
      </c>
      <c r="B21" s="8" t="s">
        <v>13</v>
      </c>
      <c r="C21" s="8" t="s">
        <v>5218</v>
      </c>
    </row>
    <row r="22" spans="1:3" ht="15.75" thickBot="1" x14ac:dyDescent="0.3">
      <c r="A22" s="7" t="s">
        <v>5219</v>
      </c>
      <c r="B22" s="8" t="s">
        <v>14</v>
      </c>
      <c r="C22" s="8" t="s">
        <v>5220</v>
      </c>
    </row>
    <row r="23" spans="1:3" ht="15.75" thickBot="1" x14ac:dyDescent="0.3">
      <c r="A23" s="7" t="s">
        <v>5221</v>
      </c>
      <c r="B23" s="8" t="s">
        <v>15</v>
      </c>
      <c r="C23" s="8" t="s">
        <v>5222</v>
      </c>
    </row>
    <row r="24" spans="1:3" ht="26.25" thickBot="1" x14ac:dyDescent="0.3">
      <c r="A24" s="7" t="s">
        <v>5223</v>
      </c>
      <c r="B24" s="8" t="s">
        <v>16</v>
      </c>
      <c r="C24" s="8" t="s">
        <v>5224</v>
      </c>
    </row>
    <row r="25" spans="1:3" ht="15.75" thickBot="1" x14ac:dyDescent="0.3">
      <c r="A25" s="7" t="s">
        <v>5225</v>
      </c>
      <c r="B25" s="8" t="s">
        <v>17</v>
      </c>
      <c r="C25" s="8" t="s">
        <v>5226</v>
      </c>
    </row>
    <row r="26" spans="1:3" ht="26.25" thickBot="1" x14ac:dyDescent="0.3">
      <c r="A26" s="7" t="s">
        <v>5227</v>
      </c>
      <c r="B26" s="8" t="s">
        <v>18</v>
      </c>
      <c r="C26" s="8" t="s">
        <v>5228</v>
      </c>
    </row>
    <row r="27" spans="1:3" ht="26.25" thickBot="1" x14ac:dyDescent="0.3">
      <c r="A27" s="7" t="s">
        <v>5229</v>
      </c>
      <c r="B27" s="8" t="s">
        <v>19</v>
      </c>
      <c r="C27" s="8" t="s">
        <v>5230</v>
      </c>
    </row>
    <row r="28" spans="1:3" ht="26.25" thickBot="1" x14ac:dyDescent="0.3">
      <c r="A28" s="7" t="s">
        <v>5231</v>
      </c>
      <c r="B28" s="8" t="s">
        <v>20</v>
      </c>
      <c r="C28" s="8" t="s">
        <v>5232</v>
      </c>
    </row>
    <row r="29" spans="1:3" ht="15.75" thickBot="1" x14ac:dyDescent="0.3">
      <c r="A29" s="7" t="s">
        <v>5233</v>
      </c>
      <c r="B29" s="8" t="s">
        <v>21</v>
      </c>
      <c r="C29" s="8" t="s">
        <v>5234</v>
      </c>
    </row>
    <row r="30" spans="1:3" ht="26.25" thickBot="1" x14ac:dyDescent="0.3">
      <c r="A30" s="7" t="s">
        <v>5235</v>
      </c>
      <c r="B30" s="8" t="s">
        <v>22</v>
      </c>
      <c r="C30" s="8" t="s">
        <v>5236</v>
      </c>
    </row>
    <row r="31" spans="1:3" ht="26.25" thickBot="1" x14ac:dyDescent="0.3">
      <c r="A31" s="7" t="s">
        <v>5237</v>
      </c>
      <c r="B31" s="8" t="s">
        <v>23</v>
      </c>
      <c r="C31" s="8" t="s">
        <v>5238</v>
      </c>
    </row>
    <row r="32" spans="1:3" ht="26.25" thickBot="1" x14ac:dyDescent="0.3">
      <c r="A32" s="7" t="s">
        <v>5239</v>
      </c>
      <c r="B32" s="8" t="s">
        <v>24</v>
      </c>
      <c r="C32" s="8" t="s">
        <v>5240</v>
      </c>
    </row>
    <row r="33" spans="1:3" ht="26.25" thickBot="1" x14ac:dyDescent="0.3">
      <c r="A33" s="7" t="s">
        <v>5241</v>
      </c>
      <c r="B33" s="8" t="s">
        <v>5242</v>
      </c>
      <c r="C33" s="8" t="s">
        <v>5243</v>
      </c>
    </row>
    <row r="34" spans="1:3" ht="26.25" thickBot="1" x14ac:dyDescent="0.3">
      <c r="A34" s="7" t="s">
        <v>5244</v>
      </c>
      <c r="B34" s="8" t="s">
        <v>5245</v>
      </c>
      <c r="C34" s="8" t="s">
        <v>5246</v>
      </c>
    </row>
    <row r="35" spans="1:3" ht="26.25" thickBot="1" x14ac:dyDescent="0.3">
      <c r="A35" s="7" t="s">
        <v>5247</v>
      </c>
      <c r="B35" s="8" t="s">
        <v>5248</v>
      </c>
      <c r="C35" s="8" t="s">
        <v>5249</v>
      </c>
    </row>
    <row r="36" spans="1:3" ht="39" thickBot="1" x14ac:dyDescent="0.3">
      <c r="A36" s="7" t="s">
        <v>5258</v>
      </c>
      <c r="B36" s="8" t="s">
        <v>5250</v>
      </c>
      <c r="C36" s="8" t="s">
        <v>5251</v>
      </c>
    </row>
    <row r="37" spans="1:3" ht="26.25" thickBot="1" x14ac:dyDescent="0.3">
      <c r="A37" s="7" t="s">
        <v>5252</v>
      </c>
      <c r="B37" s="8" t="s">
        <v>5253</v>
      </c>
      <c r="C37" s="8" t="s">
        <v>5254</v>
      </c>
    </row>
    <row r="39" spans="1:3" ht="56.25" customHeight="1" x14ac:dyDescent="0.25">
      <c r="A39" s="25" t="s">
        <v>5255</v>
      </c>
      <c r="B39" s="25"/>
      <c r="C39" s="25"/>
    </row>
  </sheetData>
  <mergeCells count="2">
    <mergeCell ref="A6:C6"/>
    <mergeCell ref="A39:C39"/>
  </mergeCells>
  <pageMargins left="0.70866141732283472" right="0.70866141732283472" top="0.74803149606299213" bottom="0.74803149606299213" header="0.31496062992125984" footer="0.31496062992125984"/>
  <pageSetup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286"/>
  <sheetViews>
    <sheetView showGridLines="0" topLeftCell="AI1" workbookViewId="0">
      <selection activeCell="AZ2" sqref="AZ2"/>
    </sheetView>
  </sheetViews>
  <sheetFormatPr baseColWidth="10" defaultRowHeight="15" x14ac:dyDescent="0.25"/>
  <cols>
    <col min="1" max="2" width="45.7109375" bestFit="1" customWidth="1"/>
    <col min="3" max="3" width="31" bestFit="1" customWidth="1"/>
    <col min="4" max="4" width="12.42578125" bestFit="1" customWidth="1"/>
    <col min="5" max="8" width="45.7109375" bestFit="1" customWidth="1"/>
    <col min="9" max="9" width="10.28515625" bestFit="1" customWidth="1"/>
    <col min="10" max="10" width="10.7109375" bestFit="1" customWidth="1"/>
    <col min="11" max="11" width="12.5703125" bestFit="1" customWidth="1"/>
    <col min="12" max="12" width="15.28515625" bestFit="1" customWidth="1"/>
    <col min="13" max="13" width="16.140625" customWidth="1"/>
    <col min="14" max="14" width="15.5703125" bestFit="1" customWidth="1"/>
    <col min="15" max="17" width="18.85546875" bestFit="1" customWidth="1"/>
    <col min="18" max="18" width="15.5703125" bestFit="1" customWidth="1"/>
    <col min="19" max="19" width="18.85546875" bestFit="1" customWidth="1"/>
    <col min="20" max="21" width="14.28515625" bestFit="1" customWidth="1"/>
    <col min="22" max="22" width="14.42578125" bestFit="1" customWidth="1"/>
    <col min="23" max="25" width="17.85546875" bestFit="1" customWidth="1"/>
    <col min="26" max="26" width="16.42578125" customWidth="1"/>
    <col min="27" max="29" width="13.7109375" bestFit="1" customWidth="1"/>
    <col min="30" max="30" width="10.42578125" bestFit="1" customWidth="1"/>
    <col min="31" max="33" width="13.7109375" bestFit="1" customWidth="1"/>
    <col min="34" max="34" width="86.140625" customWidth="1"/>
  </cols>
  <sheetData>
    <row r="1" spans="1:34" s="1" customFormat="1" ht="11.25" x14ac:dyDescent="0.2">
      <c r="A1" s="2" t="s">
        <v>0</v>
      </c>
      <c r="B1" s="2" t="s">
        <v>1</v>
      </c>
      <c r="C1" s="2" t="s">
        <v>2</v>
      </c>
      <c r="D1" s="2" t="s">
        <v>3</v>
      </c>
      <c r="E1" s="2" t="s">
        <v>5196</v>
      </c>
      <c r="F1" s="2" t="s">
        <v>7</v>
      </c>
      <c r="G1" s="2" t="s">
        <v>4</v>
      </c>
      <c r="H1" s="2" t="s">
        <v>5</v>
      </c>
      <c r="I1" s="2" t="s">
        <v>8</v>
      </c>
      <c r="J1" s="2" t="s">
        <v>10</v>
      </c>
      <c r="K1" s="2" t="s">
        <v>11</v>
      </c>
      <c r="L1" s="2" t="s">
        <v>12</v>
      </c>
      <c r="M1" s="2" t="s">
        <v>5216</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row>
    <row r="2" spans="1:34" s="4" customFormat="1" ht="11.25" x14ac:dyDescent="0.2">
      <c r="A2" s="3" t="s">
        <v>34</v>
      </c>
      <c r="B2" s="3" t="s">
        <v>35</v>
      </c>
      <c r="C2" s="3" t="s">
        <v>36</v>
      </c>
      <c r="D2" s="3">
        <v>5193</v>
      </c>
      <c r="E2" s="3" t="s">
        <v>37</v>
      </c>
      <c r="F2" s="3" t="s">
        <v>41</v>
      </c>
      <c r="G2" s="3" t="s">
        <v>38</v>
      </c>
      <c r="H2" s="3" t="s">
        <v>39</v>
      </c>
      <c r="I2" s="3" t="s">
        <v>42</v>
      </c>
      <c r="J2" s="3" t="s">
        <v>43</v>
      </c>
      <c r="K2" s="3" t="s">
        <v>44</v>
      </c>
      <c r="L2" s="3" t="s">
        <v>45</v>
      </c>
      <c r="M2" s="3" t="s">
        <v>5257</v>
      </c>
      <c r="N2" s="3">
        <v>81.3</v>
      </c>
      <c r="O2" s="3">
        <v>60426</v>
      </c>
      <c r="P2" s="3">
        <v>74325</v>
      </c>
      <c r="Q2" s="3">
        <v>0</v>
      </c>
      <c r="R2" s="3">
        <v>81.3</v>
      </c>
      <c r="S2" s="3">
        <v>60426</v>
      </c>
      <c r="T2" s="3">
        <v>74325</v>
      </c>
      <c r="U2" s="3">
        <v>0</v>
      </c>
      <c r="V2" s="3">
        <v>76.92</v>
      </c>
      <c r="W2" s="3">
        <v>14639.86</v>
      </c>
      <c r="X2" s="3">
        <v>19031.47</v>
      </c>
      <c r="Y2" s="3">
        <v>0</v>
      </c>
      <c r="Z2" s="3">
        <v>76.17</v>
      </c>
      <c r="AA2" s="3">
        <v>89964.77</v>
      </c>
      <c r="AB2" s="3">
        <v>118106.28</v>
      </c>
      <c r="AC2" s="3">
        <v>0</v>
      </c>
      <c r="AD2" s="3">
        <v>78.08</v>
      </c>
      <c r="AE2" s="3">
        <v>80756.34</v>
      </c>
      <c r="AF2" s="3">
        <v>103428.27</v>
      </c>
      <c r="AG2" s="3">
        <v>0</v>
      </c>
      <c r="AH2" s="3" t="s">
        <v>46</v>
      </c>
    </row>
    <row r="3" spans="1:34" s="4" customFormat="1" ht="11.25" x14ac:dyDescent="0.2">
      <c r="A3" s="3" t="s">
        <v>34</v>
      </c>
      <c r="B3" s="3" t="s">
        <v>35</v>
      </c>
      <c r="C3" s="3" t="s">
        <v>36</v>
      </c>
      <c r="D3" s="3">
        <v>5216</v>
      </c>
      <c r="E3" s="3" t="s">
        <v>47</v>
      </c>
      <c r="F3" s="3" t="s">
        <v>50</v>
      </c>
      <c r="G3" s="3" t="s">
        <v>48</v>
      </c>
      <c r="H3" s="3" t="s">
        <v>49</v>
      </c>
      <c r="I3" s="3" t="s">
        <v>51</v>
      </c>
      <c r="J3" s="3" t="s">
        <v>52</v>
      </c>
      <c r="K3" s="3" t="s">
        <v>53</v>
      </c>
      <c r="L3" s="3" t="s">
        <v>6</v>
      </c>
      <c r="M3" s="3" t="s">
        <v>5257</v>
      </c>
      <c r="N3" s="3">
        <v>4.88</v>
      </c>
      <c r="O3" s="3">
        <v>156.16</v>
      </c>
      <c r="P3" s="3">
        <v>32</v>
      </c>
      <c r="Q3" s="3">
        <v>0</v>
      </c>
      <c r="R3" s="3">
        <v>4.88</v>
      </c>
      <c r="S3" s="3">
        <v>156.16</v>
      </c>
      <c r="T3" s="3">
        <v>32</v>
      </c>
      <c r="U3" s="3">
        <v>0</v>
      </c>
      <c r="V3" s="3">
        <v>5.0599999999999996</v>
      </c>
      <c r="W3" s="3">
        <v>65.739999999999995</v>
      </c>
      <c r="X3" s="3">
        <v>13</v>
      </c>
      <c r="Y3" s="3">
        <v>0</v>
      </c>
      <c r="Z3" s="3">
        <v>4.82</v>
      </c>
      <c r="AA3" s="3">
        <v>221.7</v>
      </c>
      <c r="AB3" s="3">
        <v>46</v>
      </c>
      <c r="AC3" s="3">
        <v>0</v>
      </c>
      <c r="AD3" s="3">
        <v>4.82</v>
      </c>
      <c r="AE3" s="3">
        <v>183.33</v>
      </c>
      <c r="AF3" s="3">
        <v>38</v>
      </c>
      <c r="AG3" s="3">
        <v>0</v>
      </c>
      <c r="AH3" s="3" t="s">
        <v>54</v>
      </c>
    </row>
    <row r="4" spans="1:34" s="4" customFormat="1" ht="11.25" x14ac:dyDescent="0.2">
      <c r="A4" s="3" t="s">
        <v>34</v>
      </c>
      <c r="B4" s="3" t="s">
        <v>35</v>
      </c>
      <c r="C4" s="3" t="s">
        <v>36</v>
      </c>
      <c r="D4" s="3">
        <v>6924</v>
      </c>
      <c r="E4" s="3" t="s">
        <v>55</v>
      </c>
      <c r="F4" s="3" t="s">
        <v>58</v>
      </c>
      <c r="G4" s="3" t="s">
        <v>56</v>
      </c>
      <c r="H4" s="3" t="s">
        <v>57</v>
      </c>
      <c r="I4" s="3" t="s">
        <v>42</v>
      </c>
      <c r="J4" s="3" t="s">
        <v>43</v>
      </c>
      <c r="K4" s="3" t="s">
        <v>44</v>
      </c>
      <c r="L4" s="3" t="s">
        <v>6</v>
      </c>
      <c r="M4" s="3" t="s">
        <v>5257</v>
      </c>
      <c r="N4" s="3">
        <v>20.04</v>
      </c>
      <c r="O4" s="3">
        <v>219227.66</v>
      </c>
      <c r="P4" s="3">
        <v>1093812.9099999999</v>
      </c>
      <c r="Q4" s="3">
        <v>0</v>
      </c>
      <c r="R4" s="3">
        <v>18.059999999999999</v>
      </c>
      <c r="S4" s="3">
        <v>197502.4</v>
      </c>
      <c r="T4" s="3">
        <v>1093812.9099999999</v>
      </c>
      <c r="U4" s="3">
        <v>0</v>
      </c>
      <c r="V4" s="3">
        <v>17.420000000000002</v>
      </c>
      <c r="W4" s="3">
        <v>190556.81</v>
      </c>
      <c r="X4" s="3">
        <v>1093812.9099999999</v>
      </c>
      <c r="Y4" s="3">
        <v>0</v>
      </c>
      <c r="Z4" s="3">
        <v>17.12</v>
      </c>
      <c r="AA4" s="3">
        <v>187222.11</v>
      </c>
      <c r="AB4" s="3">
        <v>1093812.9099999999</v>
      </c>
      <c r="AC4" s="3">
        <v>0</v>
      </c>
      <c r="AD4" s="3">
        <v>16.510000000000002</v>
      </c>
      <c r="AE4" s="3">
        <v>180630.12</v>
      </c>
      <c r="AF4" s="3">
        <v>1093812.9099999999</v>
      </c>
      <c r="AG4" s="3">
        <v>0</v>
      </c>
      <c r="AH4" s="3" t="s">
        <v>59</v>
      </c>
    </row>
    <row r="5" spans="1:34" s="4" customFormat="1" ht="11.25" x14ac:dyDescent="0.2">
      <c r="A5" s="3" t="s">
        <v>34</v>
      </c>
      <c r="B5" s="3" t="s">
        <v>35</v>
      </c>
      <c r="C5" s="3" t="s">
        <v>36</v>
      </c>
      <c r="D5" s="3">
        <v>6925</v>
      </c>
      <c r="E5" s="3" t="s">
        <v>60</v>
      </c>
      <c r="F5" s="3" t="s">
        <v>62</v>
      </c>
      <c r="G5" s="3" t="s">
        <v>56</v>
      </c>
      <c r="H5" s="3" t="s">
        <v>61</v>
      </c>
      <c r="I5" s="3" t="s">
        <v>42</v>
      </c>
      <c r="J5" s="3" t="s">
        <v>43</v>
      </c>
      <c r="K5" s="3" t="s">
        <v>44</v>
      </c>
      <c r="L5" s="3" t="s">
        <v>6</v>
      </c>
      <c r="M5" s="3" t="s">
        <v>5257</v>
      </c>
      <c r="N5" s="3">
        <v>111.57</v>
      </c>
      <c r="O5" s="3">
        <v>339154.42</v>
      </c>
      <c r="P5" s="3">
        <v>303972.5</v>
      </c>
      <c r="Q5" s="3">
        <v>0</v>
      </c>
      <c r="R5" s="3">
        <v>106.26</v>
      </c>
      <c r="S5" s="3">
        <v>323004.21000000002</v>
      </c>
      <c r="T5" s="3">
        <v>303972.5</v>
      </c>
      <c r="U5" s="3">
        <v>0</v>
      </c>
      <c r="V5" s="3">
        <v>102.77</v>
      </c>
      <c r="W5" s="3">
        <v>312397.38</v>
      </c>
      <c r="X5" s="3">
        <v>303972.5</v>
      </c>
      <c r="Y5" s="3">
        <v>0</v>
      </c>
      <c r="Z5" s="3">
        <v>100.96</v>
      </c>
      <c r="AA5" s="3">
        <v>306894.7</v>
      </c>
      <c r="AB5" s="3">
        <v>303972.5</v>
      </c>
      <c r="AC5" s="3">
        <v>0</v>
      </c>
      <c r="AD5" s="3">
        <v>97.25</v>
      </c>
      <c r="AE5" s="3">
        <v>295603.25</v>
      </c>
      <c r="AF5" s="3">
        <v>303972.5</v>
      </c>
      <c r="AG5" s="3">
        <v>0</v>
      </c>
      <c r="AH5" s="3" t="s">
        <v>63</v>
      </c>
    </row>
    <row r="6" spans="1:34" s="4" customFormat="1" ht="11.25" x14ac:dyDescent="0.2">
      <c r="A6" s="3" t="s">
        <v>34</v>
      </c>
      <c r="B6" s="3" t="s">
        <v>35</v>
      </c>
      <c r="C6" s="3" t="s">
        <v>36</v>
      </c>
      <c r="D6" s="3">
        <v>9885</v>
      </c>
      <c r="E6" s="3" t="s">
        <v>64</v>
      </c>
      <c r="F6" s="3" t="s">
        <v>66</v>
      </c>
      <c r="G6" s="3" t="s">
        <v>65</v>
      </c>
      <c r="H6" s="3"/>
      <c r="I6" s="3" t="s">
        <v>42</v>
      </c>
      <c r="J6" s="3" t="s">
        <v>43</v>
      </c>
      <c r="K6" s="3" t="s">
        <v>44</v>
      </c>
      <c r="L6" s="3" t="s">
        <v>6</v>
      </c>
      <c r="M6" s="3" t="s">
        <v>5256</v>
      </c>
      <c r="N6" s="3" t="s">
        <v>67</v>
      </c>
      <c r="O6" s="3" t="s">
        <v>40</v>
      </c>
      <c r="P6" s="3" t="s">
        <v>40</v>
      </c>
      <c r="Q6" s="3" t="s">
        <v>40</v>
      </c>
      <c r="R6" s="3">
        <v>100</v>
      </c>
      <c r="S6" s="3">
        <v>4</v>
      </c>
      <c r="T6" s="3">
        <v>4</v>
      </c>
      <c r="U6" s="3">
        <v>0</v>
      </c>
      <c r="V6" s="3">
        <v>50</v>
      </c>
      <c r="W6" s="3">
        <v>2</v>
      </c>
      <c r="X6" s="3">
        <v>4</v>
      </c>
      <c r="Y6" s="3">
        <v>0</v>
      </c>
      <c r="Z6" s="3">
        <v>100</v>
      </c>
      <c r="AA6" s="3">
        <v>4</v>
      </c>
      <c r="AB6" s="3">
        <v>4</v>
      </c>
      <c r="AC6" s="3">
        <v>0</v>
      </c>
      <c r="AD6" s="3">
        <v>100</v>
      </c>
      <c r="AE6" s="3">
        <v>9</v>
      </c>
      <c r="AF6" s="3">
        <v>9</v>
      </c>
      <c r="AG6" s="3">
        <v>0</v>
      </c>
      <c r="AH6" s="3" t="s">
        <v>68</v>
      </c>
    </row>
    <row r="7" spans="1:34" s="4" customFormat="1" ht="11.25" x14ac:dyDescent="0.2">
      <c r="A7" s="3" t="s">
        <v>34</v>
      </c>
      <c r="B7" s="3" t="s">
        <v>35</v>
      </c>
      <c r="C7" s="3" t="s">
        <v>36</v>
      </c>
      <c r="D7" s="3">
        <v>13726</v>
      </c>
      <c r="E7" s="3" t="s">
        <v>69</v>
      </c>
      <c r="F7" s="3" t="s">
        <v>72</v>
      </c>
      <c r="G7" s="3" t="s">
        <v>70</v>
      </c>
      <c r="H7" s="3" t="s">
        <v>71</v>
      </c>
      <c r="I7" s="3" t="s">
        <v>42</v>
      </c>
      <c r="J7" s="3" t="s">
        <v>43</v>
      </c>
      <c r="K7" s="3" t="s">
        <v>44</v>
      </c>
      <c r="L7" s="3" t="s">
        <v>45</v>
      </c>
      <c r="M7" s="3" t="s">
        <v>9</v>
      </c>
      <c r="N7" s="3">
        <v>25</v>
      </c>
      <c r="O7" s="3">
        <v>8</v>
      </c>
      <c r="P7" s="3">
        <v>32</v>
      </c>
      <c r="Q7" s="3">
        <v>0</v>
      </c>
      <c r="R7" s="3"/>
      <c r="S7" s="3"/>
      <c r="T7" s="3"/>
      <c r="U7" s="3"/>
      <c r="V7" s="3">
        <v>15.6</v>
      </c>
      <c r="W7" s="3">
        <v>5</v>
      </c>
      <c r="X7" s="3">
        <v>32</v>
      </c>
      <c r="Y7" s="3">
        <v>0</v>
      </c>
      <c r="Z7" s="3">
        <v>25</v>
      </c>
      <c r="AA7" s="3">
        <v>8</v>
      </c>
      <c r="AB7" s="3">
        <v>32</v>
      </c>
      <c r="AC7" s="3">
        <v>0</v>
      </c>
      <c r="AD7" s="3">
        <v>21.9</v>
      </c>
      <c r="AE7" s="3">
        <v>7</v>
      </c>
      <c r="AF7" s="3">
        <v>32</v>
      </c>
      <c r="AG7" s="3">
        <v>0</v>
      </c>
      <c r="AH7" s="3" t="s">
        <v>73</v>
      </c>
    </row>
    <row r="8" spans="1:34" s="4" customFormat="1" ht="11.25" x14ac:dyDescent="0.2">
      <c r="A8" s="3" t="s">
        <v>34</v>
      </c>
      <c r="B8" s="3" t="s">
        <v>74</v>
      </c>
      <c r="C8" s="3" t="s">
        <v>75</v>
      </c>
      <c r="D8" s="3">
        <v>270</v>
      </c>
      <c r="E8" s="3" t="s">
        <v>76</v>
      </c>
      <c r="F8" s="3" t="s">
        <v>77</v>
      </c>
      <c r="G8" s="3"/>
      <c r="H8" s="3"/>
      <c r="I8" s="3" t="s">
        <v>42</v>
      </c>
      <c r="J8" s="3" t="s">
        <v>43</v>
      </c>
      <c r="K8" s="3" t="s">
        <v>44</v>
      </c>
      <c r="L8" s="3" t="s">
        <v>78</v>
      </c>
      <c r="M8" s="3" t="s">
        <v>5256</v>
      </c>
      <c r="N8" s="3" t="s">
        <v>67</v>
      </c>
      <c r="O8" s="3" t="s">
        <v>40</v>
      </c>
      <c r="P8" s="3" t="s">
        <v>40</v>
      </c>
      <c r="Q8" s="3" t="s">
        <v>40</v>
      </c>
      <c r="R8" s="3" t="s">
        <v>67</v>
      </c>
      <c r="S8" s="3" t="s">
        <v>40</v>
      </c>
      <c r="T8" s="3" t="s">
        <v>40</v>
      </c>
      <c r="U8" s="3" t="s">
        <v>40</v>
      </c>
      <c r="V8" s="3" t="s">
        <v>67</v>
      </c>
      <c r="W8" s="3" t="s">
        <v>40</v>
      </c>
      <c r="X8" s="3" t="s">
        <v>40</v>
      </c>
      <c r="Y8" s="3" t="s">
        <v>40</v>
      </c>
      <c r="Z8" s="3">
        <v>91</v>
      </c>
      <c r="AA8" s="3">
        <v>4042</v>
      </c>
      <c r="AB8" s="3">
        <v>4444</v>
      </c>
      <c r="AC8" s="3">
        <v>0</v>
      </c>
      <c r="AD8" s="3">
        <v>86.6</v>
      </c>
      <c r="AE8" s="3">
        <v>4109</v>
      </c>
      <c r="AF8" s="3">
        <v>4747</v>
      </c>
      <c r="AG8" s="3">
        <v>0</v>
      </c>
      <c r="AH8" s="3" t="s">
        <v>79</v>
      </c>
    </row>
    <row r="9" spans="1:34" s="4" customFormat="1" ht="11.25" x14ac:dyDescent="0.2">
      <c r="A9" s="3" t="s">
        <v>34</v>
      </c>
      <c r="B9" s="3" t="s">
        <v>74</v>
      </c>
      <c r="C9" s="3" t="s">
        <v>75</v>
      </c>
      <c r="D9" s="3">
        <v>8411</v>
      </c>
      <c r="E9" s="3" t="s">
        <v>80</v>
      </c>
      <c r="F9" s="3" t="s">
        <v>83</v>
      </c>
      <c r="G9" s="3" t="s">
        <v>81</v>
      </c>
      <c r="H9" s="3" t="s">
        <v>82</v>
      </c>
      <c r="I9" s="3" t="s">
        <v>42</v>
      </c>
      <c r="J9" s="3" t="s">
        <v>43</v>
      </c>
      <c r="K9" s="3" t="s">
        <v>53</v>
      </c>
      <c r="L9" s="3" t="s">
        <v>6</v>
      </c>
      <c r="M9" s="3" t="s">
        <v>5257</v>
      </c>
      <c r="N9" s="3">
        <v>75.5</v>
      </c>
      <c r="O9" s="3">
        <v>3410</v>
      </c>
      <c r="P9" s="3">
        <v>4515</v>
      </c>
      <c r="Q9" s="3">
        <v>0</v>
      </c>
      <c r="R9" s="3">
        <v>75</v>
      </c>
      <c r="S9" s="3">
        <v>3265</v>
      </c>
      <c r="T9" s="3">
        <v>4355</v>
      </c>
      <c r="U9" s="3">
        <v>0</v>
      </c>
      <c r="V9" s="3">
        <v>75</v>
      </c>
      <c r="W9" s="3">
        <v>3265</v>
      </c>
      <c r="X9" s="3">
        <v>4355</v>
      </c>
      <c r="Y9" s="3">
        <v>0</v>
      </c>
      <c r="Z9" s="3">
        <v>75.7</v>
      </c>
      <c r="AA9" s="3">
        <v>3365</v>
      </c>
      <c r="AB9" s="3">
        <v>4444</v>
      </c>
      <c r="AC9" s="3">
        <v>0</v>
      </c>
      <c r="AD9" s="3">
        <v>75.8</v>
      </c>
      <c r="AE9" s="3">
        <v>3600</v>
      </c>
      <c r="AF9" s="3">
        <v>4747</v>
      </c>
      <c r="AG9" s="3">
        <v>0</v>
      </c>
      <c r="AH9" s="3" t="s">
        <v>84</v>
      </c>
    </row>
    <row r="10" spans="1:34" s="4" customFormat="1" ht="11.25" x14ac:dyDescent="0.2">
      <c r="A10" s="3" t="s">
        <v>34</v>
      </c>
      <c r="B10" s="3" t="s">
        <v>74</v>
      </c>
      <c r="C10" s="3" t="s">
        <v>75</v>
      </c>
      <c r="D10" s="3">
        <v>8816</v>
      </c>
      <c r="E10" s="3" t="s">
        <v>85</v>
      </c>
      <c r="F10" s="3" t="s">
        <v>86</v>
      </c>
      <c r="G10" s="3"/>
      <c r="H10" s="3"/>
      <c r="I10" s="3" t="s">
        <v>87</v>
      </c>
      <c r="J10" s="3" t="s">
        <v>52</v>
      </c>
      <c r="K10" s="3" t="s">
        <v>53</v>
      </c>
      <c r="L10" s="3" t="s">
        <v>6</v>
      </c>
      <c r="M10" s="3" t="s">
        <v>5256</v>
      </c>
      <c r="N10" s="3" t="s">
        <v>67</v>
      </c>
      <c r="O10" s="3" t="s">
        <v>40</v>
      </c>
      <c r="P10" s="3" t="s">
        <v>40</v>
      </c>
      <c r="Q10" s="3" t="s">
        <v>40</v>
      </c>
      <c r="R10" s="3" t="s">
        <v>67</v>
      </c>
      <c r="S10" s="3" t="s">
        <v>40</v>
      </c>
      <c r="T10" s="3" t="s">
        <v>40</v>
      </c>
      <c r="U10" s="3" t="s">
        <v>40</v>
      </c>
      <c r="V10" s="3" t="s">
        <v>67</v>
      </c>
      <c r="W10" s="3" t="s">
        <v>40</v>
      </c>
      <c r="X10" s="3" t="s">
        <v>40</v>
      </c>
      <c r="Y10" s="3" t="s">
        <v>40</v>
      </c>
      <c r="Z10" s="3">
        <v>23</v>
      </c>
      <c r="AA10" s="3">
        <v>119294</v>
      </c>
      <c r="AB10" s="3">
        <v>5081</v>
      </c>
      <c r="AC10" s="3">
        <v>0</v>
      </c>
      <c r="AD10" s="3">
        <v>23</v>
      </c>
      <c r="AE10" s="3">
        <v>123664</v>
      </c>
      <c r="AF10" s="3">
        <v>5387</v>
      </c>
      <c r="AG10" s="3">
        <v>0</v>
      </c>
      <c r="AH10" s="3" t="s">
        <v>88</v>
      </c>
    </row>
    <row r="11" spans="1:34" s="4" customFormat="1" ht="11.25" x14ac:dyDescent="0.2">
      <c r="A11" s="3" t="s">
        <v>34</v>
      </c>
      <c r="B11" s="3" t="s">
        <v>74</v>
      </c>
      <c r="C11" s="3" t="s">
        <v>75</v>
      </c>
      <c r="D11" s="3">
        <v>9391</v>
      </c>
      <c r="E11" s="3" t="s">
        <v>89</v>
      </c>
      <c r="F11" s="3" t="s">
        <v>91</v>
      </c>
      <c r="G11" s="3" t="s">
        <v>81</v>
      </c>
      <c r="H11" s="3" t="s">
        <v>90</v>
      </c>
      <c r="I11" s="3" t="s">
        <v>42</v>
      </c>
      <c r="J11" s="3" t="s">
        <v>43</v>
      </c>
      <c r="K11" s="3" t="s">
        <v>53</v>
      </c>
      <c r="L11" s="3" t="s">
        <v>6</v>
      </c>
      <c r="M11" s="3" t="s">
        <v>5257</v>
      </c>
      <c r="N11" s="3">
        <v>81.7</v>
      </c>
      <c r="O11" s="3">
        <v>2941</v>
      </c>
      <c r="P11" s="3">
        <v>3600</v>
      </c>
      <c r="Q11" s="3">
        <v>0</v>
      </c>
      <c r="R11" s="3">
        <v>91.8</v>
      </c>
      <c r="S11" s="3">
        <v>3864</v>
      </c>
      <c r="T11" s="3">
        <v>4211</v>
      </c>
      <c r="U11" s="3">
        <v>0</v>
      </c>
      <c r="V11" s="3">
        <v>91.8</v>
      </c>
      <c r="W11" s="3">
        <v>3864</v>
      </c>
      <c r="X11" s="3">
        <v>4211</v>
      </c>
      <c r="Y11" s="3">
        <v>0</v>
      </c>
      <c r="Z11" s="3">
        <v>80.099999999999994</v>
      </c>
      <c r="AA11" s="3">
        <v>3653</v>
      </c>
      <c r="AB11" s="3">
        <v>4559</v>
      </c>
      <c r="AC11" s="3">
        <v>0</v>
      </c>
      <c r="AD11" s="3">
        <v>81.400000000000006</v>
      </c>
      <c r="AE11" s="3">
        <v>3710</v>
      </c>
      <c r="AF11" s="3">
        <v>4556</v>
      </c>
      <c r="AG11" s="3">
        <v>0</v>
      </c>
      <c r="AH11" s="3" t="s">
        <v>92</v>
      </c>
    </row>
    <row r="12" spans="1:34" s="4" customFormat="1" ht="11.25" x14ac:dyDescent="0.2">
      <c r="A12" s="3" t="s">
        <v>34</v>
      </c>
      <c r="B12" s="3" t="s">
        <v>74</v>
      </c>
      <c r="C12" s="3" t="s">
        <v>75</v>
      </c>
      <c r="D12" s="3">
        <v>12190</v>
      </c>
      <c r="E12" s="3" t="s">
        <v>93</v>
      </c>
      <c r="F12" s="3" t="s">
        <v>94</v>
      </c>
      <c r="G12" s="3"/>
      <c r="H12" s="3"/>
      <c r="I12" s="3" t="s">
        <v>42</v>
      </c>
      <c r="J12" s="3" t="s">
        <v>43</v>
      </c>
      <c r="K12" s="3" t="s">
        <v>44</v>
      </c>
      <c r="L12" s="3" t="s">
        <v>6</v>
      </c>
      <c r="M12" s="3" t="s">
        <v>5256</v>
      </c>
      <c r="N12" s="3" t="s">
        <v>67</v>
      </c>
      <c r="O12" s="3" t="s">
        <v>40</v>
      </c>
      <c r="P12" s="3" t="s">
        <v>40</v>
      </c>
      <c r="Q12" s="3" t="s">
        <v>40</v>
      </c>
      <c r="R12" s="3" t="s">
        <v>67</v>
      </c>
      <c r="S12" s="3" t="s">
        <v>40</v>
      </c>
      <c r="T12" s="3" t="s">
        <v>40</v>
      </c>
      <c r="U12" s="3" t="s">
        <v>40</v>
      </c>
      <c r="V12" s="3" t="s">
        <v>67</v>
      </c>
      <c r="W12" s="3" t="s">
        <v>40</v>
      </c>
      <c r="X12" s="3" t="s">
        <v>40</v>
      </c>
      <c r="Y12" s="3" t="s">
        <v>40</v>
      </c>
      <c r="Z12" s="3">
        <v>9.6</v>
      </c>
      <c r="AA12" s="3">
        <v>33565</v>
      </c>
      <c r="AB12" s="3">
        <v>350000</v>
      </c>
      <c r="AC12" s="3">
        <v>0</v>
      </c>
      <c r="AD12" s="3">
        <v>9.4</v>
      </c>
      <c r="AE12" s="3">
        <v>32990</v>
      </c>
      <c r="AF12" s="3">
        <v>350000</v>
      </c>
      <c r="AG12" s="3">
        <v>0</v>
      </c>
      <c r="AH12" s="3" t="s">
        <v>95</v>
      </c>
    </row>
    <row r="13" spans="1:34" s="4" customFormat="1" ht="11.25" x14ac:dyDescent="0.2">
      <c r="A13" s="3" t="s">
        <v>34</v>
      </c>
      <c r="B13" s="3" t="s">
        <v>74</v>
      </c>
      <c r="C13" s="3" t="s">
        <v>75</v>
      </c>
      <c r="D13" s="3">
        <v>12725</v>
      </c>
      <c r="E13" s="3" t="s">
        <v>96</v>
      </c>
      <c r="F13" s="3" t="s">
        <v>97</v>
      </c>
      <c r="G13" s="3"/>
      <c r="H13" s="3"/>
      <c r="I13" s="3" t="s">
        <v>42</v>
      </c>
      <c r="J13" s="3" t="s">
        <v>43</v>
      </c>
      <c r="K13" s="3" t="s">
        <v>44</v>
      </c>
      <c r="L13" s="3" t="s">
        <v>6</v>
      </c>
      <c r="M13" s="3" t="s">
        <v>5256</v>
      </c>
      <c r="N13" s="3" t="s">
        <v>67</v>
      </c>
      <c r="O13" s="3" t="s">
        <v>40</v>
      </c>
      <c r="P13" s="3" t="s">
        <v>40</v>
      </c>
      <c r="Q13" s="3" t="s">
        <v>40</v>
      </c>
      <c r="R13" s="3" t="s">
        <v>67</v>
      </c>
      <c r="S13" s="3" t="s">
        <v>40</v>
      </c>
      <c r="T13" s="3" t="s">
        <v>40</v>
      </c>
      <c r="U13" s="3" t="s">
        <v>40</v>
      </c>
      <c r="V13" s="3" t="s">
        <v>67</v>
      </c>
      <c r="W13" s="3" t="s">
        <v>40</v>
      </c>
      <c r="X13" s="3" t="s">
        <v>40</v>
      </c>
      <c r="Y13" s="3" t="s">
        <v>40</v>
      </c>
      <c r="Z13" s="3">
        <v>11.2</v>
      </c>
      <c r="AA13" s="3">
        <v>7480</v>
      </c>
      <c r="AB13" s="3">
        <v>66549</v>
      </c>
      <c r="AC13" s="3">
        <v>0</v>
      </c>
      <c r="AD13" s="3">
        <v>9.5</v>
      </c>
      <c r="AE13" s="3">
        <v>7230</v>
      </c>
      <c r="AF13" s="3">
        <v>75953</v>
      </c>
      <c r="AG13" s="3">
        <v>0</v>
      </c>
      <c r="AH13" s="3" t="s">
        <v>98</v>
      </c>
    </row>
    <row r="14" spans="1:34" s="4" customFormat="1" ht="11.25" x14ac:dyDescent="0.2">
      <c r="A14" s="3" t="s">
        <v>34</v>
      </c>
      <c r="B14" s="3" t="s">
        <v>74</v>
      </c>
      <c r="C14" s="3" t="s">
        <v>75</v>
      </c>
      <c r="D14" s="3">
        <v>12982</v>
      </c>
      <c r="E14" s="3" t="s">
        <v>99</v>
      </c>
      <c r="F14" s="3" t="s">
        <v>100</v>
      </c>
      <c r="G14" s="3"/>
      <c r="H14" s="3"/>
      <c r="I14" s="3" t="s">
        <v>42</v>
      </c>
      <c r="J14" s="3" t="s">
        <v>43</v>
      </c>
      <c r="K14" s="3" t="s">
        <v>44</v>
      </c>
      <c r="L14" s="3" t="s">
        <v>6</v>
      </c>
      <c r="M14" s="3" t="s">
        <v>5256</v>
      </c>
      <c r="N14" s="3" t="s">
        <v>67</v>
      </c>
      <c r="O14" s="3" t="s">
        <v>40</v>
      </c>
      <c r="P14" s="3" t="s">
        <v>40</v>
      </c>
      <c r="Q14" s="3" t="s">
        <v>40</v>
      </c>
      <c r="R14" s="3" t="s">
        <v>67</v>
      </c>
      <c r="S14" s="3" t="s">
        <v>40</v>
      </c>
      <c r="T14" s="3" t="s">
        <v>40</v>
      </c>
      <c r="U14" s="3" t="s">
        <v>40</v>
      </c>
      <c r="V14" s="3" t="s">
        <v>67</v>
      </c>
      <c r="W14" s="3" t="s">
        <v>40</v>
      </c>
      <c r="X14" s="3" t="s">
        <v>40</v>
      </c>
      <c r="Y14" s="3" t="s">
        <v>40</v>
      </c>
      <c r="Z14" s="3">
        <v>33.200000000000003</v>
      </c>
      <c r="AA14" s="3">
        <v>106</v>
      </c>
      <c r="AB14" s="3">
        <v>319</v>
      </c>
      <c r="AC14" s="3">
        <v>0</v>
      </c>
      <c r="AD14" s="3">
        <v>29.8</v>
      </c>
      <c r="AE14" s="3">
        <v>95</v>
      </c>
      <c r="AF14" s="3">
        <v>319</v>
      </c>
      <c r="AG14" s="3">
        <v>0</v>
      </c>
      <c r="AH14" s="3" t="s">
        <v>101</v>
      </c>
    </row>
    <row r="15" spans="1:34" s="4" customFormat="1" ht="11.25" x14ac:dyDescent="0.2">
      <c r="A15" s="3" t="s">
        <v>34</v>
      </c>
      <c r="B15" s="3" t="s">
        <v>74</v>
      </c>
      <c r="C15" s="3" t="s">
        <v>75</v>
      </c>
      <c r="D15" s="3">
        <v>13758</v>
      </c>
      <c r="E15" s="3" t="s">
        <v>102</v>
      </c>
      <c r="F15" s="3" t="s">
        <v>105</v>
      </c>
      <c r="G15" s="3" t="s">
        <v>103</v>
      </c>
      <c r="H15" s="3" t="s">
        <v>104</v>
      </c>
      <c r="I15" s="3" t="s">
        <v>42</v>
      </c>
      <c r="J15" s="3" t="s">
        <v>43</v>
      </c>
      <c r="K15" s="3" t="s">
        <v>44</v>
      </c>
      <c r="L15" s="3" t="s">
        <v>6</v>
      </c>
      <c r="M15" s="3" t="s">
        <v>9</v>
      </c>
      <c r="N15" s="3">
        <v>45.1</v>
      </c>
      <c r="O15" s="3">
        <v>144</v>
      </c>
      <c r="P15" s="3">
        <v>319</v>
      </c>
      <c r="Q15" s="3">
        <v>0</v>
      </c>
      <c r="R15" s="3"/>
      <c r="S15" s="3"/>
      <c r="T15" s="3"/>
      <c r="U15" s="3"/>
      <c r="V15" s="3">
        <v>35.1</v>
      </c>
      <c r="W15" s="3">
        <v>112</v>
      </c>
      <c r="X15" s="3">
        <v>319</v>
      </c>
      <c r="Y15" s="3">
        <v>0</v>
      </c>
      <c r="Z15" s="3">
        <v>35.1</v>
      </c>
      <c r="AA15" s="3">
        <v>112</v>
      </c>
      <c r="AB15" s="3">
        <v>319</v>
      </c>
      <c r="AC15" s="3">
        <v>0</v>
      </c>
      <c r="AD15" s="3">
        <v>29.8</v>
      </c>
      <c r="AE15" s="3">
        <v>95</v>
      </c>
      <c r="AF15" s="3">
        <v>319</v>
      </c>
      <c r="AG15" s="3">
        <v>0</v>
      </c>
      <c r="AH15" s="3" t="s">
        <v>106</v>
      </c>
    </row>
    <row r="16" spans="1:34" s="4" customFormat="1" ht="11.25" x14ac:dyDescent="0.2">
      <c r="A16" s="3" t="s">
        <v>34</v>
      </c>
      <c r="B16" s="3" t="s">
        <v>74</v>
      </c>
      <c r="C16" s="3" t="s">
        <v>75</v>
      </c>
      <c r="D16" s="3">
        <v>13798</v>
      </c>
      <c r="E16" s="3" t="s">
        <v>107</v>
      </c>
      <c r="F16" s="3" t="s">
        <v>110</v>
      </c>
      <c r="G16" s="3" t="s">
        <v>108</v>
      </c>
      <c r="H16" s="3" t="s">
        <v>109</v>
      </c>
      <c r="I16" s="3" t="s">
        <v>42</v>
      </c>
      <c r="J16" s="3" t="s">
        <v>43</v>
      </c>
      <c r="K16" s="3" t="s">
        <v>44</v>
      </c>
      <c r="L16" s="3" t="s">
        <v>6</v>
      </c>
      <c r="M16" s="3" t="s">
        <v>9</v>
      </c>
      <c r="N16" s="3">
        <v>0.25</v>
      </c>
      <c r="O16" s="3">
        <v>44712.04</v>
      </c>
      <c r="P16" s="3">
        <v>17682838.030000001</v>
      </c>
      <c r="Q16" s="3">
        <v>0</v>
      </c>
      <c r="R16" s="3"/>
      <c r="S16" s="3"/>
      <c r="T16" s="3"/>
      <c r="U16" s="3"/>
      <c r="V16" s="3">
        <v>0.08</v>
      </c>
      <c r="W16" s="3">
        <v>14921.62</v>
      </c>
      <c r="X16" s="3">
        <v>17682838.030000001</v>
      </c>
      <c r="Y16" s="3">
        <v>0</v>
      </c>
      <c r="Z16" s="3">
        <v>0.26</v>
      </c>
      <c r="AA16" s="3">
        <v>45105.52</v>
      </c>
      <c r="AB16" s="3">
        <v>17682838.030000001</v>
      </c>
      <c r="AC16" s="3">
        <v>0</v>
      </c>
      <c r="AD16" s="3">
        <v>0.19</v>
      </c>
      <c r="AE16" s="3">
        <v>32736.42</v>
      </c>
      <c r="AF16" s="3">
        <v>17682838.030000001</v>
      </c>
      <c r="AG16" s="3">
        <v>0</v>
      </c>
      <c r="AH16" s="3" t="s">
        <v>111</v>
      </c>
    </row>
    <row r="17" spans="1:34" s="4" customFormat="1" ht="11.25" x14ac:dyDescent="0.2">
      <c r="A17" s="3" t="s">
        <v>34</v>
      </c>
      <c r="B17" s="3" t="s">
        <v>74</v>
      </c>
      <c r="C17" s="3" t="s">
        <v>75</v>
      </c>
      <c r="D17" s="3">
        <v>13803</v>
      </c>
      <c r="E17" s="3" t="s">
        <v>112</v>
      </c>
      <c r="F17" s="3" t="s">
        <v>115</v>
      </c>
      <c r="G17" s="3" t="s">
        <v>113</v>
      </c>
      <c r="H17" s="3" t="s">
        <v>114</v>
      </c>
      <c r="I17" s="3" t="s">
        <v>42</v>
      </c>
      <c r="J17" s="3" t="s">
        <v>43</v>
      </c>
      <c r="K17" s="3" t="s">
        <v>44</v>
      </c>
      <c r="L17" s="3" t="s">
        <v>6</v>
      </c>
      <c r="M17" s="3" t="s">
        <v>9</v>
      </c>
      <c r="N17" s="3">
        <v>8.9</v>
      </c>
      <c r="O17" s="3">
        <v>6740070.9000000004</v>
      </c>
      <c r="P17" s="3">
        <v>75663601</v>
      </c>
      <c r="Q17" s="3">
        <v>0</v>
      </c>
      <c r="R17" s="3"/>
      <c r="S17" s="3"/>
      <c r="T17" s="3"/>
      <c r="U17" s="3"/>
      <c r="V17" s="3" t="s">
        <v>67</v>
      </c>
      <c r="W17" s="3" t="s">
        <v>40</v>
      </c>
      <c r="X17" s="3" t="s">
        <v>40</v>
      </c>
      <c r="Y17" s="3" t="s">
        <v>40</v>
      </c>
      <c r="Z17" s="3" t="s">
        <v>67</v>
      </c>
      <c r="AA17" s="3" t="s">
        <v>40</v>
      </c>
      <c r="AB17" s="3" t="s">
        <v>40</v>
      </c>
      <c r="AC17" s="3" t="s">
        <v>40</v>
      </c>
      <c r="AD17" s="3" t="s">
        <v>67</v>
      </c>
      <c r="AE17" s="3" t="s">
        <v>40</v>
      </c>
      <c r="AF17" s="3" t="s">
        <v>40</v>
      </c>
      <c r="AG17" s="3" t="s">
        <v>40</v>
      </c>
      <c r="AH17" s="3" t="s">
        <v>116</v>
      </c>
    </row>
    <row r="18" spans="1:34" s="4" customFormat="1" ht="11.25" x14ac:dyDescent="0.2">
      <c r="A18" s="3" t="s">
        <v>34</v>
      </c>
      <c r="B18" s="3" t="s">
        <v>74</v>
      </c>
      <c r="C18" s="3" t="s">
        <v>75</v>
      </c>
      <c r="D18" s="3">
        <v>13836</v>
      </c>
      <c r="E18" s="3" t="s">
        <v>117</v>
      </c>
      <c r="F18" s="3" t="s">
        <v>119</v>
      </c>
      <c r="G18" s="3" t="s">
        <v>108</v>
      </c>
      <c r="H18" s="3" t="s">
        <v>118</v>
      </c>
      <c r="I18" s="3" t="s">
        <v>42</v>
      </c>
      <c r="J18" s="3" t="s">
        <v>43</v>
      </c>
      <c r="K18" s="3" t="s">
        <v>44</v>
      </c>
      <c r="L18" s="3" t="s">
        <v>6</v>
      </c>
      <c r="M18" s="3" t="s">
        <v>9</v>
      </c>
      <c r="N18" s="3">
        <v>15.3</v>
      </c>
      <c r="O18" s="3">
        <v>42588</v>
      </c>
      <c r="P18" s="3">
        <v>279116</v>
      </c>
      <c r="Q18" s="3">
        <v>0</v>
      </c>
      <c r="R18" s="3"/>
      <c r="S18" s="3"/>
      <c r="T18" s="3"/>
      <c r="U18" s="3"/>
      <c r="V18" s="3">
        <v>14.4</v>
      </c>
      <c r="W18" s="3">
        <v>38088</v>
      </c>
      <c r="X18" s="3">
        <v>264400</v>
      </c>
      <c r="Y18" s="3">
        <v>0</v>
      </c>
      <c r="Z18" s="3">
        <v>13.9</v>
      </c>
      <c r="AA18" s="3">
        <v>34588</v>
      </c>
      <c r="AB18" s="3">
        <v>249684</v>
      </c>
      <c r="AC18" s="3">
        <v>0</v>
      </c>
      <c r="AD18" s="3">
        <v>13.6</v>
      </c>
      <c r="AE18" s="3">
        <v>31972</v>
      </c>
      <c r="AF18" s="3">
        <v>234898</v>
      </c>
      <c r="AG18" s="3">
        <v>0</v>
      </c>
      <c r="AH18" s="3" t="s">
        <v>120</v>
      </c>
    </row>
    <row r="19" spans="1:34" s="4" customFormat="1" ht="11.25" x14ac:dyDescent="0.2">
      <c r="A19" s="3" t="s">
        <v>34</v>
      </c>
      <c r="B19" s="3" t="s">
        <v>121</v>
      </c>
      <c r="C19" s="3" t="s">
        <v>36</v>
      </c>
      <c r="D19" s="3">
        <v>9302</v>
      </c>
      <c r="E19" s="3" t="s">
        <v>122</v>
      </c>
      <c r="F19" s="3" t="s">
        <v>125</v>
      </c>
      <c r="G19" s="3" t="s">
        <v>123</v>
      </c>
      <c r="H19" s="3" t="s">
        <v>124</v>
      </c>
      <c r="I19" s="3" t="s">
        <v>42</v>
      </c>
      <c r="J19" s="3" t="s">
        <v>43</v>
      </c>
      <c r="K19" s="3" t="s">
        <v>44</v>
      </c>
      <c r="L19" s="3" t="s">
        <v>78</v>
      </c>
      <c r="M19" s="3" t="s">
        <v>5257</v>
      </c>
      <c r="N19" s="3">
        <v>91</v>
      </c>
      <c r="O19" s="3">
        <v>78627842</v>
      </c>
      <c r="P19" s="3">
        <v>86404222</v>
      </c>
      <c r="Q19" s="3">
        <v>0</v>
      </c>
      <c r="R19" s="3">
        <v>91</v>
      </c>
      <c r="S19" s="3">
        <v>73243795</v>
      </c>
      <c r="T19" s="3">
        <v>80487687</v>
      </c>
      <c r="U19" s="3">
        <v>0</v>
      </c>
      <c r="V19" s="3">
        <v>110.88</v>
      </c>
      <c r="W19" s="3">
        <v>52019823</v>
      </c>
      <c r="X19" s="3">
        <v>46913823</v>
      </c>
      <c r="Y19" s="3">
        <v>0</v>
      </c>
      <c r="Z19" s="3">
        <v>100.65</v>
      </c>
      <c r="AA19" s="3">
        <v>86063804</v>
      </c>
      <c r="AB19" s="3">
        <v>85507010</v>
      </c>
      <c r="AC19" s="3">
        <v>0</v>
      </c>
      <c r="AD19" s="3">
        <v>90.1</v>
      </c>
      <c r="AE19" s="3">
        <v>83303726</v>
      </c>
      <c r="AF19" s="3">
        <v>92456231</v>
      </c>
      <c r="AG19" s="3">
        <v>0</v>
      </c>
      <c r="AH19" s="3" t="s">
        <v>126</v>
      </c>
    </row>
    <row r="20" spans="1:34" s="4" customFormat="1" ht="11.25" x14ac:dyDescent="0.2">
      <c r="A20" s="3" t="s">
        <v>34</v>
      </c>
      <c r="B20" s="3" t="s">
        <v>121</v>
      </c>
      <c r="C20" s="3" t="s">
        <v>36</v>
      </c>
      <c r="D20" s="3">
        <v>11742</v>
      </c>
      <c r="E20" s="3" t="s">
        <v>127</v>
      </c>
      <c r="F20" s="3" t="s">
        <v>130</v>
      </c>
      <c r="G20" s="3" t="s">
        <v>128</v>
      </c>
      <c r="H20" s="3" t="s">
        <v>129</v>
      </c>
      <c r="I20" s="3" t="s">
        <v>42</v>
      </c>
      <c r="J20" s="3" t="s">
        <v>43</v>
      </c>
      <c r="K20" s="3" t="s">
        <v>44</v>
      </c>
      <c r="L20" s="3" t="s">
        <v>6</v>
      </c>
      <c r="M20" s="3" t="s">
        <v>5256</v>
      </c>
      <c r="N20" s="3" t="s">
        <v>67</v>
      </c>
      <c r="O20" s="3" t="s">
        <v>40</v>
      </c>
      <c r="P20" s="3" t="s">
        <v>40</v>
      </c>
      <c r="Q20" s="3" t="s">
        <v>40</v>
      </c>
      <c r="R20" s="3">
        <v>16</v>
      </c>
      <c r="S20" s="3">
        <v>42037</v>
      </c>
      <c r="T20" s="3">
        <v>262735</v>
      </c>
      <c r="U20" s="3">
        <v>0</v>
      </c>
      <c r="V20" s="3">
        <v>8.0500000000000007</v>
      </c>
      <c r="W20" s="3">
        <v>21138</v>
      </c>
      <c r="X20" s="3">
        <v>262735</v>
      </c>
      <c r="Y20" s="3">
        <v>0</v>
      </c>
      <c r="Z20" s="3">
        <v>13.35</v>
      </c>
      <c r="AA20" s="3">
        <v>35083</v>
      </c>
      <c r="AB20" s="3">
        <v>262735</v>
      </c>
      <c r="AC20" s="3">
        <v>0</v>
      </c>
      <c r="AD20" s="3">
        <v>15.2</v>
      </c>
      <c r="AE20" s="3">
        <v>39937</v>
      </c>
      <c r="AF20" s="3">
        <v>262735</v>
      </c>
      <c r="AG20" s="3">
        <v>0</v>
      </c>
      <c r="AH20" s="3" t="s">
        <v>131</v>
      </c>
    </row>
    <row r="21" spans="1:34" s="4" customFormat="1" ht="11.25" x14ac:dyDescent="0.2">
      <c r="A21" s="3" t="s">
        <v>34</v>
      </c>
      <c r="B21" s="3" t="s">
        <v>121</v>
      </c>
      <c r="C21" s="3" t="s">
        <v>36</v>
      </c>
      <c r="D21" s="3">
        <v>11975</v>
      </c>
      <c r="E21" s="3" t="s">
        <v>132</v>
      </c>
      <c r="F21" s="3" t="s">
        <v>135</v>
      </c>
      <c r="G21" s="3" t="s">
        <v>133</v>
      </c>
      <c r="H21" s="3" t="s">
        <v>134</v>
      </c>
      <c r="I21" s="3" t="s">
        <v>42</v>
      </c>
      <c r="J21" s="3" t="s">
        <v>43</v>
      </c>
      <c r="K21" s="3" t="s">
        <v>44</v>
      </c>
      <c r="L21" s="3" t="s">
        <v>78</v>
      </c>
      <c r="M21" s="3" t="s">
        <v>5257</v>
      </c>
      <c r="N21" s="3">
        <v>64</v>
      </c>
      <c r="O21" s="3">
        <v>897</v>
      </c>
      <c r="P21" s="3">
        <v>1401</v>
      </c>
      <c r="Q21" s="3">
        <v>0</v>
      </c>
      <c r="R21" s="3">
        <v>65</v>
      </c>
      <c r="S21" s="3">
        <v>911</v>
      </c>
      <c r="T21" s="3">
        <v>1401</v>
      </c>
      <c r="U21" s="3">
        <v>0</v>
      </c>
      <c r="V21" s="3">
        <v>0</v>
      </c>
      <c r="W21" s="3">
        <v>0</v>
      </c>
      <c r="X21" s="3">
        <v>0</v>
      </c>
      <c r="Y21" s="3">
        <v>0</v>
      </c>
      <c r="Z21" s="3">
        <v>65</v>
      </c>
      <c r="AA21" s="3">
        <v>1177</v>
      </c>
      <c r="AB21" s="3">
        <v>1805</v>
      </c>
      <c r="AC21" s="3">
        <v>0</v>
      </c>
      <c r="AD21" s="3">
        <v>66</v>
      </c>
      <c r="AE21" s="3">
        <v>982</v>
      </c>
      <c r="AF21" s="3">
        <v>1482</v>
      </c>
      <c r="AG21" s="3">
        <v>0</v>
      </c>
      <c r="AH21" s="3" t="s">
        <v>136</v>
      </c>
    </row>
    <row r="22" spans="1:34" s="4" customFormat="1" ht="11.25" x14ac:dyDescent="0.2">
      <c r="A22" s="3" t="s">
        <v>34</v>
      </c>
      <c r="B22" s="3" t="s">
        <v>121</v>
      </c>
      <c r="C22" s="3" t="s">
        <v>36</v>
      </c>
      <c r="D22" s="3">
        <v>12841</v>
      </c>
      <c r="E22" s="3" t="s">
        <v>137</v>
      </c>
      <c r="F22" s="3" t="s">
        <v>140</v>
      </c>
      <c r="G22" s="3" t="s">
        <v>138</v>
      </c>
      <c r="H22" s="3" t="s">
        <v>139</v>
      </c>
      <c r="I22" s="3" t="s">
        <v>42</v>
      </c>
      <c r="J22" s="3" t="s">
        <v>43</v>
      </c>
      <c r="K22" s="3" t="s">
        <v>44</v>
      </c>
      <c r="L22" s="3" t="s">
        <v>6</v>
      </c>
      <c r="M22" s="3" t="s">
        <v>5257</v>
      </c>
      <c r="N22" s="3">
        <v>46</v>
      </c>
      <c r="O22" s="3">
        <v>60</v>
      </c>
      <c r="P22" s="3">
        <v>131</v>
      </c>
      <c r="Q22" s="3">
        <v>0</v>
      </c>
      <c r="R22" s="3">
        <v>47</v>
      </c>
      <c r="S22" s="3">
        <v>62</v>
      </c>
      <c r="T22" s="3">
        <v>131</v>
      </c>
      <c r="U22" s="3">
        <v>0</v>
      </c>
      <c r="V22" s="3">
        <v>18</v>
      </c>
      <c r="W22" s="3">
        <v>24</v>
      </c>
      <c r="X22" s="3">
        <v>131</v>
      </c>
      <c r="Y22" s="3">
        <v>0</v>
      </c>
      <c r="Z22" s="3">
        <v>54</v>
      </c>
      <c r="AA22" s="3">
        <v>71</v>
      </c>
      <c r="AB22" s="3">
        <v>131</v>
      </c>
      <c r="AC22" s="3">
        <v>0</v>
      </c>
      <c r="AD22" s="3">
        <v>56</v>
      </c>
      <c r="AE22" s="3">
        <v>73</v>
      </c>
      <c r="AF22" s="3">
        <v>131</v>
      </c>
      <c r="AG22" s="3">
        <v>0</v>
      </c>
      <c r="AH22" s="3" t="s">
        <v>141</v>
      </c>
    </row>
    <row r="23" spans="1:34" s="4" customFormat="1" ht="11.25" x14ac:dyDescent="0.2">
      <c r="A23" s="3" t="s">
        <v>34</v>
      </c>
      <c r="B23" s="3" t="s">
        <v>121</v>
      </c>
      <c r="C23" s="3" t="s">
        <v>36</v>
      </c>
      <c r="D23" s="3">
        <v>13238</v>
      </c>
      <c r="E23" s="3" t="s">
        <v>142</v>
      </c>
      <c r="F23" s="3" t="s">
        <v>144</v>
      </c>
      <c r="G23" s="3" t="s">
        <v>138</v>
      </c>
      <c r="H23" s="3" t="s">
        <v>143</v>
      </c>
      <c r="I23" s="3" t="s">
        <v>42</v>
      </c>
      <c r="J23" s="3" t="s">
        <v>43</v>
      </c>
      <c r="K23" s="3" t="s">
        <v>44</v>
      </c>
      <c r="L23" s="3" t="s">
        <v>6</v>
      </c>
      <c r="M23" s="3" t="s">
        <v>5257</v>
      </c>
      <c r="N23" s="3">
        <v>49</v>
      </c>
      <c r="O23" s="3">
        <v>758</v>
      </c>
      <c r="P23" s="3">
        <v>1556</v>
      </c>
      <c r="Q23" s="3">
        <v>0</v>
      </c>
      <c r="R23" s="3">
        <v>49</v>
      </c>
      <c r="S23" s="3">
        <v>435</v>
      </c>
      <c r="T23" s="3">
        <v>896</v>
      </c>
      <c r="U23" s="3">
        <v>0</v>
      </c>
      <c r="V23" s="3">
        <v>62</v>
      </c>
      <c r="W23" s="3">
        <v>188</v>
      </c>
      <c r="X23" s="3">
        <v>304</v>
      </c>
      <c r="Y23" s="3">
        <v>0</v>
      </c>
      <c r="Z23" s="3">
        <v>62</v>
      </c>
      <c r="AA23" s="3">
        <v>881</v>
      </c>
      <c r="AB23" s="3">
        <v>1419</v>
      </c>
      <c r="AC23" s="3">
        <v>0</v>
      </c>
      <c r="AD23" s="3">
        <v>49</v>
      </c>
      <c r="AE23" s="3">
        <v>781</v>
      </c>
      <c r="AF23" s="3">
        <v>1593</v>
      </c>
      <c r="AG23" s="3">
        <v>0</v>
      </c>
      <c r="AH23" s="3" t="s">
        <v>145</v>
      </c>
    </row>
    <row r="24" spans="1:34" s="4" customFormat="1" ht="11.25" x14ac:dyDescent="0.2">
      <c r="A24" s="3" t="s">
        <v>34</v>
      </c>
      <c r="B24" s="3" t="s">
        <v>121</v>
      </c>
      <c r="C24" s="3" t="s">
        <v>36</v>
      </c>
      <c r="D24" s="3">
        <v>13674</v>
      </c>
      <c r="E24" s="3" t="s">
        <v>146</v>
      </c>
      <c r="F24" s="3" t="s">
        <v>148</v>
      </c>
      <c r="G24" s="3" t="s">
        <v>128</v>
      </c>
      <c r="H24" s="3" t="s">
        <v>147</v>
      </c>
      <c r="I24" s="3" t="s">
        <v>42</v>
      </c>
      <c r="J24" s="3" t="s">
        <v>43</v>
      </c>
      <c r="K24" s="3" t="s">
        <v>44</v>
      </c>
      <c r="L24" s="3" t="s">
        <v>6</v>
      </c>
      <c r="M24" s="3" t="s">
        <v>9</v>
      </c>
      <c r="N24" s="3">
        <v>45.72</v>
      </c>
      <c r="O24" s="3">
        <v>74536</v>
      </c>
      <c r="P24" s="3">
        <v>163034</v>
      </c>
      <c r="Q24" s="3">
        <v>0</v>
      </c>
      <c r="R24" s="3"/>
      <c r="S24" s="3"/>
      <c r="T24" s="3"/>
      <c r="U24" s="3"/>
      <c r="V24" s="3">
        <v>47.43</v>
      </c>
      <c r="W24" s="3">
        <v>72092</v>
      </c>
      <c r="X24" s="3">
        <v>151983</v>
      </c>
      <c r="Y24" s="3">
        <v>0</v>
      </c>
      <c r="Z24" s="3">
        <v>46.4</v>
      </c>
      <c r="AA24" s="3">
        <v>74920</v>
      </c>
      <c r="AB24" s="3">
        <v>161480</v>
      </c>
      <c r="AC24" s="3">
        <v>0</v>
      </c>
      <c r="AD24" s="3">
        <v>45.66</v>
      </c>
      <c r="AE24" s="3">
        <v>74667</v>
      </c>
      <c r="AF24" s="3">
        <v>163513</v>
      </c>
      <c r="AG24" s="3">
        <v>0</v>
      </c>
      <c r="AH24" s="3" t="s">
        <v>149</v>
      </c>
    </row>
    <row r="25" spans="1:34" s="4" customFormat="1" ht="11.25" x14ac:dyDescent="0.2">
      <c r="A25" s="3" t="s">
        <v>34</v>
      </c>
      <c r="B25" s="3" t="s">
        <v>121</v>
      </c>
      <c r="C25" s="3" t="s">
        <v>36</v>
      </c>
      <c r="D25" s="3">
        <v>13676</v>
      </c>
      <c r="E25" s="3" t="s">
        <v>150</v>
      </c>
      <c r="F25" s="3" t="s">
        <v>152</v>
      </c>
      <c r="G25" s="3" t="s">
        <v>128</v>
      </c>
      <c r="H25" s="3" t="s">
        <v>151</v>
      </c>
      <c r="I25" s="3" t="s">
        <v>42</v>
      </c>
      <c r="J25" s="3" t="s">
        <v>43</v>
      </c>
      <c r="K25" s="3" t="s">
        <v>44</v>
      </c>
      <c r="L25" s="3" t="s">
        <v>6</v>
      </c>
      <c r="M25" s="3" t="s">
        <v>9</v>
      </c>
      <c r="N25" s="3">
        <v>7.62</v>
      </c>
      <c r="O25" s="3">
        <v>12424</v>
      </c>
      <c r="P25" s="3">
        <v>163034</v>
      </c>
      <c r="Q25" s="3">
        <v>0</v>
      </c>
      <c r="R25" s="3"/>
      <c r="S25" s="3"/>
      <c r="T25" s="3"/>
      <c r="U25" s="3"/>
      <c r="V25" s="3">
        <v>6.36</v>
      </c>
      <c r="W25" s="3">
        <v>9661</v>
      </c>
      <c r="X25" s="3">
        <v>151983</v>
      </c>
      <c r="Y25" s="3">
        <v>0</v>
      </c>
      <c r="Z25" s="3">
        <v>7.47</v>
      </c>
      <c r="AA25" s="3">
        <v>12060</v>
      </c>
      <c r="AB25" s="3">
        <v>161480</v>
      </c>
      <c r="AC25" s="3">
        <v>0</v>
      </c>
      <c r="AD25" s="3">
        <v>7.19</v>
      </c>
      <c r="AE25" s="3">
        <v>11755</v>
      </c>
      <c r="AF25" s="3">
        <v>163513</v>
      </c>
      <c r="AG25" s="3">
        <v>0</v>
      </c>
      <c r="AH25" s="3" t="s">
        <v>153</v>
      </c>
    </row>
    <row r="26" spans="1:34" s="4" customFormat="1" ht="11.25" x14ac:dyDescent="0.2">
      <c r="A26" s="3" t="s">
        <v>34</v>
      </c>
      <c r="B26" s="3" t="s">
        <v>121</v>
      </c>
      <c r="C26" s="3" t="s">
        <v>36</v>
      </c>
      <c r="D26" s="3">
        <v>13679</v>
      </c>
      <c r="E26" s="3" t="s">
        <v>154</v>
      </c>
      <c r="F26" s="3" t="s">
        <v>156</v>
      </c>
      <c r="G26" s="3" t="s">
        <v>128</v>
      </c>
      <c r="H26" s="3" t="s">
        <v>155</v>
      </c>
      <c r="I26" s="3" t="s">
        <v>42</v>
      </c>
      <c r="J26" s="3" t="s">
        <v>43</v>
      </c>
      <c r="K26" s="3" t="s">
        <v>44</v>
      </c>
      <c r="L26" s="3" t="s">
        <v>6</v>
      </c>
      <c r="M26" s="3" t="s">
        <v>9</v>
      </c>
      <c r="N26" s="3">
        <v>38.29</v>
      </c>
      <c r="O26" s="3">
        <v>62418</v>
      </c>
      <c r="P26" s="3">
        <v>163034</v>
      </c>
      <c r="Q26" s="3">
        <v>0</v>
      </c>
      <c r="R26" s="3"/>
      <c r="S26" s="3"/>
      <c r="T26" s="3"/>
      <c r="U26" s="3"/>
      <c r="V26" s="3">
        <v>40.630000000000003</v>
      </c>
      <c r="W26" s="3">
        <v>61756</v>
      </c>
      <c r="X26" s="3">
        <v>151983</v>
      </c>
      <c r="Y26" s="3">
        <v>0</v>
      </c>
      <c r="Z26" s="3">
        <v>39.64</v>
      </c>
      <c r="AA26" s="3">
        <v>64006</v>
      </c>
      <c r="AB26" s="3">
        <v>161480</v>
      </c>
      <c r="AC26" s="3">
        <v>0</v>
      </c>
      <c r="AD26" s="3">
        <v>36.090000000000003</v>
      </c>
      <c r="AE26" s="3">
        <v>59020</v>
      </c>
      <c r="AF26" s="3">
        <v>163513</v>
      </c>
      <c r="AG26" s="3">
        <v>0</v>
      </c>
      <c r="AH26" s="3" t="s">
        <v>157</v>
      </c>
    </row>
    <row r="27" spans="1:34" s="4" customFormat="1" ht="11.25" x14ac:dyDescent="0.2">
      <c r="A27" s="3" t="s">
        <v>34</v>
      </c>
      <c r="B27" s="3" t="s">
        <v>121</v>
      </c>
      <c r="C27" s="3" t="s">
        <v>36</v>
      </c>
      <c r="D27" s="3">
        <v>13733</v>
      </c>
      <c r="E27" s="3" t="s">
        <v>158</v>
      </c>
      <c r="F27" s="3" t="s">
        <v>160</v>
      </c>
      <c r="G27" s="3" t="s">
        <v>123</v>
      </c>
      <c r="H27" s="3" t="s">
        <v>159</v>
      </c>
      <c r="I27" s="3" t="s">
        <v>42</v>
      </c>
      <c r="J27" s="3" t="s">
        <v>43</v>
      </c>
      <c r="K27" s="3" t="s">
        <v>44</v>
      </c>
      <c r="L27" s="3" t="s">
        <v>6</v>
      </c>
      <c r="M27" s="3" t="s">
        <v>9</v>
      </c>
      <c r="N27" s="3">
        <v>24.91</v>
      </c>
      <c r="O27" s="3">
        <v>40612</v>
      </c>
      <c r="P27" s="3">
        <v>163034</v>
      </c>
      <c r="Q27" s="3">
        <v>0</v>
      </c>
      <c r="R27" s="3"/>
      <c r="S27" s="3"/>
      <c r="T27" s="3"/>
      <c r="U27" s="3"/>
      <c r="V27" s="3">
        <v>13.91</v>
      </c>
      <c r="W27" s="3">
        <v>21138</v>
      </c>
      <c r="X27" s="3">
        <v>151983</v>
      </c>
      <c r="Y27" s="3">
        <v>0</v>
      </c>
      <c r="Z27" s="3">
        <v>21.73</v>
      </c>
      <c r="AA27" s="3">
        <v>35083</v>
      </c>
      <c r="AB27" s="3">
        <v>161480</v>
      </c>
      <c r="AC27" s="3">
        <v>0</v>
      </c>
      <c r="AD27" s="3">
        <v>24.42</v>
      </c>
      <c r="AE27" s="3">
        <v>39937</v>
      </c>
      <c r="AF27" s="3">
        <v>163513</v>
      </c>
      <c r="AG27" s="3">
        <v>0</v>
      </c>
      <c r="AH27" s="3" t="s">
        <v>131</v>
      </c>
    </row>
    <row r="28" spans="1:34" s="4" customFormat="1" ht="11.25" x14ac:dyDescent="0.2">
      <c r="A28" s="3" t="s">
        <v>34</v>
      </c>
      <c r="B28" s="3" t="s">
        <v>161</v>
      </c>
      <c r="C28" s="3" t="s">
        <v>36</v>
      </c>
      <c r="D28" s="3">
        <v>3452</v>
      </c>
      <c r="E28" s="3" t="s">
        <v>162</v>
      </c>
      <c r="F28" s="3" t="s">
        <v>163</v>
      </c>
      <c r="G28" s="3"/>
      <c r="H28" s="3"/>
      <c r="I28" s="3" t="s">
        <v>42</v>
      </c>
      <c r="J28" s="3" t="s">
        <v>43</v>
      </c>
      <c r="K28" s="3" t="s">
        <v>53</v>
      </c>
      <c r="L28" s="3" t="s">
        <v>6</v>
      </c>
      <c r="M28" s="3" t="s">
        <v>5256</v>
      </c>
      <c r="N28" s="3" t="s">
        <v>67</v>
      </c>
      <c r="O28" s="3" t="s">
        <v>40</v>
      </c>
      <c r="P28" s="3" t="s">
        <v>40</v>
      </c>
      <c r="Q28" s="3" t="s">
        <v>40</v>
      </c>
      <c r="R28" s="3" t="s">
        <v>67</v>
      </c>
      <c r="S28" s="3" t="s">
        <v>40</v>
      </c>
      <c r="T28" s="3" t="s">
        <v>40</v>
      </c>
      <c r="U28" s="3" t="s">
        <v>40</v>
      </c>
      <c r="V28" s="3" t="s">
        <v>67</v>
      </c>
      <c r="W28" s="3" t="s">
        <v>40</v>
      </c>
      <c r="X28" s="3" t="s">
        <v>40</v>
      </c>
      <c r="Y28" s="3" t="s">
        <v>40</v>
      </c>
      <c r="Z28" s="3">
        <v>85.5</v>
      </c>
      <c r="AA28" s="3">
        <v>112</v>
      </c>
      <c r="AB28" s="3">
        <v>131</v>
      </c>
      <c r="AC28" s="3">
        <v>0</v>
      </c>
      <c r="AD28" s="3">
        <v>82.11</v>
      </c>
      <c r="AE28" s="3">
        <v>101</v>
      </c>
      <c r="AF28" s="3">
        <v>123</v>
      </c>
      <c r="AG28" s="3">
        <v>0</v>
      </c>
      <c r="AH28" s="3" t="s">
        <v>164</v>
      </c>
    </row>
    <row r="29" spans="1:34" s="4" customFormat="1" ht="11.25" x14ac:dyDescent="0.2">
      <c r="A29" s="3" t="s">
        <v>34</v>
      </c>
      <c r="B29" s="3" t="s">
        <v>161</v>
      </c>
      <c r="C29" s="3" t="s">
        <v>36</v>
      </c>
      <c r="D29" s="3">
        <v>8818</v>
      </c>
      <c r="E29" s="3" t="s">
        <v>165</v>
      </c>
      <c r="F29" s="3" t="s">
        <v>166</v>
      </c>
      <c r="G29" s="3"/>
      <c r="H29" s="3"/>
      <c r="I29" s="3" t="s">
        <v>42</v>
      </c>
      <c r="J29" s="3" t="s">
        <v>43</v>
      </c>
      <c r="K29" s="3" t="s">
        <v>44</v>
      </c>
      <c r="L29" s="3" t="s">
        <v>6</v>
      </c>
      <c r="M29" s="3" t="s">
        <v>5256</v>
      </c>
      <c r="N29" s="3" t="s">
        <v>67</v>
      </c>
      <c r="O29" s="3" t="s">
        <v>40</v>
      </c>
      <c r="P29" s="3" t="s">
        <v>40</v>
      </c>
      <c r="Q29" s="3" t="s">
        <v>40</v>
      </c>
      <c r="R29" s="3" t="s">
        <v>67</v>
      </c>
      <c r="S29" s="3" t="s">
        <v>40</v>
      </c>
      <c r="T29" s="3" t="s">
        <v>40</v>
      </c>
      <c r="U29" s="3" t="s">
        <v>40</v>
      </c>
      <c r="V29" s="3" t="s">
        <v>67</v>
      </c>
      <c r="W29" s="3" t="s">
        <v>40</v>
      </c>
      <c r="X29" s="3" t="s">
        <v>40</v>
      </c>
      <c r="Y29" s="3" t="s">
        <v>40</v>
      </c>
      <c r="Z29" s="3">
        <v>100</v>
      </c>
      <c r="AA29" s="3">
        <v>6</v>
      </c>
      <c r="AB29" s="3">
        <v>6</v>
      </c>
      <c r="AC29" s="3">
        <v>0</v>
      </c>
      <c r="AD29" s="3">
        <v>100</v>
      </c>
      <c r="AE29" s="3">
        <v>3</v>
      </c>
      <c r="AF29" s="3">
        <v>3</v>
      </c>
      <c r="AG29" s="3">
        <v>0</v>
      </c>
      <c r="AH29" s="3" t="s">
        <v>167</v>
      </c>
    </row>
    <row r="30" spans="1:34" s="4" customFormat="1" ht="11.25" x14ac:dyDescent="0.2">
      <c r="A30" s="3" t="s">
        <v>34</v>
      </c>
      <c r="B30" s="3" t="s">
        <v>161</v>
      </c>
      <c r="C30" s="3" t="s">
        <v>36</v>
      </c>
      <c r="D30" s="3">
        <v>13073</v>
      </c>
      <c r="E30" s="3" t="s">
        <v>168</v>
      </c>
      <c r="F30" s="3" t="s">
        <v>169</v>
      </c>
      <c r="G30" s="3"/>
      <c r="H30" s="3"/>
      <c r="I30" s="3" t="s">
        <v>42</v>
      </c>
      <c r="J30" s="3" t="s">
        <v>43</v>
      </c>
      <c r="K30" s="3" t="s">
        <v>44</v>
      </c>
      <c r="L30" s="3" t="s">
        <v>6</v>
      </c>
      <c r="M30" s="3" t="s">
        <v>5256</v>
      </c>
      <c r="N30" s="3" t="s">
        <v>67</v>
      </c>
      <c r="O30" s="3" t="s">
        <v>40</v>
      </c>
      <c r="P30" s="3" t="s">
        <v>40</v>
      </c>
      <c r="Q30" s="3" t="s">
        <v>40</v>
      </c>
      <c r="R30" s="3" t="s">
        <v>67</v>
      </c>
      <c r="S30" s="3" t="s">
        <v>40</v>
      </c>
      <c r="T30" s="3" t="s">
        <v>40</v>
      </c>
      <c r="U30" s="3" t="s">
        <v>40</v>
      </c>
      <c r="V30" s="3" t="s">
        <v>67</v>
      </c>
      <c r="W30" s="3" t="s">
        <v>40</v>
      </c>
      <c r="X30" s="3" t="s">
        <v>40</v>
      </c>
      <c r="Y30" s="3" t="s">
        <v>40</v>
      </c>
      <c r="Z30" s="3">
        <v>100</v>
      </c>
      <c r="AA30" s="3">
        <v>52</v>
      </c>
      <c r="AB30" s="3">
        <v>52</v>
      </c>
      <c r="AC30" s="3">
        <v>0</v>
      </c>
      <c r="AD30" s="3">
        <v>100</v>
      </c>
      <c r="AE30" s="3">
        <v>52</v>
      </c>
      <c r="AF30" s="3">
        <v>52</v>
      </c>
      <c r="AG30" s="3">
        <v>0</v>
      </c>
      <c r="AH30" s="3" t="s">
        <v>170</v>
      </c>
    </row>
    <row r="31" spans="1:34" s="4" customFormat="1" ht="11.25" x14ac:dyDescent="0.2">
      <c r="A31" s="3" t="s">
        <v>34</v>
      </c>
      <c r="B31" s="3" t="s">
        <v>161</v>
      </c>
      <c r="C31" s="3" t="s">
        <v>36</v>
      </c>
      <c r="D31" s="3">
        <v>13309</v>
      </c>
      <c r="E31" s="3" t="s">
        <v>171</v>
      </c>
      <c r="F31" s="3" t="s">
        <v>172</v>
      </c>
      <c r="G31" s="3"/>
      <c r="H31" s="3"/>
      <c r="I31" s="3" t="s">
        <v>42</v>
      </c>
      <c r="J31" s="3" t="s">
        <v>43</v>
      </c>
      <c r="K31" s="3" t="s">
        <v>44</v>
      </c>
      <c r="L31" s="3" t="s">
        <v>6</v>
      </c>
      <c r="M31" s="3" t="s">
        <v>5256</v>
      </c>
      <c r="N31" s="3" t="s">
        <v>67</v>
      </c>
      <c r="O31" s="3" t="s">
        <v>40</v>
      </c>
      <c r="P31" s="3" t="s">
        <v>40</v>
      </c>
      <c r="Q31" s="3" t="s">
        <v>40</v>
      </c>
      <c r="R31" s="3" t="s">
        <v>67</v>
      </c>
      <c r="S31" s="3" t="s">
        <v>40</v>
      </c>
      <c r="T31" s="3" t="s">
        <v>40</v>
      </c>
      <c r="U31" s="3" t="s">
        <v>40</v>
      </c>
      <c r="V31" s="3" t="s">
        <v>67</v>
      </c>
      <c r="W31" s="3" t="s">
        <v>40</v>
      </c>
      <c r="X31" s="3" t="s">
        <v>40</v>
      </c>
      <c r="Y31" s="3" t="s">
        <v>40</v>
      </c>
      <c r="Z31" s="3">
        <v>100</v>
      </c>
      <c r="AA31" s="3">
        <v>54</v>
      </c>
      <c r="AB31" s="3">
        <v>54</v>
      </c>
      <c r="AC31" s="3">
        <v>0</v>
      </c>
      <c r="AD31" s="3">
        <v>100</v>
      </c>
      <c r="AE31" s="3">
        <v>54</v>
      </c>
      <c r="AF31" s="3">
        <v>54</v>
      </c>
      <c r="AG31" s="3">
        <v>0</v>
      </c>
      <c r="AH31" s="3" t="s">
        <v>173</v>
      </c>
    </row>
    <row r="32" spans="1:34" s="4" customFormat="1" ht="11.25" x14ac:dyDescent="0.2">
      <c r="A32" s="3" t="s">
        <v>34</v>
      </c>
      <c r="B32" s="3" t="s">
        <v>161</v>
      </c>
      <c r="C32" s="3" t="s">
        <v>36</v>
      </c>
      <c r="D32" s="3">
        <v>13799</v>
      </c>
      <c r="E32" s="3" t="s">
        <v>174</v>
      </c>
      <c r="F32" s="3" t="s">
        <v>177</v>
      </c>
      <c r="G32" s="3" t="s">
        <v>175</v>
      </c>
      <c r="H32" s="3" t="s">
        <v>176</v>
      </c>
      <c r="I32" s="3" t="s">
        <v>42</v>
      </c>
      <c r="J32" s="3" t="s">
        <v>43</v>
      </c>
      <c r="K32" s="3" t="s">
        <v>44</v>
      </c>
      <c r="L32" s="3" t="s">
        <v>6</v>
      </c>
      <c r="M32" s="3" t="s">
        <v>9</v>
      </c>
      <c r="N32" s="3">
        <v>0</v>
      </c>
      <c r="O32" s="3">
        <v>-116</v>
      </c>
      <c r="P32" s="3">
        <v>28927</v>
      </c>
      <c r="Q32" s="3">
        <v>0</v>
      </c>
      <c r="R32" s="3"/>
      <c r="S32" s="3"/>
      <c r="T32" s="3"/>
      <c r="U32" s="3"/>
      <c r="V32" s="3">
        <v>-16</v>
      </c>
      <c r="W32" s="3">
        <v>-3548</v>
      </c>
      <c r="X32" s="3">
        <v>22412</v>
      </c>
      <c r="Y32" s="3">
        <v>0</v>
      </c>
      <c r="Z32" s="3">
        <v>-16</v>
      </c>
      <c r="AA32" s="3">
        <v>-6544</v>
      </c>
      <c r="AB32" s="3">
        <v>40576</v>
      </c>
      <c r="AC32" s="3">
        <v>0</v>
      </c>
      <c r="AD32" s="3">
        <v>6</v>
      </c>
      <c r="AE32" s="3">
        <v>2307</v>
      </c>
      <c r="AF32" s="3">
        <v>38269</v>
      </c>
      <c r="AG32" s="3">
        <v>0</v>
      </c>
      <c r="AH32" s="3" t="s">
        <v>178</v>
      </c>
    </row>
    <row r="33" spans="1:34" s="4" customFormat="1" ht="11.25" x14ac:dyDescent="0.2">
      <c r="A33" s="3" t="s">
        <v>34</v>
      </c>
      <c r="B33" s="3" t="s">
        <v>161</v>
      </c>
      <c r="C33" s="3" t="s">
        <v>36</v>
      </c>
      <c r="D33" s="3">
        <v>13809</v>
      </c>
      <c r="E33" s="3" t="s">
        <v>179</v>
      </c>
      <c r="F33" s="3" t="s">
        <v>182</v>
      </c>
      <c r="G33" s="3" t="s">
        <v>180</v>
      </c>
      <c r="H33" s="3" t="s">
        <v>181</v>
      </c>
      <c r="I33" s="3" t="s">
        <v>42</v>
      </c>
      <c r="J33" s="3" t="s">
        <v>43</v>
      </c>
      <c r="K33" s="3" t="s">
        <v>44</v>
      </c>
      <c r="L33" s="3" t="s">
        <v>6</v>
      </c>
      <c r="M33" s="3" t="s">
        <v>9</v>
      </c>
      <c r="N33" s="3">
        <v>83.33</v>
      </c>
      <c r="O33" s="3">
        <v>10</v>
      </c>
      <c r="P33" s="3">
        <v>12</v>
      </c>
      <c r="Q33" s="3">
        <v>0</v>
      </c>
      <c r="R33" s="3"/>
      <c r="S33" s="3"/>
      <c r="T33" s="3"/>
      <c r="U33" s="3"/>
      <c r="V33" s="3">
        <v>100</v>
      </c>
      <c r="W33" s="3">
        <v>5</v>
      </c>
      <c r="X33" s="3">
        <v>5</v>
      </c>
      <c r="Y33" s="3">
        <v>0</v>
      </c>
      <c r="Z33" s="3" t="s">
        <v>67</v>
      </c>
      <c r="AA33" s="3" t="s">
        <v>40</v>
      </c>
      <c r="AB33" s="3" t="s">
        <v>40</v>
      </c>
      <c r="AC33" s="3" t="s">
        <v>40</v>
      </c>
      <c r="AD33" s="3" t="s">
        <v>67</v>
      </c>
      <c r="AE33" s="3" t="s">
        <v>40</v>
      </c>
      <c r="AF33" s="3" t="s">
        <v>40</v>
      </c>
      <c r="AG33" s="3" t="s">
        <v>40</v>
      </c>
      <c r="AH33" s="3" t="s">
        <v>183</v>
      </c>
    </row>
    <row r="34" spans="1:34" s="4" customFormat="1" ht="11.25" x14ac:dyDescent="0.2">
      <c r="A34" s="3" t="s">
        <v>34</v>
      </c>
      <c r="B34" s="3" t="s">
        <v>161</v>
      </c>
      <c r="C34" s="3" t="s">
        <v>36</v>
      </c>
      <c r="D34" s="3">
        <v>13812</v>
      </c>
      <c r="E34" s="3" t="s">
        <v>184</v>
      </c>
      <c r="F34" s="3" t="s">
        <v>187</v>
      </c>
      <c r="G34" s="3" t="s">
        <v>185</v>
      </c>
      <c r="H34" s="3" t="s">
        <v>186</v>
      </c>
      <c r="I34" s="3" t="s">
        <v>42</v>
      </c>
      <c r="J34" s="3" t="s">
        <v>43</v>
      </c>
      <c r="K34" s="3" t="s">
        <v>44</v>
      </c>
      <c r="L34" s="3" t="s">
        <v>6</v>
      </c>
      <c r="M34" s="3" t="s">
        <v>9</v>
      </c>
      <c r="N34" s="3">
        <v>80</v>
      </c>
      <c r="O34" s="3">
        <v>4</v>
      </c>
      <c r="P34" s="3">
        <v>5</v>
      </c>
      <c r="Q34" s="3">
        <v>0</v>
      </c>
      <c r="R34" s="3"/>
      <c r="S34" s="3"/>
      <c r="T34" s="3"/>
      <c r="U34" s="3"/>
      <c r="V34" s="3">
        <v>100</v>
      </c>
      <c r="W34" s="3">
        <v>3</v>
      </c>
      <c r="X34" s="3">
        <v>3</v>
      </c>
      <c r="Y34" s="3">
        <v>0</v>
      </c>
      <c r="Z34" s="3">
        <v>0</v>
      </c>
      <c r="AA34" s="3">
        <v>0</v>
      </c>
      <c r="AB34" s="3">
        <v>0</v>
      </c>
      <c r="AC34" s="3">
        <v>0</v>
      </c>
      <c r="AD34" s="3">
        <v>0</v>
      </c>
      <c r="AE34" s="3">
        <v>0</v>
      </c>
      <c r="AF34" s="3">
        <v>0</v>
      </c>
      <c r="AG34" s="3">
        <v>0</v>
      </c>
      <c r="AH34" s="3" t="s">
        <v>188</v>
      </c>
    </row>
    <row r="35" spans="1:34" s="4" customFormat="1" ht="11.25" x14ac:dyDescent="0.2">
      <c r="A35" s="3" t="s">
        <v>34</v>
      </c>
      <c r="B35" s="3" t="s">
        <v>161</v>
      </c>
      <c r="C35" s="3" t="s">
        <v>36</v>
      </c>
      <c r="D35" s="3">
        <v>13813</v>
      </c>
      <c r="E35" s="3" t="s">
        <v>189</v>
      </c>
      <c r="F35" s="3" t="s">
        <v>192</v>
      </c>
      <c r="G35" s="3" t="s">
        <v>190</v>
      </c>
      <c r="H35" s="3" t="s">
        <v>191</v>
      </c>
      <c r="I35" s="3" t="s">
        <v>42</v>
      </c>
      <c r="J35" s="3" t="s">
        <v>43</v>
      </c>
      <c r="K35" s="3" t="s">
        <v>44</v>
      </c>
      <c r="L35" s="3" t="s">
        <v>45</v>
      </c>
      <c r="M35" s="3" t="s">
        <v>9</v>
      </c>
      <c r="N35" s="3">
        <v>80</v>
      </c>
      <c r="O35" s="3">
        <v>8</v>
      </c>
      <c r="P35" s="3">
        <v>10</v>
      </c>
      <c r="Q35" s="3">
        <v>0</v>
      </c>
      <c r="R35" s="3"/>
      <c r="S35" s="3"/>
      <c r="T35" s="3"/>
      <c r="U35" s="3"/>
      <c r="V35" s="3">
        <v>100</v>
      </c>
      <c r="W35" s="3">
        <v>5</v>
      </c>
      <c r="X35" s="3">
        <v>5</v>
      </c>
      <c r="Y35" s="3">
        <v>0</v>
      </c>
      <c r="Z35" s="3">
        <v>83.33</v>
      </c>
      <c r="AA35" s="3">
        <v>5</v>
      </c>
      <c r="AB35" s="3">
        <v>6</v>
      </c>
      <c r="AC35" s="3">
        <v>0</v>
      </c>
      <c r="AD35" s="3">
        <v>80</v>
      </c>
      <c r="AE35" s="3">
        <v>4</v>
      </c>
      <c r="AF35" s="3">
        <v>5</v>
      </c>
      <c r="AG35" s="3">
        <v>0</v>
      </c>
      <c r="AH35" s="3" t="s">
        <v>193</v>
      </c>
    </row>
    <row r="36" spans="1:34" s="4" customFormat="1" ht="11.25" x14ac:dyDescent="0.2">
      <c r="A36" s="3" t="s">
        <v>34</v>
      </c>
      <c r="B36" s="3" t="s">
        <v>161</v>
      </c>
      <c r="C36" s="3" t="s">
        <v>36</v>
      </c>
      <c r="D36" s="3">
        <v>13814</v>
      </c>
      <c r="E36" s="3" t="s">
        <v>194</v>
      </c>
      <c r="F36" s="3" t="s">
        <v>197</v>
      </c>
      <c r="G36" s="3" t="s">
        <v>195</v>
      </c>
      <c r="H36" s="3" t="s">
        <v>196</v>
      </c>
      <c r="I36" s="3" t="s">
        <v>42</v>
      </c>
      <c r="J36" s="3" t="s">
        <v>43</v>
      </c>
      <c r="K36" s="3" t="s">
        <v>44</v>
      </c>
      <c r="L36" s="3" t="s">
        <v>45</v>
      </c>
      <c r="M36" s="3" t="s">
        <v>9</v>
      </c>
      <c r="N36" s="3">
        <v>80</v>
      </c>
      <c r="O36" s="3">
        <v>4</v>
      </c>
      <c r="P36" s="3">
        <v>5</v>
      </c>
      <c r="Q36" s="3">
        <v>0</v>
      </c>
      <c r="R36" s="3"/>
      <c r="S36" s="3"/>
      <c r="T36" s="3"/>
      <c r="U36" s="3"/>
      <c r="V36" s="3">
        <v>0</v>
      </c>
      <c r="W36" s="3">
        <v>0</v>
      </c>
      <c r="X36" s="3">
        <v>0</v>
      </c>
      <c r="Y36" s="3">
        <v>0</v>
      </c>
      <c r="Z36" s="3">
        <v>60</v>
      </c>
      <c r="AA36" s="3">
        <v>3</v>
      </c>
      <c r="AB36" s="3">
        <v>5</v>
      </c>
      <c r="AC36" s="3">
        <v>0</v>
      </c>
      <c r="AD36" s="3">
        <v>60</v>
      </c>
      <c r="AE36" s="3">
        <v>3</v>
      </c>
      <c r="AF36" s="3">
        <v>5</v>
      </c>
      <c r="AG36" s="3">
        <v>0</v>
      </c>
      <c r="AH36" s="3" t="s">
        <v>198</v>
      </c>
    </row>
    <row r="37" spans="1:34" s="4" customFormat="1" ht="11.25" x14ac:dyDescent="0.2">
      <c r="A37" s="3" t="s">
        <v>34</v>
      </c>
      <c r="B37" s="3" t="s">
        <v>161</v>
      </c>
      <c r="C37" s="3" t="s">
        <v>36</v>
      </c>
      <c r="D37" s="3">
        <v>13817</v>
      </c>
      <c r="E37" s="3" t="s">
        <v>199</v>
      </c>
      <c r="F37" s="3" t="s">
        <v>202</v>
      </c>
      <c r="G37" s="3" t="s">
        <v>200</v>
      </c>
      <c r="H37" s="3" t="s">
        <v>201</v>
      </c>
      <c r="I37" s="3" t="s">
        <v>42</v>
      </c>
      <c r="J37" s="3" t="s">
        <v>43</v>
      </c>
      <c r="K37" s="3" t="s">
        <v>44</v>
      </c>
      <c r="L37" s="3" t="s">
        <v>6</v>
      </c>
      <c r="M37" s="3" t="s">
        <v>9</v>
      </c>
      <c r="N37" s="3">
        <v>80.77</v>
      </c>
      <c r="O37" s="3">
        <v>42</v>
      </c>
      <c r="P37" s="3">
        <v>52</v>
      </c>
      <c r="Q37" s="3">
        <v>0</v>
      </c>
      <c r="R37" s="3"/>
      <c r="S37" s="3"/>
      <c r="T37" s="3"/>
      <c r="U37" s="3"/>
      <c r="V37" s="3">
        <v>15.38</v>
      </c>
      <c r="W37" s="3">
        <v>8</v>
      </c>
      <c r="X37" s="3">
        <v>52</v>
      </c>
      <c r="Y37" s="3">
        <v>0</v>
      </c>
      <c r="Z37" s="3" t="s">
        <v>67</v>
      </c>
      <c r="AA37" s="3" t="s">
        <v>40</v>
      </c>
      <c r="AB37" s="3" t="s">
        <v>40</v>
      </c>
      <c r="AC37" s="3" t="s">
        <v>40</v>
      </c>
      <c r="AD37" s="3" t="s">
        <v>67</v>
      </c>
      <c r="AE37" s="3" t="s">
        <v>40</v>
      </c>
      <c r="AF37" s="3" t="s">
        <v>40</v>
      </c>
      <c r="AG37" s="3" t="s">
        <v>40</v>
      </c>
      <c r="AH37" s="3" t="s">
        <v>203</v>
      </c>
    </row>
    <row r="38" spans="1:34" s="4" customFormat="1" ht="11.25" x14ac:dyDescent="0.2">
      <c r="A38" s="3" t="s">
        <v>34</v>
      </c>
      <c r="B38" s="3" t="s">
        <v>204</v>
      </c>
      <c r="C38" s="3" t="s">
        <v>36</v>
      </c>
      <c r="D38" s="3">
        <v>1313</v>
      </c>
      <c r="E38" s="3" t="s">
        <v>205</v>
      </c>
      <c r="F38" s="3" t="s">
        <v>208</v>
      </c>
      <c r="G38" s="3" t="s">
        <v>206</v>
      </c>
      <c r="H38" s="3" t="s">
        <v>207</v>
      </c>
      <c r="I38" s="3" t="s">
        <v>42</v>
      </c>
      <c r="J38" s="3" t="s">
        <v>43</v>
      </c>
      <c r="K38" s="3" t="s">
        <v>44</v>
      </c>
      <c r="L38" s="3" t="s">
        <v>78</v>
      </c>
      <c r="M38" s="3" t="s">
        <v>5257</v>
      </c>
      <c r="N38" s="3">
        <v>100</v>
      </c>
      <c r="O38" s="3">
        <v>16</v>
      </c>
      <c r="P38" s="3">
        <v>16</v>
      </c>
      <c r="Q38" s="3">
        <v>0</v>
      </c>
      <c r="R38" s="3">
        <v>100</v>
      </c>
      <c r="S38" s="3">
        <v>16</v>
      </c>
      <c r="T38" s="3">
        <v>16</v>
      </c>
      <c r="U38" s="3">
        <v>0</v>
      </c>
      <c r="V38" s="3">
        <v>100</v>
      </c>
      <c r="W38" s="3">
        <v>16</v>
      </c>
      <c r="X38" s="3">
        <v>16</v>
      </c>
      <c r="Y38" s="3">
        <v>0</v>
      </c>
      <c r="Z38" s="3">
        <v>100</v>
      </c>
      <c r="AA38" s="3">
        <v>16</v>
      </c>
      <c r="AB38" s="3">
        <v>16</v>
      </c>
      <c r="AC38" s="3">
        <v>0</v>
      </c>
      <c r="AD38" s="3">
        <v>100</v>
      </c>
      <c r="AE38" s="3">
        <v>16</v>
      </c>
      <c r="AF38" s="3">
        <v>16</v>
      </c>
      <c r="AG38" s="3">
        <v>0</v>
      </c>
      <c r="AH38" s="3" t="s">
        <v>209</v>
      </c>
    </row>
    <row r="39" spans="1:34" s="4" customFormat="1" ht="11.25" x14ac:dyDescent="0.2">
      <c r="A39" s="3" t="s">
        <v>34</v>
      </c>
      <c r="B39" s="3" t="s">
        <v>204</v>
      </c>
      <c r="C39" s="3" t="s">
        <v>36</v>
      </c>
      <c r="D39" s="3">
        <v>1315</v>
      </c>
      <c r="E39" s="3" t="s">
        <v>210</v>
      </c>
      <c r="F39" s="3" t="s">
        <v>212</v>
      </c>
      <c r="G39" s="3" t="s">
        <v>206</v>
      </c>
      <c r="H39" s="3" t="s">
        <v>211</v>
      </c>
      <c r="I39" s="3" t="s">
        <v>42</v>
      </c>
      <c r="J39" s="3" t="s">
        <v>43</v>
      </c>
      <c r="K39" s="3" t="s">
        <v>44</v>
      </c>
      <c r="L39" s="3" t="s">
        <v>78</v>
      </c>
      <c r="M39" s="3" t="s">
        <v>5256</v>
      </c>
      <c r="N39" s="3" t="s">
        <v>67</v>
      </c>
      <c r="O39" s="3" t="s">
        <v>40</v>
      </c>
      <c r="P39" s="3" t="s">
        <v>40</v>
      </c>
      <c r="Q39" s="3" t="s">
        <v>40</v>
      </c>
      <c r="R39" s="3">
        <v>100</v>
      </c>
      <c r="S39" s="3">
        <v>11</v>
      </c>
      <c r="T39" s="3">
        <v>11</v>
      </c>
      <c r="U39" s="3">
        <v>0</v>
      </c>
      <c r="V39" s="3">
        <v>71.400000000000006</v>
      </c>
      <c r="W39" s="3">
        <v>5</v>
      </c>
      <c r="X39" s="3">
        <v>7</v>
      </c>
      <c r="Y39" s="3">
        <v>0</v>
      </c>
      <c r="Z39" s="3">
        <v>100</v>
      </c>
      <c r="AA39" s="3">
        <v>5</v>
      </c>
      <c r="AB39" s="3">
        <v>5</v>
      </c>
      <c r="AC39" s="3">
        <v>0</v>
      </c>
      <c r="AD39" s="3">
        <v>100</v>
      </c>
      <c r="AE39" s="3">
        <v>7</v>
      </c>
      <c r="AF39" s="3">
        <v>7</v>
      </c>
      <c r="AG39" s="3">
        <v>0</v>
      </c>
      <c r="AH39" s="3" t="s">
        <v>213</v>
      </c>
    </row>
    <row r="40" spans="1:34" s="4" customFormat="1" ht="11.25" x14ac:dyDescent="0.2">
      <c r="A40" s="3" t="s">
        <v>34</v>
      </c>
      <c r="B40" s="3" t="s">
        <v>204</v>
      </c>
      <c r="C40" s="3" t="s">
        <v>36</v>
      </c>
      <c r="D40" s="3">
        <v>7716</v>
      </c>
      <c r="E40" s="3" t="s">
        <v>214</v>
      </c>
      <c r="F40" s="3" t="s">
        <v>216</v>
      </c>
      <c r="G40" s="3" t="s">
        <v>206</v>
      </c>
      <c r="H40" s="3" t="s">
        <v>215</v>
      </c>
      <c r="I40" s="3" t="s">
        <v>87</v>
      </c>
      <c r="J40" s="3" t="s">
        <v>52</v>
      </c>
      <c r="K40" s="3" t="s">
        <v>53</v>
      </c>
      <c r="L40" s="3" t="s">
        <v>6</v>
      </c>
      <c r="M40" s="3" t="s">
        <v>5256</v>
      </c>
      <c r="N40" s="3" t="s">
        <v>67</v>
      </c>
      <c r="O40" s="3" t="s">
        <v>40</v>
      </c>
      <c r="P40" s="3" t="s">
        <v>40</v>
      </c>
      <c r="Q40" s="3" t="s">
        <v>40</v>
      </c>
      <c r="R40" s="3">
        <v>4.5999999999999996</v>
      </c>
      <c r="S40" s="3">
        <v>12755</v>
      </c>
      <c r="T40" s="3">
        <v>2775</v>
      </c>
      <c r="U40" s="3">
        <v>0</v>
      </c>
      <c r="V40" s="3">
        <v>2.5499999999999998</v>
      </c>
      <c r="W40" s="3">
        <v>1182</v>
      </c>
      <c r="X40" s="3">
        <v>463</v>
      </c>
      <c r="Y40" s="3">
        <v>0</v>
      </c>
      <c r="Z40" s="3">
        <v>3.22</v>
      </c>
      <c r="AA40" s="3">
        <v>3197</v>
      </c>
      <c r="AB40" s="3">
        <v>992</v>
      </c>
      <c r="AC40" s="3">
        <v>0</v>
      </c>
      <c r="AD40" s="3">
        <v>2.95</v>
      </c>
      <c r="AE40" s="3">
        <v>3541</v>
      </c>
      <c r="AF40" s="3">
        <v>1201</v>
      </c>
      <c r="AG40" s="3">
        <v>0</v>
      </c>
      <c r="AH40" s="3" t="s">
        <v>217</v>
      </c>
    </row>
    <row r="41" spans="1:34" s="4" customFormat="1" ht="11.25" x14ac:dyDescent="0.2">
      <c r="A41" s="3" t="s">
        <v>34</v>
      </c>
      <c r="B41" s="3" t="s">
        <v>204</v>
      </c>
      <c r="C41" s="3" t="s">
        <v>36</v>
      </c>
      <c r="D41" s="3">
        <v>8176</v>
      </c>
      <c r="E41" s="3" t="s">
        <v>218</v>
      </c>
      <c r="F41" s="3" t="s">
        <v>220</v>
      </c>
      <c r="G41" s="3" t="s">
        <v>219</v>
      </c>
      <c r="H41" s="3"/>
      <c r="I41" s="3" t="s">
        <v>42</v>
      </c>
      <c r="J41" s="3" t="s">
        <v>43</v>
      </c>
      <c r="K41" s="3" t="s">
        <v>44</v>
      </c>
      <c r="L41" s="3" t="s">
        <v>6</v>
      </c>
      <c r="M41" s="3" t="s">
        <v>5256</v>
      </c>
      <c r="N41" s="3" t="s">
        <v>67</v>
      </c>
      <c r="O41" s="3" t="s">
        <v>40</v>
      </c>
      <c r="P41" s="3" t="s">
        <v>40</v>
      </c>
      <c r="Q41" s="3" t="s">
        <v>40</v>
      </c>
      <c r="R41" s="3">
        <v>100</v>
      </c>
      <c r="S41" s="3">
        <v>50076</v>
      </c>
      <c r="T41" s="3">
        <v>50076</v>
      </c>
      <c r="U41" s="3">
        <v>0</v>
      </c>
      <c r="V41" s="3">
        <v>0</v>
      </c>
      <c r="W41" s="3">
        <v>0</v>
      </c>
      <c r="X41" s="3">
        <v>0</v>
      </c>
      <c r="Y41" s="3">
        <v>0</v>
      </c>
      <c r="Z41" s="3">
        <v>100.76</v>
      </c>
      <c r="AA41" s="3">
        <v>53814</v>
      </c>
      <c r="AB41" s="3">
        <v>53410</v>
      </c>
      <c r="AC41" s="3">
        <v>0</v>
      </c>
      <c r="AD41" s="3">
        <v>102.84</v>
      </c>
      <c r="AE41" s="3">
        <v>62833</v>
      </c>
      <c r="AF41" s="3">
        <v>61096</v>
      </c>
      <c r="AG41" s="3">
        <v>0</v>
      </c>
      <c r="AH41" s="3" t="s">
        <v>221</v>
      </c>
    </row>
    <row r="42" spans="1:34" s="4" customFormat="1" ht="11.25" x14ac:dyDescent="0.2">
      <c r="A42" s="3" t="s">
        <v>34</v>
      </c>
      <c r="B42" s="3" t="s">
        <v>204</v>
      </c>
      <c r="C42" s="3" t="s">
        <v>36</v>
      </c>
      <c r="D42" s="3">
        <v>11779</v>
      </c>
      <c r="E42" s="3" t="s">
        <v>222</v>
      </c>
      <c r="F42" s="3" t="s">
        <v>224</v>
      </c>
      <c r="G42" s="3" t="s">
        <v>206</v>
      </c>
      <c r="H42" s="3" t="s">
        <v>223</v>
      </c>
      <c r="I42" s="3" t="s">
        <v>42</v>
      </c>
      <c r="J42" s="3" t="s">
        <v>52</v>
      </c>
      <c r="K42" s="3" t="s">
        <v>44</v>
      </c>
      <c r="L42" s="3" t="s">
        <v>78</v>
      </c>
      <c r="M42" s="3" t="s">
        <v>5257</v>
      </c>
      <c r="N42" s="3">
        <v>0.2</v>
      </c>
      <c r="O42" s="3">
        <v>464</v>
      </c>
      <c r="P42" s="3">
        <v>233290</v>
      </c>
      <c r="Q42" s="3">
        <v>0</v>
      </c>
      <c r="R42" s="3">
        <v>0.19</v>
      </c>
      <c r="S42" s="3">
        <v>446</v>
      </c>
      <c r="T42" s="3">
        <v>228745</v>
      </c>
      <c r="U42" s="3">
        <v>0</v>
      </c>
      <c r="V42" s="3">
        <v>0.13</v>
      </c>
      <c r="W42" s="3">
        <v>183</v>
      </c>
      <c r="X42" s="3">
        <v>136011</v>
      </c>
      <c r="Y42" s="3">
        <v>0</v>
      </c>
      <c r="Z42" s="3">
        <v>0.26</v>
      </c>
      <c r="AA42" s="3">
        <v>575</v>
      </c>
      <c r="AB42" s="3">
        <v>221482</v>
      </c>
      <c r="AC42" s="3">
        <v>0</v>
      </c>
      <c r="AD42" s="3">
        <v>0.19</v>
      </c>
      <c r="AE42" s="3">
        <v>428</v>
      </c>
      <c r="AF42" s="3">
        <v>221286</v>
      </c>
      <c r="AG42" s="3">
        <v>0</v>
      </c>
      <c r="AH42" s="3" t="s">
        <v>225</v>
      </c>
    </row>
    <row r="43" spans="1:34" s="4" customFormat="1" ht="11.25" x14ac:dyDescent="0.2">
      <c r="A43" s="3" t="s">
        <v>34</v>
      </c>
      <c r="B43" s="3" t="s">
        <v>204</v>
      </c>
      <c r="C43" s="3" t="s">
        <v>36</v>
      </c>
      <c r="D43" s="3">
        <v>12164</v>
      </c>
      <c r="E43" s="3" t="s">
        <v>226</v>
      </c>
      <c r="F43" s="3" t="s">
        <v>228</v>
      </c>
      <c r="G43" s="3" t="s">
        <v>206</v>
      </c>
      <c r="H43" s="3" t="s">
        <v>227</v>
      </c>
      <c r="I43" s="3" t="s">
        <v>42</v>
      </c>
      <c r="J43" s="3" t="s">
        <v>43</v>
      </c>
      <c r="K43" s="3" t="s">
        <v>44</v>
      </c>
      <c r="L43" s="3" t="s">
        <v>6</v>
      </c>
      <c r="M43" s="3" t="s">
        <v>5257</v>
      </c>
      <c r="N43" s="3">
        <v>100</v>
      </c>
      <c r="O43" s="3">
        <v>25360</v>
      </c>
      <c r="P43" s="3">
        <v>25360</v>
      </c>
      <c r="Q43" s="3">
        <v>0</v>
      </c>
      <c r="R43" s="3">
        <v>100</v>
      </c>
      <c r="S43" s="3">
        <v>22969</v>
      </c>
      <c r="T43" s="3">
        <v>22969</v>
      </c>
      <c r="U43" s="3">
        <v>0</v>
      </c>
      <c r="V43" s="3">
        <v>47.21</v>
      </c>
      <c r="W43" s="3">
        <v>10844</v>
      </c>
      <c r="X43" s="3">
        <v>22969</v>
      </c>
      <c r="Y43" s="3">
        <v>0</v>
      </c>
      <c r="Z43" s="3">
        <v>103.13</v>
      </c>
      <c r="AA43" s="3">
        <v>22439</v>
      </c>
      <c r="AB43" s="3">
        <v>21758</v>
      </c>
      <c r="AC43" s="3">
        <v>0</v>
      </c>
      <c r="AD43" s="3">
        <v>83.39</v>
      </c>
      <c r="AE43" s="3">
        <v>22246</v>
      </c>
      <c r="AF43" s="3">
        <v>26677</v>
      </c>
      <c r="AG43" s="3">
        <v>0</v>
      </c>
      <c r="AH43" s="3" t="s">
        <v>229</v>
      </c>
    </row>
    <row r="44" spans="1:34" s="4" customFormat="1" ht="11.25" x14ac:dyDescent="0.2">
      <c r="A44" s="3" t="s">
        <v>34</v>
      </c>
      <c r="B44" s="3" t="s">
        <v>204</v>
      </c>
      <c r="C44" s="3" t="s">
        <v>36</v>
      </c>
      <c r="D44" s="3">
        <v>13839</v>
      </c>
      <c r="E44" s="3" t="s">
        <v>230</v>
      </c>
      <c r="F44" s="3" t="s">
        <v>232</v>
      </c>
      <c r="G44" s="3" t="s">
        <v>219</v>
      </c>
      <c r="H44" s="3" t="s">
        <v>231</v>
      </c>
      <c r="I44" s="3" t="s">
        <v>42</v>
      </c>
      <c r="J44" s="3" t="s">
        <v>43</v>
      </c>
      <c r="K44" s="3" t="s">
        <v>44</v>
      </c>
      <c r="L44" s="3" t="s">
        <v>6</v>
      </c>
      <c r="M44" s="3" t="s">
        <v>9</v>
      </c>
      <c r="N44" s="3">
        <v>6.11</v>
      </c>
      <c r="O44" s="3">
        <v>8</v>
      </c>
      <c r="P44" s="3">
        <v>131</v>
      </c>
      <c r="Q44" s="3">
        <v>0</v>
      </c>
      <c r="R44" s="3"/>
      <c r="S44" s="3"/>
      <c r="T44" s="3"/>
      <c r="U44" s="3"/>
      <c r="V44" s="3">
        <v>11.45</v>
      </c>
      <c r="W44" s="3">
        <v>15</v>
      </c>
      <c r="X44" s="3">
        <v>131</v>
      </c>
      <c r="Y44" s="3">
        <v>0</v>
      </c>
      <c r="Z44" s="3">
        <v>16.79</v>
      </c>
      <c r="AA44" s="3">
        <v>22</v>
      </c>
      <c r="AB44" s="3">
        <v>131</v>
      </c>
      <c r="AC44" s="3">
        <v>0</v>
      </c>
      <c r="AD44" s="3" t="s">
        <v>67</v>
      </c>
      <c r="AE44" s="3" t="s">
        <v>40</v>
      </c>
      <c r="AF44" s="3" t="s">
        <v>40</v>
      </c>
      <c r="AG44" s="3" t="s">
        <v>40</v>
      </c>
      <c r="AH44" s="3" t="s">
        <v>233</v>
      </c>
    </row>
    <row r="45" spans="1:34" s="4" customFormat="1" ht="11.25" x14ac:dyDescent="0.2">
      <c r="A45" s="3" t="s">
        <v>34</v>
      </c>
      <c r="B45" s="3" t="s">
        <v>234</v>
      </c>
      <c r="C45" s="3" t="s">
        <v>36</v>
      </c>
      <c r="D45" s="3">
        <v>9641</v>
      </c>
      <c r="E45" s="3" t="s">
        <v>235</v>
      </c>
      <c r="F45" s="3" t="s">
        <v>238</v>
      </c>
      <c r="G45" s="3" t="s">
        <v>236</v>
      </c>
      <c r="H45" s="3" t="s">
        <v>237</v>
      </c>
      <c r="I45" s="3" t="s">
        <v>42</v>
      </c>
      <c r="J45" s="3" t="s">
        <v>43</v>
      </c>
      <c r="K45" s="3" t="s">
        <v>44</v>
      </c>
      <c r="L45" s="3" t="s">
        <v>6</v>
      </c>
      <c r="M45" s="3" t="s">
        <v>5257</v>
      </c>
      <c r="N45" s="3">
        <v>81.290000000000006</v>
      </c>
      <c r="O45" s="3">
        <v>804362</v>
      </c>
      <c r="P45" s="3">
        <v>989499</v>
      </c>
      <c r="Q45" s="3">
        <v>0</v>
      </c>
      <c r="R45" s="3">
        <v>79.66</v>
      </c>
      <c r="S45" s="3">
        <v>770000</v>
      </c>
      <c r="T45" s="3">
        <v>966605</v>
      </c>
      <c r="U45" s="3">
        <v>0</v>
      </c>
      <c r="V45" s="3">
        <v>79.7</v>
      </c>
      <c r="W45" s="3">
        <v>773825</v>
      </c>
      <c r="X45" s="3">
        <v>970865</v>
      </c>
      <c r="Y45" s="3">
        <v>0</v>
      </c>
      <c r="Z45" s="3">
        <v>0</v>
      </c>
      <c r="AA45" s="3">
        <v>767762</v>
      </c>
      <c r="AB45" s="3">
        <v>961232</v>
      </c>
      <c r="AC45" s="3">
        <v>0</v>
      </c>
      <c r="AD45" s="3">
        <v>77.209999999999994</v>
      </c>
      <c r="AE45" s="3">
        <v>731732</v>
      </c>
      <c r="AF45" s="3">
        <v>947746</v>
      </c>
      <c r="AG45" s="3">
        <v>0</v>
      </c>
      <c r="AH45" s="3" t="s">
        <v>239</v>
      </c>
    </row>
    <row r="46" spans="1:34" s="4" customFormat="1" ht="11.25" x14ac:dyDescent="0.2">
      <c r="A46" s="3" t="s">
        <v>34</v>
      </c>
      <c r="B46" s="3" t="s">
        <v>234</v>
      </c>
      <c r="C46" s="3" t="s">
        <v>36</v>
      </c>
      <c r="D46" s="3">
        <v>11748</v>
      </c>
      <c r="E46" s="3" t="s">
        <v>240</v>
      </c>
      <c r="F46" s="3" t="s">
        <v>241</v>
      </c>
      <c r="G46" s="3"/>
      <c r="H46" s="3"/>
      <c r="I46" s="3" t="s">
        <v>42</v>
      </c>
      <c r="J46" s="3" t="s">
        <v>43</v>
      </c>
      <c r="K46" s="3" t="s">
        <v>44</v>
      </c>
      <c r="L46" s="3" t="s">
        <v>6</v>
      </c>
      <c r="M46" s="3" t="s">
        <v>5256</v>
      </c>
      <c r="N46" s="3" t="s">
        <v>67</v>
      </c>
      <c r="O46" s="3" t="s">
        <v>40</v>
      </c>
      <c r="P46" s="3" t="s">
        <v>40</v>
      </c>
      <c r="Q46" s="3" t="s">
        <v>40</v>
      </c>
      <c r="R46" s="3" t="s">
        <v>67</v>
      </c>
      <c r="S46" s="3" t="s">
        <v>40</v>
      </c>
      <c r="T46" s="3" t="s">
        <v>40</v>
      </c>
      <c r="U46" s="3" t="s">
        <v>40</v>
      </c>
      <c r="V46" s="3" t="s">
        <v>67</v>
      </c>
      <c r="W46" s="3" t="s">
        <v>40</v>
      </c>
      <c r="X46" s="3" t="s">
        <v>40</v>
      </c>
      <c r="Y46" s="3" t="s">
        <v>40</v>
      </c>
      <c r="Z46" s="3">
        <v>15.16</v>
      </c>
      <c r="AA46" s="3">
        <v>11988</v>
      </c>
      <c r="AB46" s="3">
        <v>79065</v>
      </c>
      <c r="AC46" s="3">
        <v>0</v>
      </c>
      <c r="AD46" s="3">
        <v>15.46</v>
      </c>
      <c r="AE46" s="3">
        <v>12700</v>
      </c>
      <c r="AF46" s="3">
        <v>82157</v>
      </c>
      <c r="AG46" s="3">
        <v>0</v>
      </c>
      <c r="AH46" s="3" t="s">
        <v>242</v>
      </c>
    </row>
    <row r="47" spans="1:34" s="4" customFormat="1" ht="11.25" x14ac:dyDescent="0.2">
      <c r="A47" s="3" t="s">
        <v>34</v>
      </c>
      <c r="B47" s="3" t="s">
        <v>234</v>
      </c>
      <c r="C47" s="3" t="s">
        <v>36</v>
      </c>
      <c r="D47" s="3">
        <v>12877</v>
      </c>
      <c r="E47" s="3" t="s">
        <v>243</v>
      </c>
      <c r="F47" s="3" t="s">
        <v>244</v>
      </c>
      <c r="G47" s="3" t="s">
        <v>236</v>
      </c>
      <c r="H47" s="3" t="s">
        <v>237</v>
      </c>
      <c r="I47" s="3" t="s">
        <v>42</v>
      </c>
      <c r="J47" s="3" t="s">
        <v>43</v>
      </c>
      <c r="K47" s="3" t="s">
        <v>44</v>
      </c>
      <c r="L47" s="3" t="s">
        <v>78</v>
      </c>
      <c r="M47" s="3" t="s">
        <v>5257</v>
      </c>
      <c r="N47" s="3">
        <v>90</v>
      </c>
      <c r="O47" s="3">
        <v>18</v>
      </c>
      <c r="P47" s="3">
        <v>20</v>
      </c>
      <c r="Q47" s="3">
        <v>0</v>
      </c>
      <c r="R47" s="3">
        <v>85.71</v>
      </c>
      <c r="S47" s="3">
        <v>12</v>
      </c>
      <c r="T47" s="3">
        <v>14</v>
      </c>
      <c r="U47" s="3">
        <v>0</v>
      </c>
      <c r="V47" s="3">
        <v>100</v>
      </c>
      <c r="W47" s="3">
        <v>3</v>
      </c>
      <c r="X47" s="3">
        <v>3</v>
      </c>
      <c r="Y47" s="3">
        <v>0</v>
      </c>
      <c r="Z47" s="3">
        <v>95.24</v>
      </c>
      <c r="AA47" s="3">
        <v>20</v>
      </c>
      <c r="AB47" s="3">
        <v>21</v>
      </c>
      <c r="AC47" s="3">
        <v>0</v>
      </c>
      <c r="AD47" s="3">
        <v>86.96</v>
      </c>
      <c r="AE47" s="3">
        <v>20</v>
      </c>
      <c r="AF47" s="3">
        <v>23</v>
      </c>
      <c r="AG47" s="3">
        <v>0</v>
      </c>
      <c r="AH47" s="3" t="s">
        <v>245</v>
      </c>
    </row>
    <row r="48" spans="1:34" s="4" customFormat="1" ht="11.25" x14ac:dyDescent="0.2">
      <c r="A48" s="3" t="s">
        <v>34</v>
      </c>
      <c r="B48" s="3" t="s">
        <v>234</v>
      </c>
      <c r="C48" s="3" t="s">
        <v>36</v>
      </c>
      <c r="D48" s="3">
        <v>12954</v>
      </c>
      <c r="E48" s="3" t="s">
        <v>246</v>
      </c>
      <c r="F48" s="3" t="s">
        <v>247</v>
      </c>
      <c r="G48" s="3" t="s">
        <v>236</v>
      </c>
      <c r="H48" s="3" t="s">
        <v>237</v>
      </c>
      <c r="I48" s="3" t="s">
        <v>42</v>
      </c>
      <c r="J48" s="3" t="s">
        <v>43</v>
      </c>
      <c r="K48" s="3" t="s">
        <v>44</v>
      </c>
      <c r="L48" s="3" t="s">
        <v>6</v>
      </c>
      <c r="M48" s="3" t="s">
        <v>5257</v>
      </c>
      <c r="N48" s="3">
        <v>22.86</v>
      </c>
      <c r="O48" s="3">
        <v>3069389</v>
      </c>
      <c r="P48" s="3">
        <v>13424000</v>
      </c>
      <c r="Q48" s="3">
        <v>0</v>
      </c>
      <c r="R48" s="3">
        <v>100</v>
      </c>
      <c r="S48" s="3">
        <v>13424000</v>
      </c>
      <c r="T48" s="3">
        <v>13424000</v>
      </c>
      <c r="U48" s="3">
        <v>0</v>
      </c>
      <c r="V48" s="3">
        <v>86.78</v>
      </c>
      <c r="W48" s="3">
        <v>11649960</v>
      </c>
      <c r="X48" s="3">
        <v>13424000</v>
      </c>
      <c r="Y48" s="3">
        <v>0</v>
      </c>
      <c r="Z48" s="3">
        <v>72.260000000000005</v>
      </c>
      <c r="AA48" s="3">
        <v>9699960</v>
      </c>
      <c r="AB48" s="3">
        <v>13424000</v>
      </c>
      <c r="AC48" s="3">
        <v>0</v>
      </c>
      <c r="AD48" s="3">
        <v>44.58</v>
      </c>
      <c r="AE48" s="3">
        <v>5984428</v>
      </c>
      <c r="AF48" s="3">
        <v>13424000</v>
      </c>
      <c r="AG48" s="3">
        <v>0</v>
      </c>
      <c r="AH48" s="3" t="s">
        <v>248</v>
      </c>
    </row>
    <row r="49" spans="1:34" s="4" customFormat="1" ht="11.25" x14ac:dyDescent="0.2">
      <c r="A49" s="3" t="s">
        <v>34</v>
      </c>
      <c r="B49" s="3" t="s">
        <v>234</v>
      </c>
      <c r="C49" s="3" t="s">
        <v>36</v>
      </c>
      <c r="D49" s="3">
        <v>13165</v>
      </c>
      <c r="E49" s="3" t="s">
        <v>249</v>
      </c>
      <c r="F49" s="3" t="s">
        <v>250</v>
      </c>
      <c r="G49" s="3"/>
      <c r="H49" s="3"/>
      <c r="I49" s="3" t="s">
        <v>42</v>
      </c>
      <c r="J49" s="3" t="s">
        <v>43</v>
      </c>
      <c r="K49" s="3" t="s">
        <v>44</v>
      </c>
      <c r="L49" s="3" t="s">
        <v>78</v>
      </c>
      <c r="M49" s="3" t="s">
        <v>5256</v>
      </c>
      <c r="N49" s="3" t="s">
        <v>67</v>
      </c>
      <c r="O49" s="3" t="s">
        <v>40</v>
      </c>
      <c r="P49" s="3" t="s">
        <v>40</v>
      </c>
      <c r="Q49" s="3" t="s">
        <v>40</v>
      </c>
      <c r="R49" s="3" t="s">
        <v>67</v>
      </c>
      <c r="S49" s="3" t="s">
        <v>40</v>
      </c>
      <c r="T49" s="3" t="s">
        <v>40</v>
      </c>
      <c r="U49" s="3" t="s">
        <v>40</v>
      </c>
      <c r="V49" s="3" t="s">
        <v>67</v>
      </c>
      <c r="W49" s="3" t="s">
        <v>40</v>
      </c>
      <c r="X49" s="3" t="s">
        <v>40</v>
      </c>
      <c r="Y49" s="3" t="s">
        <v>40</v>
      </c>
      <c r="Z49" s="3">
        <v>32.94</v>
      </c>
      <c r="AA49" s="3">
        <v>847</v>
      </c>
      <c r="AB49" s="3">
        <v>2571</v>
      </c>
      <c r="AC49" s="3">
        <v>0</v>
      </c>
      <c r="AD49" s="3">
        <v>34.700000000000003</v>
      </c>
      <c r="AE49" s="3">
        <v>871</v>
      </c>
      <c r="AF49" s="3">
        <v>2510</v>
      </c>
      <c r="AG49" s="3">
        <v>0</v>
      </c>
      <c r="AH49" s="3" t="s">
        <v>251</v>
      </c>
    </row>
    <row r="50" spans="1:34" s="4" customFormat="1" ht="11.25" x14ac:dyDescent="0.2">
      <c r="A50" s="3" t="s">
        <v>34</v>
      </c>
      <c r="B50" s="3" t="s">
        <v>234</v>
      </c>
      <c r="C50" s="3" t="s">
        <v>36</v>
      </c>
      <c r="D50" s="3">
        <v>13818</v>
      </c>
      <c r="E50" s="3" t="s">
        <v>252</v>
      </c>
      <c r="F50" s="3" t="s">
        <v>255</v>
      </c>
      <c r="G50" s="3" t="s">
        <v>253</v>
      </c>
      <c r="H50" s="3" t="s">
        <v>254</v>
      </c>
      <c r="I50" s="3" t="s">
        <v>42</v>
      </c>
      <c r="J50" s="3" t="s">
        <v>43</v>
      </c>
      <c r="K50" s="3" t="s">
        <v>44</v>
      </c>
      <c r="L50" s="3" t="s">
        <v>45</v>
      </c>
      <c r="M50" s="3" t="s">
        <v>9</v>
      </c>
      <c r="N50" s="3">
        <v>74.8</v>
      </c>
      <c r="O50" s="3">
        <v>12000</v>
      </c>
      <c r="P50" s="3">
        <v>16043</v>
      </c>
      <c r="Q50" s="3">
        <v>0</v>
      </c>
      <c r="R50" s="3"/>
      <c r="S50" s="3"/>
      <c r="T50" s="3"/>
      <c r="U50" s="3"/>
      <c r="V50" s="3">
        <v>22.85</v>
      </c>
      <c r="W50" s="3">
        <v>3666</v>
      </c>
      <c r="X50" s="3">
        <v>16043</v>
      </c>
      <c r="Y50" s="3">
        <v>0</v>
      </c>
      <c r="Z50" s="3" t="s">
        <v>67</v>
      </c>
      <c r="AA50" s="3" t="s">
        <v>40</v>
      </c>
      <c r="AB50" s="3" t="s">
        <v>40</v>
      </c>
      <c r="AC50" s="3" t="s">
        <v>40</v>
      </c>
      <c r="AD50" s="3" t="s">
        <v>67</v>
      </c>
      <c r="AE50" s="3" t="s">
        <v>40</v>
      </c>
      <c r="AF50" s="3" t="s">
        <v>40</v>
      </c>
      <c r="AG50" s="3" t="s">
        <v>40</v>
      </c>
      <c r="AH50" s="3" t="s">
        <v>256</v>
      </c>
    </row>
    <row r="51" spans="1:34" s="4" customFormat="1" ht="11.25" x14ac:dyDescent="0.2">
      <c r="A51" s="3" t="s">
        <v>34</v>
      </c>
      <c r="B51" s="3" t="s">
        <v>234</v>
      </c>
      <c r="C51" s="3" t="s">
        <v>36</v>
      </c>
      <c r="D51" s="3">
        <v>13825</v>
      </c>
      <c r="E51" s="3" t="s">
        <v>257</v>
      </c>
      <c r="F51" s="3" t="s">
        <v>259</v>
      </c>
      <c r="G51" s="3" t="s">
        <v>258</v>
      </c>
      <c r="H51" s="3" t="s">
        <v>254</v>
      </c>
      <c r="I51" s="3" t="s">
        <v>42</v>
      </c>
      <c r="J51" s="3" t="s">
        <v>43</v>
      </c>
      <c r="K51" s="3" t="s">
        <v>44</v>
      </c>
      <c r="L51" s="3" t="s">
        <v>45</v>
      </c>
      <c r="M51" s="3" t="s">
        <v>9</v>
      </c>
      <c r="N51" s="3">
        <v>75</v>
      </c>
      <c r="O51" s="3">
        <v>33</v>
      </c>
      <c r="P51" s="3">
        <v>44</v>
      </c>
      <c r="Q51" s="3">
        <v>0</v>
      </c>
      <c r="R51" s="3"/>
      <c r="S51" s="3"/>
      <c r="T51" s="3"/>
      <c r="U51" s="3"/>
      <c r="V51" s="3">
        <v>0</v>
      </c>
      <c r="W51" s="3">
        <v>0</v>
      </c>
      <c r="X51" s="3">
        <v>0</v>
      </c>
      <c r="Y51" s="3">
        <v>0</v>
      </c>
      <c r="Z51" s="3" t="s">
        <v>67</v>
      </c>
      <c r="AA51" s="3" t="s">
        <v>40</v>
      </c>
      <c r="AB51" s="3" t="s">
        <v>40</v>
      </c>
      <c r="AC51" s="3" t="s">
        <v>40</v>
      </c>
      <c r="AD51" s="3" t="s">
        <v>67</v>
      </c>
      <c r="AE51" s="3" t="s">
        <v>40</v>
      </c>
      <c r="AF51" s="3" t="s">
        <v>40</v>
      </c>
      <c r="AG51" s="3" t="s">
        <v>40</v>
      </c>
      <c r="AH51" s="3" t="s">
        <v>260</v>
      </c>
    </row>
    <row r="52" spans="1:34" s="4" customFormat="1" ht="11.25" x14ac:dyDescent="0.2">
      <c r="A52" s="3" t="s">
        <v>261</v>
      </c>
      <c r="B52" s="3" t="s">
        <v>262</v>
      </c>
      <c r="C52" s="3" t="s">
        <v>263</v>
      </c>
      <c r="D52" s="3">
        <v>12004</v>
      </c>
      <c r="E52" s="3" t="s">
        <v>264</v>
      </c>
      <c r="F52" s="3" t="s">
        <v>265</v>
      </c>
      <c r="G52" s="3"/>
      <c r="H52" s="3"/>
      <c r="I52" s="3" t="s">
        <v>42</v>
      </c>
      <c r="J52" s="3" t="s">
        <v>43</v>
      </c>
      <c r="K52" s="3" t="s">
        <v>44</v>
      </c>
      <c r="L52" s="3" t="s">
        <v>45</v>
      </c>
      <c r="M52" s="3" t="s">
        <v>5256</v>
      </c>
      <c r="N52" s="3" t="s">
        <v>67</v>
      </c>
      <c r="O52" s="3" t="s">
        <v>40</v>
      </c>
      <c r="P52" s="3" t="s">
        <v>40</v>
      </c>
      <c r="Q52" s="3" t="s">
        <v>40</v>
      </c>
      <c r="R52" s="3">
        <v>100</v>
      </c>
      <c r="S52" s="3">
        <v>18849</v>
      </c>
      <c r="T52" s="3">
        <v>18849</v>
      </c>
      <c r="U52" s="3">
        <v>0</v>
      </c>
      <c r="V52" s="3">
        <v>39</v>
      </c>
      <c r="W52" s="3">
        <v>7371</v>
      </c>
      <c r="X52" s="3">
        <v>18849</v>
      </c>
      <c r="Y52" s="3">
        <v>0</v>
      </c>
      <c r="Z52" s="3">
        <v>100</v>
      </c>
      <c r="AA52" s="3">
        <v>28218</v>
      </c>
      <c r="AB52" s="3">
        <v>28218</v>
      </c>
      <c r="AC52" s="3">
        <v>0</v>
      </c>
      <c r="AD52" s="3">
        <v>100</v>
      </c>
      <c r="AE52" s="3">
        <v>22398</v>
      </c>
      <c r="AF52" s="3">
        <v>22398</v>
      </c>
      <c r="AG52" s="3">
        <v>0</v>
      </c>
      <c r="AH52" s="3" t="s">
        <v>266</v>
      </c>
    </row>
    <row r="53" spans="1:34" s="4" customFormat="1" ht="11.25" x14ac:dyDescent="0.2">
      <c r="A53" s="3" t="s">
        <v>261</v>
      </c>
      <c r="B53" s="3" t="s">
        <v>262</v>
      </c>
      <c r="C53" s="3" t="s">
        <v>263</v>
      </c>
      <c r="D53" s="3">
        <v>12664</v>
      </c>
      <c r="E53" s="3" t="s">
        <v>267</v>
      </c>
      <c r="F53" s="3" t="s">
        <v>268</v>
      </c>
      <c r="G53" s="3"/>
      <c r="H53" s="3"/>
      <c r="I53" s="3" t="s">
        <v>42</v>
      </c>
      <c r="J53" s="3" t="s">
        <v>43</v>
      </c>
      <c r="K53" s="3" t="s">
        <v>44</v>
      </c>
      <c r="L53" s="3" t="s">
        <v>6</v>
      </c>
      <c r="M53" s="3" t="s">
        <v>5256</v>
      </c>
      <c r="N53" s="3" t="s">
        <v>67</v>
      </c>
      <c r="O53" s="3" t="s">
        <v>40</v>
      </c>
      <c r="P53" s="3" t="s">
        <v>40</v>
      </c>
      <c r="Q53" s="3" t="s">
        <v>40</v>
      </c>
      <c r="R53" s="3">
        <v>44</v>
      </c>
      <c r="S53" s="3">
        <v>2640</v>
      </c>
      <c r="T53" s="3">
        <v>6000</v>
      </c>
      <c r="U53" s="3">
        <v>0</v>
      </c>
      <c r="V53" s="3">
        <v>16</v>
      </c>
      <c r="W53" s="3">
        <v>463</v>
      </c>
      <c r="X53" s="3">
        <v>2934</v>
      </c>
      <c r="Y53" s="3">
        <v>0</v>
      </c>
      <c r="Z53" s="3">
        <v>40</v>
      </c>
      <c r="AA53" s="3">
        <v>4813</v>
      </c>
      <c r="AB53" s="3">
        <v>12044</v>
      </c>
      <c r="AC53" s="3">
        <v>0</v>
      </c>
      <c r="AD53" s="3">
        <v>45</v>
      </c>
      <c r="AE53" s="3">
        <v>2572</v>
      </c>
      <c r="AF53" s="3">
        <v>5696</v>
      </c>
      <c r="AG53" s="3">
        <v>0</v>
      </c>
      <c r="AH53" s="3" t="s">
        <v>269</v>
      </c>
    </row>
    <row r="54" spans="1:34" s="4" customFormat="1" ht="11.25" x14ac:dyDescent="0.2">
      <c r="A54" s="3" t="s">
        <v>261</v>
      </c>
      <c r="B54" s="3" t="s">
        <v>262</v>
      </c>
      <c r="C54" s="3" t="s">
        <v>263</v>
      </c>
      <c r="D54" s="3">
        <v>12992</v>
      </c>
      <c r="E54" s="3" t="s">
        <v>270</v>
      </c>
      <c r="F54" s="3" t="s">
        <v>271</v>
      </c>
      <c r="G54" s="3"/>
      <c r="H54" s="3"/>
      <c r="I54" s="3" t="s">
        <v>42</v>
      </c>
      <c r="J54" s="3" t="s">
        <v>43</v>
      </c>
      <c r="K54" s="3" t="s">
        <v>44</v>
      </c>
      <c r="L54" s="3" t="s">
        <v>6</v>
      </c>
      <c r="M54" s="3" t="s">
        <v>5256</v>
      </c>
      <c r="N54" s="3" t="s">
        <v>67</v>
      </c>
      <c r="O54" s="3" t="s">
        <v>40</v>
      </c>
      <c r="P54" s="3" t="s">
        <v>40</v>
      </c>
      <c r="Q54" s="3" t="s">
        <v>40</v>
      </c>
      <c r="R54" s="3">
        <v>100</v>
      </c>
      <c r="S54" s="3">
        <v>14</v>
      </c>
      <c r="T54" s="3">
        <v>14</v>
      </c>
      <c r="U54" s="3">
        <v>0</v>
      </c>
      <c r="V54" s="3">
        <v>93</v>
      </c>
      <c r="W54" s="3">
        <v>13</v>
      </c>
      <c r="X54" s="3">
        <v>14</v>
      </c>
      <c r="Y54" s="3">
        <v>0</v>
      </c>
      <c r="Z54" s="3">
        <v>79</v>
      </c>
      <c r="AA54" s="3">
        <v>11</v>
      </c>
      <c r="AB54" s="3">
        <v>14</v>
      </c>
      <c r="AC54" s="3">
        <v>0</v>
      </c>
      <c r="AD54" s="3">
        <v>43</v>
      </c>
      <c r="AE54" s="3">
        <v>6</v>
      </c>
      <c r="AF54" s="3">
        <v>14</v>
      </c>
      <c r="AG54" s="3">
        <v>0</v>
      </c>
      <c r="AH54" s="3" t="s">
        <v>272</v>
      </c>
    </row>
    <row r="55" spans="1:34" s="4" customFormat="1" ht="11.25" x14ac:dyDescent="0.2">
      <c r="A55" s="3" t="s">
        <v>261</v>
      </c>
      <c r="B55" s="3" t="s">
        <v>262</v>
      </c>
      <c r="C55" s="3" t="s">
        <v>263</v>
      </c>
      <c r="D55" s="3">
        <v>12995</v>
      </c>
      <c r="E55" s="3" t="s">
        <v>273</v>
      </c>
      <c r="F55" s="3" t="s">
        <v>274</v>
      </c>
      <c r="G55" s="3"/>
      <c r="H55" s="3"/>
      <c r="I55" s="3" t="s">
        <v>42</v>
      </c>
      <c r="J55" s="3" t="s">
        <v>43</v>
      </c>
      <c r="K55" s="3" t="s">
        <v>53</v>
      </c>
      <c r="L55" s="3" t="s">
        <v>6</v>
      </c>
      <c r="M55" s="3" t="s">
        <v>5256</v>
      </c>
      <c r="N55" s="3" t="s">
        <v>67</v>
      </c>
      <c r="O55" s="3" t="s">
        <v>40</v>
      </c>
      <c r="P55" s="3" t="s">
        <v>40</v>
      </c>
      <c r="Q55" s="3" t="s">
        <v>40</v>
      </c>
      <c r="R55" s="3">
        <v>90</v>
      </c>
      <c r="S55" s="3">
        <v>4320</v>
      </c>
      <c r="T55" s="3">
        <v>4800</v>
      </c>
      <c r="U55" s="3">
        <v>0</v>
      </c>
      <c r="V55" s="3">
        <v>87</v>
      </c>
      <c r="W55" s="3">
        <v>1555</v>
      </c>
      <c r="X55" s="3">
        <v>1783</v>
      </c>
      <c r="Y55" s="3">
        <v>0</v>
      </c>
      <c r="Z55" s="3">
        <v>78</v>
      </c>
      <c r="AA55" s="3">
        <v>4444</v>
      </c>
      <c r="AB55" s="3">
        <v>5701</v>
      </c>
      <c r="AC55" s="3">
        <v>0</v>
      </c>
      <c r="AD55" s="3">
        <v>76</v>
      </c>
      <c r="AE55" s="3">
        <v>3628</v>
      </c>
      <c r="AF55" s="3">
        <v>4780</v>
      </c>
      <c r="AG55" s="3">
        <v>0</v>
      </c>
      <c r="AH55" s="3" t="s">
        <v>275</v>
      </c>
    </row>
    <row r="56" spans="1:34" s="4" customFormat="1" ht="11.25" x14ac:dyDescent="0.2">
      <c r="A56" s="3" t="s">
        <v>261</v>
      </c>
      <c r="B56" s="3" t="s">
        <v>262</v>
      </c>
      <c r="C56" s="3" t="s">
        <v>263</v>
      </c>
      <c r="D56" s="3">
        <v>13296</v>
      </c>
      <c r="E56" s="3" t="s">
        <v>276</v>
      </c>
      <c r="F56" s="3" t="s">
        <v>277</v>
      </c>
      <c r="G56" s="3"/>
      <c r="H56" s="3"/>
      <c r="I56" s="3" t="s">
        <v>42</v>
      </c>
      <c r="J56" s="3" t="s">
        <v>43</v>
      </c>
      <c r="K56" s="3" t="s">
        <v>44</v>
      </c>
      <c r="L56" s="3" t="s">
        <v>6</v>
      </c>
      <c r="M56" s="3" t="s">
        <v>5256</v>
      </c>
      <c r="N56" s="3" t="s">
        <v>67</v>
      </c>
      <c r="O56" s="3" t="s">
        <v>40</v>
      </c>
      <c r="P56" s="3" t="s">
        <v>40</v>
      </c>
      <c r="Q56" s="3" t="s">
        <v>40</v>
      </c>
      <c r="R56" s="3">
        <v>54</v>
      </c>
      <c r="S56" s="3">
        <v>3900</v>
      </c>
      <c r="T56" s="3">
        <v>7174</v>
      </c>
      <c r="U56" s="3">
        <v>0</v>
      </c>
      <c r="V56" s="3">
        <v>27</v>
      </c>
      <c r="W56" s="3">
        <v>1971</v>
      </c>
      <c r="X56" s="3">
        <v>7174</v>
      </c>
      <c r="Y56" s="3">
        <v>0</v>
      </c>
      <c r="Z56" s="3">
        <v>56</v>
      </c>
      <c r="AA56" s="3">
        <v>3452</v>
      </c>
      <c r="AB56" s="3">
        <v>6131</v>
      </c>
      <c r="AC56" s="3">
        <v>0</v>
      </c>
      <c r="AD56" s="3">
        <v>51</v>
      </c>
      <c r="AE56" s="3">
        <v>3219</v>
      </c>
      <c r="AF56" s="3">
        <v>6283</v>
      </c>
      <c r="AG56" s="3">
        <v>0</v>
      </c>
      <c r="AH56" s="3" t="s">
        <v>278</v>
      </c>
    </row>
    <row r="57" spans="1:34" s="4" customFormat="1" ht="11.25" x14ac:dyDescent="0.2">
      <c r="A57" s="3" t="s">
        <v>261</v>
      </c>
      <c r="B57" s="3" t="s">
        <v>262</v>
      </c>
      <c r="C57" s="3" t="s">
        <v>263</v>
      </c>
      <c r="D57" s="3">
        <v>13889</v>
      </c>
      <c r="E57" s="3" t="s">
        <v>279</v>
      </c>
      <c r="F57" s="3" t="s">
        <v>282</v>
      </c>
      <c r="G57" s="3" t="s">
        <v>280</v>
      </c>
      <c r="H57" s="3" t="s">
        <v>281</v>
      </c>
      <c r="I57" s="3" t="s">
        <v>42</v>
      </c>
      <c r="J57" s="3" t="s">
        <v>43</v>
      </c>
      <c r="K57" s="3" t="s">
        <v>44</v>
      </c>
      <c r="L57" s="3" t="s">
        <v>45</v>
      </c>
      <c r="M57" s="3" t="s">
        <v>9</v>
      </c>
      <c r="N57" s="3">
        <v>17</v>
      </c>
      <c r="O57" s="3">
        <v>7</v>
      </c>
      <c r="P57" s="3">
        <v>41</v>
      </c>
      <c r="Q57" s="3">
        <v>0</v>
      </c>
      <c r="R57" s="3"/>
      <c r="S57" s="3"/>
      <c r="T57" s="3"/>
      <c r="U57" s="3"/>
      <c r="V57" s="3" t="s">
        <v>67</v>
      </c>
      <c r="W57" s="3" t="s">
        <v>40</v>
      </c>
      <c r="X57" s="3" t="s">
        <v>40</v>
      </c>
      <c r="Y57" s="3" t="s">
        <v>40</v>
      </c>
      <c r="Z57" s="3" t="s">
        <v>67</v>
      </c>
      <c r="AA57" s="3" t="s">
        <v>40</v>
      </c>
      <c r="AB57" s="3" t="s">
        <v>40</v>
      </c>
      <c r="AC57" s="3" t="s">
        <v>40</v>
      </c>
      <c r="AD57" s="3" t="s">
        <v>67</v>
      </c>
      <c r="AE57" s="3" t="s">
        <v>40</v>
      </c>
      <c r="AF57" s="3" t="s">
        <v>40</v>
      </c>
      <c r="AG57" s="3" t="s">
        <v>40</v>
      </c>
      <c r="AH57" s="3" t="s">
        <v>283</v>
      </c>
    </row>
    <row r="58" spans="1:34" s="4" customFormat="1" ht="11.25" x14ac:dyDescent="0.2">
      <c r="A58" s="3" t="s">
        <v>261</v>
      </c>
      <c r="B58" s="3" t="s">
        <v>262</v>
      </c>
      <c r="C58" s="3" t="s">
        <v>263</v>
      </c>
      <c r="D58" s="3">
        <v>13891</v>
      </c>
      <c r="E58" s="3" t="s">
        <v>284</v>
      </c>
      <c r="F58" s="3" t="s">
        <v>286</v>
      </c>
      <c r="G58" s="3" t="s">
        <v>280</v>
      </c>
      <c r="H58" s="3" t="s">
        <v>285</v>
      </c>
      <c r="I58" s="3" t="s">
        <v>42</v>
      </c>
      <c r="J58" s="3" t="s">
        <v>43</v>
      </c>
      <c r="K58" s="3" t="s">
        <v>44</v>
      </c>
      <c r="L58" s="3" t="s">
        <v>45</v>
      </c>
      <c r="M58" s="3" t="s">
        <v>9</v>
      </c>
      <c r="N58" s="3">
        <v>25</v>
      </c>
      <c r="O58" s="3">
        <v>2</v>
      </c>
      <c r="P58" s="3">
        <v>8</v>
      </c>
      <c r="Q58" s="3">
        <v>0</v>
      </c>
      <c r="R58" s="3"/>
      <c r="S58" s="3"/>
      <c r="T58" s="3"/>
      <c r="U58" s="3"/>
      <c r="V58" s="3" t="s">
        <v>67</v>
      </c>
      <c r="W58" s="3" t="s">
        <v>40</v>
      </c>
      <c r="X58" s="3" t="s">
        <v>40</v>
      </c>
      <c r="Y58" s="3" t="s">
        <v>40</v>
      </c>
      <c r="Z58" s="3" t="s">
        <v>67</v>
      </c>
      <c r="AA58" s="3" t="s">
        <v>40</v>
      </c>
      <c r="AB58" s="3" t="s">
        <v>40</v>
      </c>
      <c r="AC58" s="3" t="s">
        <v>40</v>
      </c>
      <c r="AD58" s="3" t="s">
        <v>67</v>
      </c>
      <c r="AE58" s="3" t="s">
        <v>40</v>
      </c>
      <c r="AF58" s="3" t="s">
        <v>40</v>
      </c>
      <c r="AG58" s="3" t="s">
        <v>40</v>
      </c>
      <c r="AH58" s="3" t="s">
        <v>287</v>
      </c>
    </row>
    <row r="59" spans="1:34" s="4" customFormat="1" ht="11.25" x14ac:dyDescent="0.2">
      <c r="A59" s="3" t="s">
        <v>261</v>
      </c>
      <c r="B59" s="3" t="s">
        <v>262</v>
      </c>
      <c r="C59" s="3" t="s">
        <v>263</v>
      </c>
      <c r="D59" s="3">
        <v>13892</v>
      </c>
      <c r="E59" s="3" t="s">
        <v>288</v>
      </c>
      <c r="F59" s="3" t="s">
        <v>291</v>
      </c>
      <c r="G59" s="3" t="s">
        <v>289</v>
      </c>
      <c r="H59" s="3" t="s">
        <v>290</v>
      </c>
      <c r="I59" s="3" t="s">
        <v>42</v>
      </c>
      <c r="J59" s="3" t="s">
        <v>43</v>
      </c>
      <c r="K59" s="3" t="s">
        <v>44</v>
      </c>
      <c r="L59" s="3" t="s">
        <v>45</v>
      </c>
      <c r="M59" s="3" t="s">
        <v>9</v>
      </c>
      <c r="N59" s="3">
        <v>30</v>
      </c>
      <c r="O59" s="3">
        <v>90</v>
      </c>
      <c r="P59" s="3">
        <v>300</v>
      </c>
      <c r="Q59" s="3">
        <v>0</v>
      </c>
      <c r="R59" s="3"/>
      <c r="S59" s="3"/>
      <c r="T59" s="3"/>
      <c r="U59" s="3"/>
      <c r="V59" s="3" t="s">
        <v>67</v>
      </c>
      <c r="W59" s="3" t="s">
        <v>40</v>
      </c>
      <c r="X59" s="3" t="s">
        <v>40</v>
      </c>
      <c r="Y59" s="3" t="s">
        <v>40</v>
      </c>
      <c r="Z59" s="3" t="s">
        <v>67</v>
      </c>
      <c r="AA59" s="3" t="s">
        <v>40</v>
      </c>
      <c r="AB59" s="3" t="s">
        <v>40</v>
      </c>
      <c r="AC59" s="3" t="s">
        <v>40</v>
      </c>
      <c r="AD59" s="3" t="s">
        <v>67</v>
      </c>
      <c r="AE59" s="3" t="s">
        <v>40</v>
      </c>
      <c r="AF59" s="3" t="s">
        <v>40</v>
      </c>
      <c r="AG59" s="3" t="s">
        <v>40</v>
      </c>
      <c r="AH59" s="3" t="s">
        <v>292</v>
      </c>
    </row>
    <row r="60" spans="1:34" s="4" customFormat="1" ht="11.25" x14ac:dyDescent="0.2">
      <c r="A60" s="3" t="s">
        <v>261</v>
      </c>
      <c r="B60" s="3" t="s">
        <v>262</v>
      </c>
      <c r="C60" s="3" t="s">
        <v>263</v>
      </c>
      <c r="D60" s="3">
        <v>13894</v>
      </c>
      <c r="E60" s="3" t="s">
        <v>293</v>
      </c>
      <c r="F60" s="3" t="s">
        <v>296</v>
      </c>
      <c r="G60" s="3" t="s">
        <v>294</v>
      </c>
      <c r="H60" s="3" t="s">
        <v>295</v>
      </c>
      <c r="I60" s="3" t="s">
        <v>42</v>
      </c>
      <c r="J60" s="3" t="s">
        <v>43</v>
      </c>
      <c r="K60" s="3" t="s">
        <v>44</v>
      </c>
      <c r="L60" s="3" t="s">
        <v>78</v>
      </c>
      <c r="M60" s="3" t="s">
        <v>9</v>
      </c>
      <c r="N60" s="3">
        <v>46</v>
      </c>
      <c r="O60" s="3">
        <v>26</v>
      </c>
      <c r="P60" s="3">
        <v>57</v>
      </c>
      <c r="Q60" s="3">
        <v>0</v>
      </c>
      <c r="R60" s="3"/>
      <c r="S60" s="3"/>
      <c r="T60" s="3"/>
      <c r="U60" s="3"/>
      <c r="V60" s="3" t="s">
        <v>67</v>
      </c>
      <c r="W60" s="3" t="s">
        <v>40</v>
      </c>
      <c r="X60" s="3" t="s">
        <v>40</v>
      </c>
      <c r="Y60" s="3" t="s">
        <v>40</v>
      </c>
      <c r="Z60" s="3" t="s">
        <v>67</v>
      </c>
      <c r="AA60" s="3" t="s">
        <v>40</v>
      </c>
      <c r="AB60" s="3" t="s">
        <v>40</v>
      </c>
      <c r="AC60" s="3" t="s">
        <v>40</v>
      </c>
      <c r="AD60" s="3" t="s">
        <v>67</v>
      </c>
      <c r="AE60" s="3" t="s">
        <v>40</v>
      </c>
      <c r="AF60" s="3" t="s">
        <v>40</v>
      </c>
      <c r="AG60" s="3" t="s">
        <v>40</v>
      </c>
      <c r="AH60" s="3" t="s">
        <v>297</v>
      </c>
    </row>
    <row r="61" spans="1:34" s="4" customFormat="1" ht="11.25" x14ac:dyDescent="0.2">
      <c r="A61" s="3" t="s">
        <v>261</v>
      </c>
      <c r="B61" s="3" t="s">
        <v>262</v>
      </c>
      <c r="C61" s="3" t="s">
        <v>263</v>
      </c>
      <c r="D61" s="3">
        <v>13896</v>
      </c>
      <c r="E61" s="3" t="s">
        <v>298</v>
      </c>
      <c r="F61" s="3" t="s">
        <v>301</v>
      </c>
      <c r="G61" s="3" t="s">
        <v>299</v>
      </c>
      <c r="H61" s="3" t="s">
        <v>300</v>
      </c>
      <c r="I61" s="3" t="s">
        <v>42</v>
      </c>
      <c r="J61" s="3" t="s">
        <v>43</v>
      </c>
      <c r="K61" s="3" t="s">
        <v>44</v>
      </c>
      <c r="L61" s="3" t="s">
        <v>6</v>
      </c>
      <c r="M61" s="3" t="s">
        <v>9</v>
      </c>
      <c r="N61" s="3">
        <v>31</v>
      </c>
      <c r="O61" s="3">
        <v>5</v>
      </c>
      <c r="P61" s="3">
        <v>16</v>
      </c>
      <c r="Q61" s="3">
        <v>0</v>
      </c>
      <c r="R61" s="3"/>
      <c r="S61" s="3"/>
      <c r="T61" s="3"/>
      <c r="U61" s="3"/>
      <c r="V61" s="3" t="s">
        <v>67</v>
      </c>
      <c r="W61" s="3" t="s">
        <v>40</v>
      </c>
      <c r="X61" s="3" t="s">
        <v>40</v>
      </c>
      <c r="Y61" s="3" t="s">
        <v>40</v>
      </c>
      <c r="Z61" s="3" t="s">
        <v>67</v>
      </c>
      <c r="AA61" s="3" t="s">
        <v>40</v>
      </c>
      <c r="AB61" s="3" t="s">
        <v>40</v>
      </c>
      <c r="AC61" s="3" t="s">
        <v>40</v>
      </c>
      <c r="AD61" s="3" t="s">
        <v>67</v>
      </c>
      <c r="AE61" s="3" t="s">
        <v>40</v>
      </c>
      <c r="AF61" s="3" t="s">
        <v>40</v>
      </c>
      <c r="AG61" s="3" t="s">
        <v>40</v>
      </c>
      <c r="AH61" s="3" t="s">
        <v>302</v>
      </c>
    </row>
    <row r="62" spans="1:34" s="4" customFormat="1" ht="11.25" x14ac:dyDescent="0.2">
      <c r="A62" s="3" t="s">
        <v>261</v>
      </c>
      <c r="B62" s="3" t="s">
        <v>262</v>
      </c>
      <c r="C62" s="3" t="s">
        <v>263</v>
      </c>
      <c r="D62" s="3">
        <v>13897</v>
      </c>
      <c r="E62" s="3" t="s">
        <v>303</v>
      </c>
      <c r="F62" s="3" t="s">
        <v>305</v>
      </c>
      <c r="G62" s="3" t="s">
        <v>299</v>
      </c>
      <c r="H62" s="3" t="s">
        <v>304</v>
      </c>
      <c r="I62" s="3" t="s">
        <v>42</v>
      </c>
      <c r="J62" s="3" t="s">
        <v>43</v>
      </c>
      <c r="K62" s="3" t="s">
        <v>44</v>
      </c>
      <c r="L62" s="3" t="s">
        <v>45</v>
      </c>
      <c r="M62" s="3" t="s">
        <v>9</v>
      </c>
      <c r="N62" s="3">
        <v>33</v>
      </c>
      <c r="O62" s="3">
        <v>2</v>
      </c>
      <c r="P62" s="3">
        <v>6</v>
      </c>
      <c r="Q62" s="3">
        <v>0</v>
      </c>
      <c r="R62" s="3"/>
      <c r="S62" s="3"/>
      <c r="T62" s="3"/>
      <c r="U62" s="3"/>
      <c r="V62" s="3" t="s">
        <v>67</v>
      </c>
      <c r="W62" s="3" t="s">
        <v>40</v>
      </c>
      <c r="X62" s="3" t="s">
        <v>40</v>
      </c>
      <c r="Y62" s="3" t="s">
        <v>40</v>
      </c>
      <c r="Z62" s="3" t="s">
        <v>67</v>
      </c>
      <c r="AA62" s="3" t="s">
        <v>40</v>
      </c>
      <c r="AB62" s="3" t="s">
        <v>40</v>
      </c>
      <c r="AC62" s="3" t="s">
        <v>40</v>
      </c>
      <c r="AD62" s="3" t="s">
        <v>67</v>
      </c>
      <c r="AE62" s="3" t="s">
        <v>40</v>
      </c>
      <c r="AF62" s="3" t="s">
        <v>40</v>
      </c>
      <c r="AG62" s="3" t="s">
        <v>40</v>
      </c>
      <c r="AH62" s="3" t="s">
        <v>306</v>
      </c>
    </row>
    <row r="63" spans="1:34" s="4" customFormat="1" ht="11.25" x14ac:dyDescent="0.2">
      <c r="A63" s="3" t="s">
        <v>261</v>
      </c>
      <c r="B63" s="3" t="s">
        <v>262</v>
      </c>
      <c r="C63" s="3" t="s">
        <v>263</v>
      </c>
      <c r="D63" s="3">
        <v>13898</v>
      </c>
      <c r="E63" s="3" t="s">
        <v>307</v>
      </c>
      <c r="F63" s="3" t="s">
        <v>310</v>
      </c>
      <c r="G63" s="3" t="s">
        <v>308</v>
      </c>
      <c r="H63" s="3" t="s">
        <v>309</v>
      </c>
      <c r="I63" s="3" t="s">
        <v>42</v>
      </c>
      <c r="J63" s="3" t="s">
        <v>43</v>
      </c>
      <c r="K63" s="3" t="s">
        <v>44</v>
      </c>
      <c r="L63" s="3" t="s">
        <v>45</v>
      </c>
      <c r="M63" s="3" t="s">
        <v>9</v>
      </c>
      <c r="N63" s="3">
        <v>31</v>
      </c>
      <c r="O63" s="3">
        <v>5</v>
      </c>
      <c r="P63" s="3">
        <v>16</v>
      </c>
      <c r="Q63" s="3">
        <v>0</v>
      </c>
      <c r="R63" s="3"/>
      <c r="S63" s="3"/>
      <c r="T63" s="3"/>
      <c r="U63" s="3"/>
      <c r="V63" s="3" t="s">
        <v>67</v>
      </c>
      <c r="W63" s="3" t="s">
        <v>40</v>
      </c>
      <c r="X63" s="3" t="s">
        <v>40</v>
      </c>
      <c r="Y63" s="3" t="s">
        <v>40</v>
      </c>
      <c r="Z63" s="3" t="s">
        <v>67</v>
      </c>
      <c r="AA63" s="3" t="s">
        <v>40</v>
      </c>
      <c r="AB63" s="3" t="s">
        <v>40</v>
      </c>
      <c r="AC63" s="3" t="s">
        <v>40</v>
      </c>
      <c r="AD63" s="3" t="s">
        <v>67</v>
      </c>
      <c r="AE63" s="3" t="s">
        <v>40</v>
      </c>
      <c r="AF63" s="3" t="s">
        <v>40</v>
      </c>
      <c r="AG63" s="3" t="s">
        <v>40</v>
      </c>
      <c r="AH63" s="3" t="s">
        <v>311</v>
      </c>
    </row>
    <row r="64" spans="1:34" s="4" customFormat="1" ht="11.25" x14ac:dyDescent="0.2">
      <c r="A64" s="3" t="s">
        <v>261</v>
      </c>
      <c r="B64" s="3" t="s">
        <v>262</v>
      </c>
      <c r="C64" s="3" t="s">
        <v>263</v>
      </c>
      <c r="D64" s="3">
        <v>13900</v>
      </c>
      <c r="E64" s="3" t="s">
        <v>312</v>
      </c>
      <c r="F64" s="3" t="s">
        <v>314</v>
      </c>
      <c r="G64" s="3" t="s">
        <v>308</v>
      </c>
      <c r="H64" s="3" t="s">
        <v>313</v>
      </c>
      <c r="I64" s="3" t="s">
        <v>42</v>
      </c>
      <c r="J64" s="3" t="s">
        <v>43</v>
      </c>
      <c r="K64" s="3" t="s">
        <v>44</v>
      </c>
      <c r="L64" s="3" t="s">
        <v>45</v>
      </c>
      <c r="M64" s="3" t="s">
        <v>9</v>
      </c>
      <c r="N64" s="3">
        <v>10</v>
      </c>
      <c r="O64" s="3">
        <v>518</v>
      </c>
      <c r="P64" s="3">
        <v>5180</v>
      </c>
      <c r="Q64" s="3">
        <v>0</v>
      </c>
      <c r="R64" s="3"/>
      <c r="S64" s="3"/>
      <c r="T64" s="3"/>
      <c r="U64" s="3"/>
      <c r="V64" s="3" t="s">
        <v>67</v>
      </c>
      <c r="W64" s="3" t="s">
        <v>40</v>
      </c>
      <c r="X64" s="3" t="s">
        <v>40</v>
      </c>
      <c r="Y64" s="3" t="s">
        <v>40</v>
      </c>
      <c r="Z64" s="3" t="s">
        <v>67</v>
      </c>
      <c r="AA64" s="3" t="s">
        <v>40</v>
      </c>
      <c r="AB64" s="3" t="s">
        <v>40</v>
      </c>
      <c r="AC64" s="3" t="s">
        <v>40</v>
      </c>
      <c r="AD64" s="3" t="s">
        <v>67</v>
      </c>
      <c r="AE64" s="3" t="s">
        <v>40</v>
      </c>
      <c r="AF64" s="3" t="s">
        <v>40</v>
      </c>
      <c r="AG64" s="3" t="s">
        <v>40</v>
      </c>
      <c r="AH64" s="3" t="s">
        <v>315</v>
      </c>
    </row>
    <row r="65" spans="1:34" s="4" customFormat="1" ht="11.25" x14ac:dyDescent="0.2">
      <c r="A65" s="3" t="s">
        <v>261</v>
      </c>
      <c r="B65" s="3" t="s">
        <v>262</v>
      </c>
      <c r="C65" s="3" t="s">
        <v>263</v>
      </c>
      <c r="D65" s="3">
        <v>13901</v>
      </c>
      <c r="E65" s="3" t="s">
        <v>316</v>
      </c>
      <c r="F65" s="3" t="s">
        <v>319</v>
      </c>
      <c r="G65" s="3" t="s">
        <v>317</v>
      </c>
      <c r="H65" s="3" t="s">
        <v>318</v>
      </c>
      <c r="I65" s="3" t="s">
        <v>42</v>
      </c>
      <c r="J65" s="3" t="s">
        <v>43</v>
      </c>
      <c r="K65" s="3" t="s">
        <v>44</v>
      </c>
      <c r="L65" s="3" t="s">
        <v>45</v>
      </c>
      <c r="M65" s="3" t="s">
        <v>9</v>
      </c>
      <c r="N65" s="3">
        <v>25</v>
      </c>
      <c r="O65" s="3">
        <v>100</v>
      </c>
      <c r="P65" s="3">
        <v>400</v>
      </c>
      <c r="Q65" s="3">
        <v>0</v>
      </c>
      <c r="R65" s="3"/>
      <c r="S65" s="3"/>
      <c r="T65" s="3"/>
      <c r="U65" s="3"/>
      <c r="V65" s="3" t="s">
        <v>67</v>
      </c>
      <c r="W65" s="3" t="s">
        <v>40</v>
      </c>
      <c r="X65" s="3" t="s">
        <v>40</v>
      </c>
      <c r="Y65" s="3" t="s">
        <v>40</v>
      </c>
      <c r="Z65" s="3" t="s">
        <v>67</v>
      </c>
      <c r="AA65" s="3" t="s">
        <v>40</v>
      </c>
      <c r="AB65" s="3" t="s">
        <v>40</v>
      </c>
      <c r="AC65" s="3" t="s">
        <v>40</v>
      </c>
      <c r="AD65" s="3" t="s">
        <v>67</v>
      </c>
      <c r="AE65" s="3" t="s">
        <v>40</v>
      </c>
      <c r="AF65" s="3" t="s">
        <v>40</v>
      </c>
      <c r="AG65" s="3" t="s">
        <v>40</v>
      </c>
      <c r="AH65" s="3" t="s">
        <v>320</v>
      </c>
    </row>
    <row r="66" spans="1:34" s="4" customFormat="1" ht="11.25" x14ac:dyDescent="0.2">
      <c r="A66" s="3" t="s">
        <v>261</v>
      </c>
      <c r="B66" s="3" t="s">
        <v>262</v>
      </c>
      <c r="C66" s="3" t="s">
        <v>263</v>
      </c>
      <c r="D66" s="3">
        <v>13902</v>
      </c>
      <c r="E66" s="3" t="s">
        <v>321</v>
      </c>
      <c r="F66" s="3" t="s">
        <v>323</v>
      </c>
      <c r="G66" s="3" t="s">
        <v>317</v>
      </c>
      <c r="H66" s="3" t="s">
        <v>322</v>
      </c>
      <c r="I66" s="3" t="s">
        <v>42</v>
      </c>
      <c r="J66" s="3" t="s">
        <v>43</v>
      </c>
      <c r="K66" s="3" t="s">
        <v>44</v>
      </c>
      <c r="L66" s="3" t="s">
        <v>45</v>
      </c>
      <c r="M66" s="3" t="s">
        <v>9</v>
      </c>
      <c r="N66" s="3">
        <v>5</v>
      </c>
      <c r="O66" s="3">
        <v>259</v>
      </c>
      <c r="P66" s="3">
        <v>5180</v>
      </c>
      <c r="Q66" s="3">
        <v>0</v>
      </c>
      <c r="R66" s="3"/>
      <c r="S66" s="3"/>
      <c r="T66" s="3"/>
      <c r="U66" s="3"/>
      <c r="V66" s="3" t="s">
        <v>67</v>
      </c>
      <c r="W66" s="3" t="s">
        <v>40</v>
      </c>
      <c r="X66" s="3" t="s">
        <v>40</v>
      </c>
      <c r="Y66" s="3" t="s">
        <v>40</v>
      </c>
      <c r="Z66" s="3" t="s">
        <v>67</v>
      </c>
      <c r="AA66" s="3" t="s">
        <v>40</v>
      </c>
      <c r="AB66" s="3" t="s">
        <v>40</v>
      </c>
      <c r="AC66" s="3" t="s">
        <v>40</v>
      </c>
      <c r="AD66" s="3" t="s">
        <v>67</v>
      </c>
      <c r="AE66" s="3" t="s">
        <v>40</v>
      </c>
      <c r="AF66" s="3" t="s">
        <v>40</v>
      </c>
      <c r="AG66" s="3" t="s">
        <v>40</v>
      </c>
      <c r="AH66" s="3" t="s">
        <v>324</v>
      </c>
    </row>
    <row r="67" spans="1:34" s="4" customFormat="1" ht="11.25" x14ac:dyDescent="0.2">
      <c r="A67" s="3" t="s">
        <v>261</v>
      </c>
      <c r="B67" s="3" t="s">
        <v>262</v>
      </c>
      <c r="C67" s="3" t="s">
        <v>263</v>
      </c>
      <c r="D67" s="3">
        <v>13904</v>
      </c>
      <c r="E67" s="3" t="s">
        <v>325</v>
      </c>
      <c r="F67" s="3" t="s">
        <v>328</v>
      </c>
      <c r="G67" s="3" t="s">
        <v>326</v>
      </c>
      <c r="H67" s="3" t="s">
        <v>327</v>
      </c>
      <c r="I67" s="3" t="s">
        <v>42</v>
      </c>
      <c r="J67" s="3" t="s">
        <v>43</v>
      </c>
      <c r="K67" s="3" t="s">
        <v>53</v>
      </c>
      <c r="L67" s="3" t="s">
        <v>6</v>
      </c>
      <c r="M67" s="3" t="s">
        <v>9</v>
      </c>
      <c r="N67" s="3">
        <v>70</v>
      </c>
      <c r="O67" s="3">
        <v>2559</v>
      </c>
      <c r="P67" s="3">
        <v>3656</v>
      </c>
      <c r="Q67" s="3">
        <v>0</v>
      </c>
      <c r="R67" s="3"/>
      <c r="S67" s="3"/>
      <c r="T67" s="3"/>
      <c r="U67" s="3"/>
      <c r="V67" s="3" t="s">
        <v>67</v>
      </c>
      <c r="W67" s="3" t="s">
        <v>40</v>
      </c>
      <c r="X67" s="3" t="s">
        <v>40</v>
      </c>
      <c r="Y67" s="3" t="s">
        <v>40</v>
      </c>
      <c r="Z67" s="3" t="s">
        <v>67</v>
      </c>
      <c r="AA67" s="3" t="s">
        <v>40</v>
      </c>
      <c r="AB67" s="3" t="s">
        <v>40</v>
      </c>
      <c r="AC67" s="3" t="s">
        <v>40</v>
      </c>
      <c r="AD67" s="3" t="s">
        <v>67</v>
      </c>
      <c r="AE67" s="3" t="s">
        <v>40</v>
      </c>
      <c r="AF67" s="3" t="s">
        <v>40</v>
      </c>
      <c r="AG67" s="3" t="s">
        <v>40</v>
      </c>
      <c r="AH67" s="3" t="s">
        <v>329</v>
      </c>
    </row>
    <row r="68" spans="1:34" s="4" customFormat="1" ht="11.25" x14ac:dyDescent="0.2">
      <c r="A68" s="3" t="s">
        <v>261</v>
      </c>
      <c r="B68" s="3" t="s">
        <v>262</v>
      </c>
      <c r="C68" s="3" t="s">
        <v>263</v>
      </c>
      <c r="D68" s="3">
        <v>14019</v>
      </c>
      <c r="E68" s="3" t="s">
        <v>330</v>
      </c>
      <c r="F68" s="3" t="s">
        <v>332</v>
      </c>
      <c r="G68" s="3" t="s">
        <v>326</v>
      </c>
      <c r="H68" s="3" t="s">
        <v>331</v>
      </c>
      <c r="I68" s="3" t="s">
        <v>42</v>
      </c>
      <c r="J68" s="3" t="s">
        <v>43</v>
      </c>
      <c r="K68" s="3" t="s">
        <v>44</v>
      </c>
      <c r="L68" s="3" t="s">
        <v>78</v>
      </c>
      <c r="M68" s="3" t="s">
        <v>9</v>
      </c>
      <c r="N68" s="3">
        <v>60</v>
      </c>
      <c r="O68" s="3">
        <v>9029</v>
      </c>
      <c r="P68" s="3">
        <v>15048</v>
      </c>
      <c r="Q68" s="3">
        <v>0</v>
      </c>
      <c r="R68" s="3"/>
      <c r="S68" s="3"/>
      <c r="T68" s="3"/>
      <c r="U68" s="3"/>
      <c r="V68" s="3" t="s">
        <v>67</v>
      </c>
      <c r="W68" s="3" t="s">
        <v>40</v>
      </c>
      <c r="X68" s="3" t="s">
        <v>40</v>
      </c>
      <c r="Y68" s="3" t="s">
        <v>40</v>
      </c>
      <c r="Z68" s="3" t="s">
        <v>67</v>
      </c>
      <c r="AA68" s="3" t="s">
        <v>40</v>
      </c>
      <c r="AB68" s="3" t="s">
        <v>40</v>
      </c>
      <c r="AC68" s="3" t="s">
        <v>40</v>
      </c>
      <c r="AD68" s="3" t="s">
        <v>67</v>
      </c>
      <c r="AE68" s="3" t="s">
        <v>40</v>
      </c>
      <c r="AF68" s="3" t="s">
        <v>40</v>
      </c>
      <c r="AG68" s="3" t="s">
        <v>40</v>
      </c>
      <c r="AH68" s="3" t="s">
        <v>333</v>
      </c>
    </row>
    <row r="69" spans="1:34" s="4" customFormat="1" ht="11.25" x14ac:dyDescent="0.2">
      <c r="A69" s="3" t="s">
        <v>334</v>
      </c>
      <c r="B69" s="3" t="s">
        <v>335</v>
      </c>
      <c r="C69" s="3" t="s">
        <v>263</v>
      </c>
      <c r="D69" s="3">
        <v>9599</v>
      </c>
      <c r="E69" s="3" t="s">
        <v>336</v>
      </c>
      <c r="F69" s="3" t="s">
        <v>339</v>
      </c>
      <c r="G69" s="3" t="s">
        <v>337</v>
      </c>
      <c r="H69" s="3" t="s">
        <v>338</v>
      </c>
      <c r="I69" s="3" t="s">
        <v>340</v>
      </c>
      <c r="J69" s="3" t="s">
        <v>43</v>
      </c>
      <c r="K69" s="3" t="s">
        <v>44</v>
      </c>
      <c r="L69" s="3" t="s">
        <v>78</v>
      </c>
      <c r="M69" s="3" t="s">
        <v>5257</v>
      </c>
      <c r="N69" s="3">
        <v>1.23</v>
      </c>
      <c r="O69" s="3">
        <v>8.01</v>
      </c>
      <c r="P69" s="3">
        <v>6.51</v>
      </c>
      <c r="Q69" s="3">
        <v>0</v>
      </c>
      <c r="R69" s="3">
        <v>1.23</v>
      </c>
      <c r="S69" s="3">
        <v>7.9</v>
      </c>
      <c r="T69" s="3">
        <v>6.42</v>
      </c>
      <c r="U69" s="3">
        <v>0</v>
      </c>
      <c r="V69" s="3" t="s">
        <v>67</v>
      </c>
      <c r="W69" s="3" t="s">
        <v>40</v>
      </c>
      <c r="X69" s="3" t="s">
        <v>40</v>
      </c>
      <c r="Y69" s="3" t="s">
        <v>40</v>
      </c>
      <c r="Z69" s="3">
        <v>0</v>
      </c>
      <c r="AA69" s="3">
        <v>8.66</v>
      </c>
      <c r="AB69" s="3">
        <v>6.94</v>
      </c>
      <c r="AC69" s="3">
        <v>0</v>
      </c>
      <c r="AD69" s="3">
        <v>1.26</v>
      </c>
      <c r="AE69" s="3">
        <v>8.1300000000000008</v>
      </c>
      <c r="AF69" s="3">
        <v>6.45</v>
      </c>
      <c r="AG69" s="3">
        <v>0</v>
      </c>
      <c r="AH69" s="3" t="s">
        <v>341</v>
      </c>
    </row>
    <row r="70" spans="1:34" s="4" customFormat="1" ht="11.25" x14ac:dyDescent="0.2">
      <c r="A70" s="3" t="s">
        <v>334</v>
      </c>
      <c r="B70" s="3" t="s">
        <v>335</v>
      </c>
      <c r="C70" s="3" t="s">
        <v>263</v>
      </c>
      <c r="D70" s="3">
        <v>11778</v>
      </c>
      <c r="E70" s="3" t="s">
        <v>342</v>
      </c>
      <c r="F70" s="3" t="s">
        <v>343</v>
      </c>
      <c r="G70" s="3"/>
      <c r="H70" s="3"/>
      <c r="I70" s="3" t="s">
        <v>42</v>
      </c>
      <c r="J70" s="3" t="s">
        <v>43</v>
      </c>
      <c r="K70" s="3" t="s">
        <v>53</v>
      </c>
      <c r="L70" s="3" t="s">
        <v>6</v>
      </c>
      <c r="M70" s="3" t="s">
        <v>5256</v>
      </c>
      <c r="N70" s="3" t="s">
        <v>67</v>
      </c>
      <c r="O70" s="3" t="s">
        <v>40</v>
      </c>
      <c r="P70" s="3" t="s">
        <v>40</v>
      </c>
      <c r="Q70" s="3" t="s">
        <v>40</v>
      </c>
      <c r="R70" s="3">
        <v>81</v>
      </c>
      <c r="S70" s="3">
        <v>243</v>
      </c>
      <c r="T70" s="3">
        <v>300</v>
      </c>
      <c r="U70" s="3">
        <v>0</v>
      </c>
      <c r="V70" s="3">
        <v>0</v>
      </c>
      <c r="W70" s="3">
        <v>0</v>
      </c>
      <c r="X70" s="3">
        <v>0</v>
      </c>
      <c r="Y70" s="3">
        <v>0</v>
      </c>
      <c r="Z70" s="3">
        <v>0</v>
      </c>
      <c r="AA70" s="3">
        <v>153</v>
      </c>
      <c r="AB70" s="3">
        <v>193</v>
      </c>
      <c r="AC70" s="3">
        <v>0</v>
      </c>
      <c r="AD70" s="3">
        <v>84.3</v>
      </c>
      <c r="AE70" s="3">
        <v>86</v>
      </c>
      <c r="AF70" s="3">
        <v>102</v>
      </c>
      <c r="AG70" s="3">
        <v>0</v>
      </c>
      <c r="AH70" s="3" t="s">
        <v>344</v>
      </c>
    </row>
    <row r="71" spans="1:34" s="4" customFormat="1" ht="11.25" x14ac:dyDescent="0.2">
      <c r="A71" s="3" t="s">
        <v>334</v>
      </c>
      <c r="B71" s="3" t="s">
        <v>335</v>
      </c>
      <c r="C71" s="3" t="s">
        <v>263</v>
      </c>
      <c r="D71" s="3">
        <v>12618</v>
      </c>
      <c r="E71" s="3" t="s">
        <v>345</v>
      </c>
      <c r="F71" s="3" t="s">
        <v>348</v>
      </c>
      <c r="G71" s="3" t="s">
        <v>346</v>
      </c>
      <c r="H71" s="3" t="s">
        <v>347</v>
      </c>
      <c r="I71" s="3" t="s">
        <v>42</v>
      </c>
      <c r="J71" s="3" t="s">
        <v>43</v>
      </c>
      <c r="K71" s="3" t="s">
        <v>44</v>
      </c>
      <c r="L71" s="3" t="s">
        <v>78</v>
      </c>
      <c r="M71" s="3" t="s">
        <v>5257</v>
      </c>
      <c r="N71" s="3">
        <v>68</v>
      </c>
      <c r="O71" s="3">
        <v>692</v>
      </c>
      <c r="P71" s="3">
        <v>1018</v>
      </c>
      <c r="Q71" s="3">
        <v>0</v>
      </c>
      <c r="R71" s="3">
        <v>68</v>
      </c>
      <c r="S71" s="3">
        <v>591</v>
      </c>
      <c r="T71" s="3">
        <v>868</v>
      </c>
      <c r="U71" s="3">
        <v>0</v>
      </c>
      <c r="V71" s="3">
        <v>70</v>
      </c>
      <c r="W71" s="3">
        <v>663</v>
      </c>
      <c r="X71" s="3">
        <v>946</v>
      </c>
      <c r="Y71" s="3">
        <v>0</v>
      </c>
      <c r="Z71" s="3">
        <v>75</v>
      </c>
      <c r="AA71" s="3">
        <v>674</v>
      </c>
      <c r="AB71" s="3">
        <v>896</v>
      </c>
      <c r="AC71" s="3">
        <v>0</v>
      </c>
      <c r="AD71" s="3">
        <v>70</v>
      </c>
      <c r="AE71" s="3">
        <v>655</v>
      </c>
      <c r="AF71" s="3">
        <v>933</v>
      </c>
      <c r="AG71" s="3">
        <v>0</v>
      </c>
      <c r="AH71" s="3" t="s">
        <v>349</v>
      </c>
    </row>
    <row r="72" spans="1:34" s="4" customFormat="1" ht="11.25" x14ac:dyDescent="0.2">
      <c r="A72" s="3" t="s">
        <v>334</v>
      </c>
      <c r="B72" s="3" t="s">
        <v>335</v>
      </c>
      <c r="C72" s="3" t="s">
        <v>263</v>
      </c>
      <c r="D72" s="3">
        <v>13386</v>
      </c>
      <c r="E72" s="3" t="s">
        <v>350</v>
      </c>
      <c r="F72" s="3" t="s">
        <v>353</v>
      </c>
      <c r="G72" s="3" t="s">
        <v>351</v>
      </c>
      <c r="H72" s="3" t="s">
        <v>352</v>
      </c>
      <c r="I72" s="3" t="s">
        <v>42</v>
      </c>
      <c r="J72" s="3" t="s">
        <v>43</v>
      </c>
      <c r="K72" s="3" t="s">
        <v>44</v>
      </c>
      <c r="L72" s="3" t="s">
        <v>78</v>
      </c>
      <c r="M72" s="3" t="s">
        <v>5257</v>
      </c>
      <c r="N72" s="3">
        <v>62</v>
      </c>
      <c r="O72" s="3">
        <v>6200</v>
      </c>
      <c r="P72" s="3">
        <v>100</v>
      </c>
      <c r="Q72" s="3">
        <v>0</v>
      </c>
      <c r="R72" s="3">
        <v>61</v>
      </c>
      <c r="S72" s="3">
        <v>976</v>
      </c>
      <c r="T72" s="3">
        <v>16</v>
      </c>
      <c r="U72" s="3">
        <v>0</v>
      </c>
      <c r="V72" s="3" t="s">
        <v>67</v>
      </c>
      <c r="W72" s="3" t="s">
        <v>40</v>
      </c>
      <c r="X72" s="3" t="s">
        <v>40</v>
      </c>
      <c r="Y72" s="3" t="s">
        <v>40</v>
      </c>
      <c r="Z72" s="3" t="s">
        <v>67</v>
      </c>
      <c r="AA72" s="3" t="s">
        <v>40</v>
      </c>
      <c r="AB72" s="3" t="s">
        <v>40</v>
      </c>
      <c r="AC72" s="3" t="s">
        <v>40</v>
      </c>
      <c r="AD72" s="3">
        <v>59.71</v>
      </c>
      <c r="AE72" s="3">
        <v>955.34</v>
      </c>
      <c r="AF72" s="3">
        <v>16</v>
      </c>
      <c r="AG72" s="3">
        <v>0</v>
      </c>
      <c r="AH72" s="3" t="s">
        <v>354</v>
      </c>
    </row>
    <row r="73" spans="1:34" s="4" customFormat="1" ht="11.25" x14ac:dyDescent="0.2">
      <c r="A73" s="3" t="s">
        <v>334</v>
      </c>
      <c r="B73" s="3" t="s">
        <v>335</v>
      </c>
      <c r="C73" s="3" t="s">
        <v>263</v>
      </c>
      <c r="D73" s="3">
        <v>13930</v>
      </c>
      <c r="E73" s="3" t="s">
        <v>355</v>
      </c>
      <c r="F73" s="3" t="s">
        <v>358</v>
      </c>
      <c r="G73" s="3" t="s">
        <v>356</v>
      </c>
      <c r="H73" s="3" t="s">
        <v>357</v>
      </c>
      <c r="I73" s="3" t="s">
        <v>42</v>
      </c>
      <c r="J73" s="3" t="s">
        <v>43</v>
      </c>
      <c r="K73" s="3" t="s">
        <v>44</v>
      </c>
      <c r="L73" s="3" t="s">
        <v>6</v>
      </c>
      <c r="M73" s="3" t="s">
        <v>9</v>
      </c>
      <c r="N73" s="3">
        <v>65</v>
      </c>
      <c r="O73" s="3">
        <v>165</v>
      </c>
      <c r="P73" s="3">
        <v>253</v>
      </c>
      <c r="Q73" s="3">
        <v>0</v>
      </c>
      <c r="R73" s="3"/>
      <c r="S73" s="3"/>
      <c r="T73" s="3"/>
      <c r="U73" s="3"/>
      <c r="V73" s="3">
        <v>69</v>
      </c>
      <c r="W73" s="3">
        <v>148</v>
      </c>
      <c r="X73" s="3">
        <v>213</v>
      </c>
      <c r="Y73" s="3">
        <v>0</v>
      </c>
      <c r="Z73" s="3">
        <v>65</v>
      </c>
      <c r="AA73" s="3">
        <v>143</v>
      </c>
      <c r="AB73" s="3">
        <v>221</v>
      </c>
      <c r="AC73" s="3">
        <v>0</v>
      </c>
      <c r="AD73" s="3">
        <v>51</v>
      </c>
      <c r="AE73" s="3">
        <v>113</v>
      </c>
      <c r="AF73" s="3">
        <v>221</v>
      </c>
      <c r="AG73" s="3">
        <v>0</v>
      </c>
      <c r="AH73" s="3" t="s">
        <v>359</v>
      </c>
    </row>
    <row r="74" spans="1:34" s="4" customFormat="1" ht="11.25" x14ac:dyDescent="0.2">
      <c r="A74" s="3" t="s">
        <v>334</v>
      </c>
      <c r="B74" s="3" t="s">
        <v>335</v>
      </c>
      <c r="C74" s="3" t="s">
        <v>263</v>
      </c>
      <c r="D74" s="3">
        <v>13931</v>
      </c>
      <c r="E74" s="3" t="s">
        <v>360</v>
      </c>
      <c r="F74" s="3" t="s">
        <v>363</v>
      </c>
      <c r="G74" s="3" t="s">
        <v>361</v>
      </c>
      <c r="H74" s="3" t="s">
        <v>362</v>
      </c>
      <c r="I74" s="3" t="s">
        <v>42</v>
      </c>
      <c r="J74" s="3" t="s">
        <v>43</v>
      </c>
      <c r="K74" s="3" t="s">
        <v>44</v>
      </c>
      <c r="L74" s="3" t="s">
        <v>6</v>
      </c>
      <c r="M74" s="3" t="s">
        <v>9</v>
      </c>
      <c r="N74" s="3">
        <v>33</v>
      </c>
      <c r="O74" s="3">
        <v>23</v>
      </c>
      <c r="P74" s="3">
        <v>69</v>
      </c>
      <c r="Q74" s="3">
        <v>0</v>
      </c>
      <c r="R74" s="3"/>
      <c r="S74" s="3"/>
      <c r="T74" s="3"/>
      <c r="U74" s="3"/>
      <c r="V74" s="3" t="s">
        <v>67</v>
      </c>
      <c r="W74" s="3" t="s">
        <v>40</v>
      </c>
      <c r="X74" s="3" t="s">
        <v>40</v>
      </c>
      <c r="Y74" s="3" t="s">
        <v>40</v>
      </c>
      <c r="Z74" s="3" t="s">
        <v>67</v>
      </c>
      <c r="AA74" s="3" t="s">
        <v>40</v>
      </c>
      <c r="AB74" s="3" t="s">
        <v>40</v>
      </c>
      <c r="AC74" s="3" t="s">
        <v>40</v>
      </c>
      <c r="AD74" s="3" t="s">
        <v>67</v>
      </c>
      <c r="AE74" s="3" t="s">
        <v>40</v>
      </c>
      <c r="AF74" s="3" t="s">
        <v>40</v>
      </c>
      <c r="AG74" s="3" t="s">
        <v>40</v>
      </c>
      <c r="AH74" s="3" t="s">
        <v>364</v>
      </c>
    </row>
    <row r="75" spans="1:34" s="4" customFormat="1" ht="11.25" x14ac:dyDescent="0.2">
      <c r="A75" s="3" t="s">
        <v>334</v>
      </c>
      <c r="B75" s="3" t="s">
        <v>365</v>
      </c>
      <c r="C75" s="3" t="s">
        <v>263</v>
      </c>
      <c r="D75" s="3">
        <v>13967</v>
      </c>
      <c r="E75" s="3" t="s">
        <v>366</v>
      </c>
      <c r="F75" s="3" t="s">
        <v>369</v>
      </c>
      <c r="G75" s="3" t="s">
        <v>367</v>
      </c>
      <c r="H75" s="3" t="s">
        <v>368</v>
      </c>
      <c r="I75" s="3" t="s">
        <v>42</v>
      </c>
      <c r="J75" s="3" t="s">
        <v>43</v>
      </c>
      <c r="K75" s="3" t="s">
        <v>44</v>
      </c>
      <c r="L75" s="3" t="s">
        <v>6</v>
      </c>
      <c r="M75" s="3" t="s">
        <v>9</v>
      </c>
      <c r="N75" s="3">
        <v>22</v>
      </c>
      <c r="O75" s="3">
        <v>8</v>
      </c>
      <c r="P75" s="3">
        <v>37</v>
      </c>
      <c r="Q75" s="3">
        <v>0</v>
      </c>
      <c r="R75" s="3"/>
      <c r="S75" s="3"/>
      <c r="T75" s="3"/>
      <c r="U75" s="3"/>
      <c r="V75" s="3" t="s">
        <v>67</v>
      </c>
      <c r="W75" s="3" t="s">
        <v>40</v>
      </c>
      <c r="X75" s="3" t="s">
        <v>40</v>
      </c>
      <c r="Y75" s="3" t="s">
        <v>40</v>
      </c>
      <c r="Z75" s="3" t="s">
        <v>67</v>
      </c>
      <c r="AA75" s="3" t="s">
        <v>40</v>
      </c>
      <c r="AB75" s="3" t="s">
        <v>40</v>
      </c>
      <c r="AC75" s="3" t="s">
        <v>40</v>
      </c>
      <c r="AD75" s="3" t="s">
        <v>67</v>
      </c>
      <c r="AE75" s="3" t="s">
        <v>40</v>
      </c>
      <c r="AF75" s="3" t="s">
        <v>40</v>
      </c>
      <c r="AG75" s="3" t="s">
        <v>40</v>
      </c>
      <c r="AH75" s="3" t="s">
        <v>370</v>
      </c>
    </row>
    <row r="76" spans="1:34" s="4" customFormat="1" ht="11.25" x14ac:dyDescent="0.2">
      <c r="A76" s="3" t="s">
        <v>334</v>
      </c>
      <c r="B76" s="3" t="s">
        <v>365</v>
      </c>
      <c r="C76" s="3" t="s">
        <v>263</v>
      </c>
      <c r="D76" s="3">
        <v>13968</v>
      </c>
      <c r="E76" s="3" t="s">
        <v>371</v>
      </c>
      <c r="F76" s="3" t="s">
        <v>374</v>
      </c>
      <c r="G76" s="3" t="s">
        <v>372</v>
      </c>
      <c r="H76" s="3" t="s">
        <v>373</v>
      </c>
      <c r="I76" s="3" t="s">
        <v>42</v>
      </c>
      <c r="J76" s="3" t="s">
        <v>43</v>
      </c>
      <c r="K76" s="3" t="s">
        <v>44</v>
      </c>
      <c r="L76" s="3" t="s">
        <v>6</v>
      </c>
      <c r="M76" s="3" t="s">
        <v>9</v>
      </c>
      <c r="N76" s="3">
        <v>22</v>
      </c>
      <c r="O76" s="3">
        <v>8</v>
      </c>
      <c r="P76" s="3">
        <v>37</v>
      </c>
      <c r="Q76" s="3">
        <v>0</v>
      </c>
      <c r="R76" s="3"/>
      <c r="S76" s="3"/>
      <c r="T76" s="3"/>
      <c r="U76" s="3"/>
      <c r="V76" s="3" t="s">
        <v>67</v>
      </c>
      <c r="W76" s="3" t="s">
        <v>40</v>
      </c>
      <c r="X76" s="3" t="s">
        <v>40</v>
      </c>
      <c r="Y76" s="3" t="s">
        <v>40</v>
      </c>
      <c r="Z76" s="3" t="s">
        <v>67</v>
      </c>
      <c r="AA76" s="3" t="s">
        <v>40</v>
      </c>
      <c r="AB76" s="3" t="s">
        <v>40</v>
      </c>
      <c r="AC76" s="3" t="s">
        <v>40</v>
      </c>
      <c r="AD76" s="3" t="s">
        <v>67</v>
      </c>
      <c r="AE76" s="3" t="s">
        <v>40</v>
      </c>
      <c r="AF76" s="3" t="s">
        <v>40</v>
      </c>
      <c r="AG76" s="3" t="s">
        <v>40</v>
      </c>
      <c r="AH76" s="3" t="s">
        <v>375</v>
      </c>
    </row>
    <row r="77" spans="1:34" s="4" customFormat="1" ht="11.25" x14ac:dyDescent="0.2">
      <c r="A77" s="3" t="s">
        <v>334</v>
      </c>
      <c r="B77" s="3" t="s">
        <v>365</v>
      </c>
      <c r="C77" s="3" t="s">
        <v>263</v>
      </c>
      <c r="D77" s="3">
        <v>13971</v>
      </c>
      <c r="E77" s="3" t="s">
        <v>376</v>
      </c>
      <c r="F77" s="3" t="s">
        <v>379</v>
      </c>
      <c r="G77" s="3" t="s">
        <v>377</v>
      </c>
      <c r="H77" s="3" t="s">
        <v>378</v>
      </c>
      <c r="I77" s="3" t="s">
        <v>42</v>
      </c>
      <c r="J77" s="3" t="s">
        <v>43</v>
      </c>
      <c r="K77" s="3" t="s">
        <v>44</v>
      </c>
      <c r="L77" s="3" t="s">
        <v>6</v>
      </c>
      <c r="M77" s="3" t="s">
        <v>9</v>
      </c>
      <c r="N77" s="3">
        <v>80</v>
      </c>
      <c r="O77" s="3">
        <v>24000</v>
      </c>
      <c r="P77" s="3">
        <v>30000</v>
      </c>
      <c r="Q77" s="3">
        <v>0</v>
      </c>
      <c r="R77" s="3"/>
      <c r="S77" s="3"/>
      <c r="T77" s="3"/>
      <c r="U77" s="3"/>
      <c r="V77" s="3" t="s">
        <v>67</v>
      </c>
      <c r="W77" s="3" t="s">
        <v>40</v>
      </c>
      <c r="X77" s="3" t="s">
        <v>40</v>
      </c>
      <c r="Y77" s="3" t="s">
        <v>40</v>
      </c>
      <c r="Z77" s="3" t="s">
        <v>67</v>
      </c>
      <c r="AA77" s="3" t="s">
        <v>40</v>
      </c>
      <c r="AB77" s="3" t="s">
        <v>40</v>
      </c>
      <c r="AC77" s="3" t="s">
        <v>40</v>
      </c>
      <c r="AD77" s="3" t="s">
        <v>67</v>
      </c>
      <c r="AE77" s="3" t="s">
        <v>40</v>
      </c>
      <c r="AF77" s="3" t="s">
        <v>40</v>
      </c>
      <c r="AG77" s="3" t="s">
        <v>40</v>
      </c>
      <c r="AH77" s="3" t="s">
        <v>380</v>
      </c>
    </row>
    <row r="78" spans="1:34" s="4" customFormat="1" ht="11.25" x14ac:dyDescent="0.2">
      <c r="A78" s="3" t="s">
        <v>334</v>
      </c>
      <c r="B78" s="3" t="s">
        <v>365</v>
      </c>
      <c r="C78" s="3" t="s">
        <v>263</v>
      </c>
      <c r="D78" s="3">
        <v>13972</v>
      </c>
      <c r="E78" s="3" t="s">
        <v>381</v>
      </c>
      <c r="F78" s="3" t="s">
        <v>384</v>
      </c>
      <c r="G78" s="3" t="s">
        <v>382</v>
      </c>
      <c r="H78" s="3" t="s">
        <v>383</v>
      </c>
      <c r="I78" s="3" t="s">
        <v>42</v>
      </c>
      <c r="J78" s="3" t="s">
        <v>43</v>
      </c>
      <c r="K78" s="3" t="s">
        <v>44</v>
      </c>
      <c r="L78" s="3" t="s">
        <v>45</v>
      </c>
      <c r="M78" s="3" t="s">
        <v>9</v>
      </c>
      <c r="N78" s="3">
        <v>100</v>
      </c>
      <c r="O78" s="3">
        <v>2</v>
      </c>
      <c r="P78" s="3">
        <v>2</v>
      </c>
      <c r="Q78" s="3">
        <v>0</v>
      </c>
      <c r="R78" s="3"/>
      <c r="S78" s="3"/>
      <c r="T78" s="3"/>
      <c r="U78" s="3"/>
      <c r="V78" s="3" t="s">
        <v>67</v>
      </c>
      <c r="W78" s="3" t="s">
        <v>40</v>
      </c>
      <c r="X78" s="3" t="s">
        <v>40</v>
      </c>
      <c r="Y78" s="3" t="s">
        <v>40</v>
      </c>
      <c r="Z78" s="3" t="s">
        <v>67</v>
      </c>
      <c r="AA78" s="3" t="s">
        <v>40</v>
      </c>
      <c r="AB78" s="3" t="s">
        <v>40</v>
      </c>
      <c r="AC78" s="3" t="s">
        <v>40</v>
      </c>
      <c r="AD78" s="3" t="s">
        <v>67</v>
      </c>
      <c r="AE78" s="3" t="s">
        <v>40</v>
      </c>
      <c r="AF78" s="3" t="s">
        <v>40</v>
      </c>
      <c r="AG78" s="3" t="s">
        <v>40</v>
      </c>
      <c r="AH78" s="3" t="s">
        <v>385</v>
      </c>
    </row>
    <row r="79" spans="1:34" s="4" customFormat="1" ht="11.25" x14ac:dyDescent="0.2">
      <c r="A79" s="3" t="s">
        <v>386</v>
      </c>
      <c r="B79" s="3" t="s">
        <v>387</v>
      </c>
      <c r="C79" s="3" t="s">
        <v>36</v>
      </c>
      <c r="D79" s="3">
        <v>2368</v>
      </c>
      <c r="E79" s="3" t="s">
        <v>388</v>
      </c>
      <c r="F79" s="3" t="s">
        <v>390</v>
      </c>
      <c r="G79" s="3" t="s">
        <v>389</v>
      </c>
      <c r="H79" s="3"/>
      <c r="I79" s="3" t="s">
        <v>391</v>
      </c>
      <c r="J79" s="3" t="s">
        <v>52</v>
      </c>
      <c r="K79" s="3" t="s">
        <v>44</v>
      </c>
      <c r="L79" s="3" t="s">
        <v>392</v>
      </c>
      <c r="M79" s="3" t="s">
        <v>5256</v>
      </c>
      <c r="N79" s="3" t="s">
        <v>67</v>
      </c>
      <c r="O79" s="3" t="s">
        <v>40</v>
      </c>
      <c r="P79" s="3" t="s">
        <v>40</v>
      </c>
      <c r="Q79" s="3" t="s">
        <v>40</v>
      </c>
      <c r="R79" s="3">
        <v>0</v>
      </c>
      <c r="S79" s="3">
        <v>0</v>
      </c>
      <c r="T79" s="3">
        <v>364006</v>
      </c>
      <c r="U79" s="3">
        <v>100000</v>
      </c>
      <c r="V79" s="3">
        <v>0</v>
      </c>
      <c r="W79" s="3">
        <v>0</v>
      </c>
      <c r="X79" s="3">
        <v>364006</v>
      </c>
      <c r="Y79" s="3">
        <v>100000</v>
      </c>
      <c r="Z79" s="3">
        <v>0</v>
      </c>
      <c r="AA79" s="3">
        <v>0</v>
      </c>
      <c r="AB79" s="3">
        <v>437637</v>
      </c>
      <c r="AC79" s="3">
        <v>100000</v>
      </c>
      <c r="AD79" s="3">
        <v>0</v>
      </c>
      <c r="AE79" s="3">
        <v>0</v>
      </c>
      <c r="AF79" s="3">
        <v>363937</v>
      </c>
      <c r="AG79" s="3">
        <v>100000</v>
      </c>
      <c r="AH79" s="3" t="s">
        <v>393</v>
      </c>
    </row>
    <row r="80" spans="1:34" s="4" customFormat="1" ht="11.25" x14ac:dyDescent="0.2">
      <c r="A80" s="3" t="s">
        <v>386</v>
      </c>
      <c r="B80" s="3" t="s">
        <v>387</v>
      </c>
      <c r="C80" s="3" t="s">
        <v>36</v>
      </c>
      <c r="D80" s="3">
        <v>2369</v>
      </c>
      <c r="E80" s="3" t="s">
        <v>394</v>
      </c>
      <c r="F80" s="3" t="s">
        <v>395</v>
      </c>
      <c r="G80" s="3" t="s">
        <v>389</v>
      </c>
      <c r="H80" s="3"/>
      <c r="I80" s="3" t="s">
        <v>391</v>
      </c>
      <c r="J80" s="3" t="s">
        <v>52</v>
      </c>
      <c r="K80" s="3" t="s">
        <v>44</v>
      </c>
      <c r="L80" s="3" t="s">
        <v>392</v>
      </c>
      <c r="M80" s="3" t="s">
        <v>5256</v>
      </c>
      <c r="N80" s="3" t="s">
        <v>67</v>
      </c>
      <c r="O80" s="3" t="s">
        <v>40</v>
      </c>
      <c r="P80" s="3" t="s">
        <v>40</v>
      </c>
      <c r="Q80" s="3" t="s">
        <v>40</v>
      </c>
      <c r="R80" s="3">
        <v>0</v>
      </c>
      <c r="S80" s="3">
        <v>0</v>
      </c>
      <c r="T80" s="3">
        <v>364006</v>
      </c>
      <c r="U80" s="3">
        <v>100000</v>
      </c>
      <c r="V80" s="3">
        <v>0</v>
      </c>
      <c r="W80" s="3">
        <v>0</v>
      </c>
      <c r="X80" s="3">
        <v>364006</v>
      </c>
      <c r="Y80" s="3">
        <v>100000</v>
      </c>
      <c r="Z80" s="3">
        <v>0</v>
      </c>
      <c r="AA80" s="3">
        <v>0</v>
      </c>
      <c r="AB80" s="3">
        <v>437637</v>
      </c>
      <c r="AC80" s="3">
        <v>100000</v>
      </c>
      <c r="AD80" s="3">
        <v>0</v>
      </c>
      <c r="AE80" s="3">
        <v>0</v>
      </c>
      <c r="AF80" s="3">
        <v>363937</v>
      </c>
      <c r="AG80" s="3">
        <v>100000</v>
      </c>
      <c r="AH80" s="3" t="s">
        <v>396</v>
      </c>
    </row>
    <row r="81" spans="1:34" s="4" customFormat="1" ht="11.25" x14ac:dyDescent="0.2">
      <c r="A81" s="3" t="s">
        <v>386</v>
      </c>
      <c r="B81" s="3" t="s">
        <v>387</v>
      </c>
      <c r="C81" s="3" t="s">
        <v>36</v>
      </c>
      <c r="D81" s="3">
        <v>4316</v>
      </c>
      <c r="E81" s="3" t="s">
        <v>397</v>
      </c>
      <c r="F81" s="3" t="s">
        <v>400</v>
      </c>
      <c r="G81" s="3" t="s">
        <v>398</v>
      </c>
      <c r="H81" s="3" t="s">
        <v>399</v>
      </c>
      <c r="I81" s="3" t="s">
        <v>42</v>
      </c>
      <c r="J81" s="3" t="s">
        <v>43</v>
      </c>
      <c r="K81" s="3" t="s">
        <v>44</v>
      </c>
      <c r="L81" s="3" t="s">
        <v>6</v>
      </c>
      <c r="M81" s="3" t="s">
        <v>5257</v>
      </c>
      <c r="N81" s="3">
        <v>86.36</v>
      </c>
      <c r="O81" s="3">
        <v>76</v>
      </c>
      <c r="P81" s="3">
        <v>88</v>
      </c>
      <c r="Q81" s="3">
        <v>0</v>
      </c>
      <c r="R81" s="3">
        <v>86.36</v>
      </c>
      <c r="S81" s="3">
        <v>76</v>
      </c>
      <c r="T81" s="3">
        <v>88</v>
      </c>
      <c r="U81" s="3">
        <v>0</v>
      </c>
      <c r="V81" s="3">
        <v>48.86</v>
      </c>
      <c r="W81" s="3">
        <v>43</v>
      </c>
      <c r="X81" s="3">
        <v>88</v>
      </c>
      <c r="Y81" s="3">
        <v>0</v>
      </c>
      <c r="Z81" s="3">
        <v>88.64</v>
      </c>
      <c r="AA81" s="3">
        <v>78</v>
      </c>
      <c r="AB81" s="3">
        <v>88</v>
      </c>
      <c r="AC81" s="3">
        <v>0</v>
      </c>
      <c r="AD81" s="3">
        <v>84.38</v>
      </c>
      <c r="AE81" s="3">
        <v>27</v>
      </c>
      <c r="AF81" s="3">
        <v>32</v>
      </c>
      <c r="AG81" s="3">
        <v>0</v>
      </c>
      <c r="AH81" s="3" t="s">
        <v>401</v>
      </c>
    </row>
    <row r="82" spans="1:34" s="4" customFormat="1" ht="11.25" x14ac:dyDescent="0.2">
      <c r="A82" s="3" t="s">
        <v>386</v>
      </c>
      <c r="B82" s="3" t="s">
        <v>387</v>
      </c>
      <c r="C82" s="3" t="s">
        <v>36</v>
      </c>
      <c r="D82" s="3">
        <v>9874</v>
      </c>
      <c r="E82" s="3" t="s">
        <v>402</v>
      </c>
      <c r="F82" s="3" t="s">
        <v>404</v>
      </c>
      <c r="G82" s="3" t="s">
        <v>389</v>
      </c>
      <c r="H82" s="3" t="s">
        <v>403</v>
      </c>
      <c r="I82" s="3" t="s">
        <v>391</v>
      </c>
      <c r="J82" s="3" t="s">
        <v>52</v>
      </c>
      <c r="K82" s="3" t="s">
        <v>44</v>
      </c>
      <c r="L82" s="3" t="s">
        <v>392</v>
      </c>
      <c r="M82" s="3" t="s">
        <v>5257</v>
      </c>
      <c r="N82" s="3">
        <v>3.88</v>
      </c>
      <c r="O82" s="3">
        <v>17</v>
      </c>
      <c r="P82" s="3">
        <v>437814</v>
      </c>
      <c r="Q82" s="3">
        <v>100000</v>
      </c>
      <c r="R82" s="3">
        <v>3.85</v>
      </c>
      <c r="S82" s="3">
        <v>14</v>
      </c>
      <c r="T82" s="3">
        <v>364006</v>
      </c>
      <c r="U82" s="3">
        <v>100000</v>
      </c>
      <c r="V82" s="3">
        <v>1.73</v>
      </c>
      <c r="W82" s="3">
        <v>6</v>
      </c>
      <c r="X82" s="3">
        <v>346006</v>
      </c>
      <c r="Y82" s="3">
        <v>100000</v>
      </c>
      <c r="Z82" s="3">
        <v>7.0000000000000007E-2</v>
      </c>
      <c r="AA82" s="3">
        <v>3</v>
      </c>
      <c r="AB82" s="3">
        <v>437637</v>
      </c>
      <c r="AC82" s="3">
        <v>10000</v>
      </c>
      <c r="AD82" s="3">
        <v>0.27</v>
      </c>
      <c r="AE82" s="3">
        <v>1</v>
      </c>
      <c r="AF82" s="3">
        <v>363937</v>
      </c>
      <c r="AG82" s="3">
        <v>100000</v>
      </c>
      <c r="AH82" s="3" t="s">
        <v>405</v>
      </c>
    </row>
    <row r="83" spans="1:34" s="4" customFormat="1" ht="11.25" x14ac:dyDescent="0.2">
      <c r="A83" s="3" t="s">
        <v>386</v>
      </c>
      <c r="B83" s="3" t="s">
        <v>387</v>
      </c>
      <c r="C83" s="3" t="s">
        <v>36</v>
      </c>
      <c r="D83" s="3">
        <v>12392</v>
      </c>
      <c r="E83" s="3" t="s">
        <v>406</v>
      </c>
      <c r="F83" s="3" t="s">
        <v>407</v>
      </c>
      <c r="G83" s="3" t="s">
        <v>389</v>
      </c>
      <c r="H83" s="3"/>
      <c r="I83" s="3" t="s">
        <v>42</v>
      </c>
      <c r="J83" s="3" t="s">
        <v>43</v>
      </c>
      <c r="K83" s="3" t="s">
        <v>44</v>
      </c>
      <c r="L83" s="3" t="s">
        <v>6</v>
      </c>
      <c r="M83" s="3" t="s">
        <v>5256</v>
      </c>
      <c r="N83" s="3" t="s">
        <v>67</v>
      </c>
      <c r="O83" s="3" t="s">
        <v>40</v>
      </c>
      <c r="P83" s="3" t="s">
        <v>40</v>
      </c>
      <c r="Q83" s="3" t="s">
        <v>40</v>
      </c>
      <c r="R83" s="3">
        <v>100</v>
      </c>
      <c r="S83" s="3">
        <v>84</v>
      </c>
      <c r="T83" s="3">
        <v>84</v>
      </c>
      <c r="U83" s="3">
        <v>0</v>
      </c>
      <c r="V83" s="3">
        <v>50</v>
      </c>
      <c r="W83" s="3">
        <v>42</v>
      </c>
      <c r="X83" s="3">
        <v>84</v>
      </c>
      <c r="Y83" s="3">
        <v>0</v>
      </c>
      <c r="Z83" s="3">
        <v>100</v>
      </c>
      <c r="AA83" s="3">
        <v>84</v>
      </c>
      <c r="AB83" s="3">
        <v>84</v>
      </c>
      <c r="AC83" s="3">
        <v>0</v>
      </c>
      <c r="AD83" s="3">
        <v>100</v>
      </c>
      <c r="AE83" s="3">
        <v>84</v>
      </c>
      <c r="AF83" s="3">
        <v>84</v>
      </c>
      <c r="AG83" s="3">
        <v>0</v>
      </c>
      <c r="AH83" s="3" t="s">
        <v>408</v>
      </c>
    </row>
    <row r="84" spans="1:34" s="4" customFormat="1" ht="11.25" x14ac:dyDescent="0.2">
      <c r="A84" s="3" t="s">
        <v>386</v>
      </c>
      <c r="B84" s="3" t="s">
        <v>387</v>
      </c>
      <c r="C84" s="3" t="s">
        <v>36</v>
      </c>
      <c r="D84" s="3">
        <v>12397</v>
      </c>
      <c r="E84" s="3" t="s">
        <v>409</v>
      </c>
      <c r="F84" s="3" t="s">
        <v>410</v>
      </c>
      <c r="G84" s="3" t="s">
        <v>389</v>
      </c>
      <c r="H84" s="3"/>
      <c r="I84" s="3" t="s">
        <v>391</v>
      </c>
      <c r="J84" s="3" t="s">
        <v>43</v>
      </c>
      <c r="K84" s="3" t="s">
        <v>44</v>
      </c>
      <c r="L84" s="3" t="s">
        <v>6</v>
      </c>
      <c r="M84" s="3" t="s">
        <v>5256</v>
      </c>
      <c r="N84" s="3" t="s">
        <v>67</v>
      </c>
      <c r="O84" s="3" t="s">
        <v>40</v>
      </c>
      <c r="P84" s="3" t="s">
        <v>40</v>
      </c>
      <c r="Q84" s="3" t="s">
        <v>40</v>
      </c>
      <c r="R84" s="3">
        <v>7.67</v>
      </c>
      <c r="S84" s="3">
        <v>115</v>
      </c>
      <c r="T84" s="3">
        <v>15</v>
      </c>
      <c r="U84" s="3">
        <v>0</v>
      </c>
      <c r="V84" s="3">
        <v>3.53</v>
      </c>
      <c r="W84" s="3">
        <v>53</v>
      </c>
      <c r="X84" s="3">
        <v>15</v>
      </c>
      <c r="Y84" s="3">
        <v>0</v>
      </c>
      <c r="Z84" s="3">
        <v>7.67</v>
      </c>
      <c r="AA84" s="3">
        <v>108</v>
      </c>
      <c r="AB84" s="3">
        <v>14.08</v>
      </c>
      <c r="AC84" s="3">
        <v>0</v>
      </c>
      <c r="AD84" s="3">
        <v>7.68</v>
      </c>
      <c r="AE84" s="3">
        <v>119</v>
      </c>
      <c r="AF84" s="3">
        <v>15.5</v>
      </c>
      <c r="AG84" s="3">
        <v>0</v>
      </c>
      <c r="AH84" s="3" t="s">
        <v>411</v>
      </c>
    </row>
    <row r="85" spans="1:34" s="4" customFormat="1" ht="11.25" x14ac:dyDescent="0.2">
      <c r="A85" s="3" t="s">
        <v>386</v>
      </c>
      <c r="B85" s="3" t="s">
        <v>387</v>
      </c>
      <c r="C85" s="3" t="s">
        <v>36</v>
      </c>
      <c r="D85" s="3">
        <v>12401</v>
      </c>
      <c r="E85" s="3" t="s">
        <v>412</v>
      </c>
      <c r="F85" s="3" t="s">
        <v>413</v>
      </c>
      <c r="G85" s="3" t="s">
        <v>389</v>
      </c>
      <c r="H85" s="3"/>
      <c r="I85" s="3" t="s">
        <v>391</v>
      </c>
      <c r="J85" s="3" t="s">
        <v>43</v>
      </c>
      <c r="K85" s="3" t="s">
        <v>44</v>
      </c>
      <c r="L85" s="3" t="s">
        <v>6</v>
      </c>
      <c r="M85" s="3" t="s">
        <v>5256</v>
      </c>
      <c r="N85" s="3" t="s">
        <v>67</v>
      </c>
      <c r="O85" s="3" t="s">
        <v>40</v>
      </c>
      <c r="P85" s="3" t="s">
        <v>40</v>
      </c>
      <c r="Q85" s="3" t="s">
        <v>40</v>
      </c>
      <c r="R85" s="3">
        <v>0.74</v>
      </c>
      <c r="S85" s="3">
        <v>134</v>
      </c>
      <c r="T85" s="3">
        <v>182</v>
      </c>
      <c r="U85" s="3">
        <v>0</v>
      </c>
      <c r="V85" s="3">
        <v>0.57999999999999996</v>
      </c>
      <c r="W85" s="3">
        <v>105</v>
      </c>
      <c r="X85" s="3">
        <v>182</v>
      </c>
      <c r="Y85" s="3">
        <v>0</v>
      </c>
      <c r="Z85" s="3">
        <v>0.74</v>
      </c>
      <c r="AA85" s="3">
        <v>139</v>
      </c>
      <c r="AB85" s="3">
        <v>188.83</v>
      </c>
      <c r="AC85" s="3">
        <v>0</v>
      </c>
      <c r="AD85" s="3">
        <v>0.74</v>
      </c>
      <c r="AE85" s="3">
        <v>138</v>
      </c>
      <c r="AF85" s="3">
        <v>186.5</v>
      </c>
      <c r="AG85" s="3">
        <v>0</v>
      </c>
      <c r="AH85" s="3" t="s">
        <v>414</v>
      </c>
    </row>
    <row r="86" spans="1:34" s="4" customFormat="1" ht="11.25" x14ac:dyDescent="0.2">
      <c r="A86" s="3" t="s">
        <v>386</v>
      </c>
      <c r="B86" s="3" t="s">
        <v>387</v>
      </c>
      <c r="C86" s="3" t="s">
        <v>36</v>
      </c>
      <c r="D86" s="3">
        <v>12498</v>
      </c>
      <c r="E86" s="3" t="s">
        <v>415</v>
      </c>
      <c r="F86" s="3" t="s">
        <v>418</v>
      </c>
      <c r="G86" s="3" t="s">
        <v>416</v>
      </c>
      <c r="H86" s="3" t="s">
        <v>417</v>
      </c>
      <c r="I86" s="3" t="s">
        <v>42</v>
      </c>
      <c r="J86" s="3" t="s">
        <v>43</v>
      </c>
      <c r="K86" s="3" t="s">
        <v>44</v>
      </c>
      <c r="L86" s="3" t="s">
        <v>6</v>
      </c>
      <c r="M86" s="3" t="s">
        <v>5257</v>
      </c>
      <c r="N86" s="3">
        <v>98.21</v>
      </c>
      <c r="O86" s="3">
        <v>19183</v>
      </c>
      <c r="P86" s="3">
        <v>19533</v>
      </c>
      <c r="Q86" s="3">
        <v>0</v>
      </c>
      <c r="R86" s="3">
        <v>98.21</v>
      </c>
      <c r="S86" s="3">
        <v>19183</v>
      </c>
      <c r="T86" s="3">
        <v>19533</v>
      </c>
      <c r="U86" s="3">
        <v>0</v>
      </c>
      <c r="V86" s="3">
        <v>51.64</v>
      </c>
      <c r="W86" s="3">
        <v>10087</v>
      </c>
      <c r="X86" s="3">
        <v>19533</v>
      </c>
      <c r="Y86" s="3">
        <v>0</v>
      </c>
      <c r="Z86" s="3">
        <v>99.53</v>
      </c>
      <c r="AA86" s="3">
        <v>20020</v>
      </c>
      <c r="AB86" s="3">
        <v>20114</v>
      </c>
      <c r="AC86" s="3">
        <v>0</v>
      </c>
      <c r="AD86" s="3">
        <v>98.92</v>
      </c>
      <c r="AE86" s="3">
        <v>19304</v>
      </c>
      <c r="AF86" s="3">
        <v>19514</v>
      </c>
      <c r="AG86" s="3">
        <v>0</v>
      </c>
      <c r="AH86" s="3" t="s">
        <v>419</v>
      </c>
    </row>
    <row r="87" spans="1:34" s="4" customFormat="1" ht="11.25" x14ac:dyDescent="0.2">
      <c r="A87" s="3" t="s">
        <v>386</v>
      </c>
      <c r="B87" s="3" t="s">
        <v>387</v>
      </c>
      <c r="C87" s="3" t="s">
        <v>36</v>
      </c>
      <c r="D87" s="3">
        <v>12701</v>
      </c>
      <c r="E87" s="3" t="s">
        <v>420</v>
      </c>
      <c r="F87" s="3" t="s">
        <v>421</v>
      </c>
      <c r="G87" s="3" t="s">
        <v>389</v>
      </c>
      <c r="H87" s="3"/>
      <c r="I87" s="3" t="s">
        <v>42</v>
      </c>
      <c r="J87" s="3" t="s">
        <v>43</v>
      </c>
      <c r="K87" s="3" t="s">
        <v>44</v>
      </c>
      <c r="L87" s="3" t="s">
        <v>78</v>
      </c>
      <c r="M87" s="3" t="s">
        <v>5256</v>
      </c>
      <c r="N87" s="3" t="s">
        <v>67</v>
      </c>
      <c r="O87" s="3" t="s">
        <v>40</v>
      </c>
      <c r="P87" s="3" t="s">
        <v>40</v>
      </c>
      <c r="Q87" s="3" t="s">
        <v>40</v>
      </c>
      <c r="R87" s="3">
        <v>98</v>
      </c>
      <c r="S87" s="3">
        <v>240375</v>
      </c>
      <c r="T87" s="3">
        <v>245280</v>
      </c>
      <c r="U87" s="3">
        <v>0</v>
      </c>
      <c r="V87" s="3">
        <v>49.29</v>
      </c>
      <c r="W87" s="3">
        <v>120905.07</v>
      </c>
      <c r="X87" s="3">
        <v>245280</v>
      </c>
      <c r="Y87" s="3">
        <v>0</v>
      </c>
      <c r="Z87" s="3">
        <v>98.71</v>
      </c>
      <c r="AA87" s="3">
        <v>242110.02</v>
      </c>
      <c r="AB87" s="3">
        <v>245280</v>
      </c>
      <c r="AC87" s="3">
        <v>0</v>
      </c>
      <c r="AD87" s="3">
        <v>98.61</v>
      </c>
      <c r="AE87" s="3">
        <v>242539.48</v>
      </c>
      <c r="AF87" s="3">
        <v>245952</v>
      </c>
      <c r="AG87" s="3">
        <v>0</v>
      </c>
      <c r="AH87" s="3" t="s">
        <v>422</v>
      </c>
    </row>
    <row r="88" spans="1:34" s="4" customFormat="1" ht="11.25" x14ac:dyDescent="0.2">
      <c r="A88" s="3" t="s">
        <v>386</v>
      </c>
      <c r="B88" s="3" t="s">
        <v>387</v>
      </c>
      <c r="C88" s="3" t="s">
        <v>36</v>
      </c>
      <c r="D88" s="3">
        <v>13605</v>
      </c>
      <c r="E88" s="3" t="s">
        <v>423</v>
      </c>
      <c r="F88" s="3" t="s">
        <v>426</v>
      </c>
      <c r="G88" s="3" t="s">
        <v>424</v>
      </c>
      <c r="H88" s="3" t="s">
        <v>425</v>
      </c>
      <c r="I88" s="3" t="s">
        <v>87</v>
      </c>
      <c r="J88" s="3" t="s">
        <v>52</v>
      </c>
      <c r="K88" s="3" t="s">
        <v>53</v>
      </c>
      <c r="L88" s="3" t="s">
        <v>6</v>
      </c>
      <c r="M88" s="3" t="s">
        <v>9</v>
      </c>
      <c r="N88" s="3">
        <v>16.57</v>
      </c>
      <c r="O88" s="3">
        <v>346508</v>
      </c>
      <c r="P88" s="3">
        <v>20908</v>
      </c>
      <c r="Q88" s="3">
        <v>0</v>
      </c>
      <c r="R88" s="3"/>
      <c r="S88" s="3"/>
      <c r="T88" s="3"/>
      <c r="U88" s="3"/>
      <c r="V88" s="3">
        <v>17.16</v>
      </c>
      <c r="W88" s="3">
        <v>726854</v>
      </c>
      <c r="X88" s="3">
        <v>42364</v>
      </c>
      <c r="Y88" s="3">
        <v>0</v>
      </c>
      <c r="Z88" s="3">
        <v>17.68</v>
      </c>
      <c r="AA88" s="3">
        <v>437177</v>
      </c>
      <c r="AB88" s="3">
        <v>24725</v>
      </c>
      <c r="AC88" s="3">
        <v>0</v>
      </c>
      <c r="AD88" s="3">
        <v>16.7</v>
      </c>
      <c r="AE88" s="3">
        <v>355744</v>
      </c>
      <c r="AF88" s="3">
        <v>21297</v>
      </c>
      <c r="AG88" s="3">
        <v>0</v>
      </c>
      <c r="AH88" s="3" t="s">
        <v>427</v>
      </c>
    </row>
    <row r="89" spans="1:34" s="4" customFormat="1" ht="11.25" x14ac:dyDescent="0.2">
      <c r="A89" s="3" t="s">
        <v>386</v>
      </c>
      <c r="B89" s="3" t="s">
        <v>387</v>
      </c>
      <c r="C89" s="3" t="s">
        <v>36</v>
      </c>
      <c r="D89" s="3">
        <v>13652</v>
      </c>
      <c r="E89" s="3" t="s">
        <v>428</v>
      </c>
      <c r="F89" s="3" t="s">
        <v>430</v>
      </c>
      <c r="G89" s="3" t="s">
        <v>398</v>
      </c>
      <c r="H89" s="3" t="s">
        <v>429</v>
      </c>
      <c r="I89" s="3" t="s">
        <v>42</v>
      </c>
      <c r="J89" s="3" t="s">
        <v>43</v>
      </c>
      <c r="K89" s="3" t="s">
        <v>44</v>
      </c>
      <c r="L89" s="3" t="s">
        <v>6</v>
      </c>
      <c r="M89" s="3" t="s">
        <v>9</v>
      </c>
      <c r="N89" s="3">
        <v>87.68</v>
      </c>
      <c r="O89" s="3">
        <v>178</v>
      </c>
      <c r="P89" s="3">
        <v>203</v>
      </c>
      <c r="Q89" s="3">
        <v>0</v>
      </c>
      <c r="R89" s="3"/>
      <c r="S89" s="3"/>
      <c r="T89" s="3"/>
      <c r="U89" s="3"/>
      <c r="V89" s="3">
        <v>33.619999999999997</v>
      </c>
      <c r="W89" s="3">
        <v>39</v>
      </c>
      <c r="X89" s="3">
        <v>116</v>
      </c>
      <c r="Y89" s="3">
        <v>0</v>
      </c>
      <c r="Z89" s="3">
        <v>82.41</v>
      </c>
      <c r="AA89" s="3">
        <v>178</v>
      </c>
      <c r="AB89" s="3">
        <v>216</v>
      </c>
      <c r="AC89" s="3">
        <v>0</v>
      </c>
      <c r="AD89" s="3">
        <v>87.32</v>
      </c>
      <c r="AE89" s="3">
        <v>179</v>
      </c>
      <c r="AF89" s="3">
        <v>205</v>
      </c>
      <c r="AG89" s="3">
        <v>0</v>
      </c>
      <c r="AH89" s="3" t="s">
        <v>431</v>
      </c>
    </row>
    <row r="90" spans="1:34" s="4" customFormat="1" ht="11.25" x14ac:dyDescent="0.2">
      <c r="A90" s="3" t="s">
        <v>386</v>
      </c>
      <c r="B90" s="3" t="s">
        <v>387</v>
      </c>
      <c r="C90" s="3" t="s">
        <v>36</v>
      </c>
      <c r="D90" s="3">
        <v>13656</v>
      </c>
      <c r="E90" s="3" t="s">
        <v>432</v>
      </c>
      <c r="F90" s="3" t="s">
        <v>433</v>
      </c>
      <c r="G90" s="3" t="s">
        <v>389</v>
      </c>
      <c r="H90" s="3" t="s">
        <v>429</v>
      </c>
      <c r="I90" s="3" t="s">
        <v>42</v>
      </c>
      <c r="J90" s="3" t="s">
        <v>43</v>
      </c>
      <c r="K90" s="3" t="s">
        <v>44</v>
      </c>
      <c r="L90" s="3" t="s">
        <v>6</v>
      </c>
      <c r="M90" s="3" t="s">
        <v>9</v>
      </c>
      <c r="N90" s="3">
        <v>66.75</v>
      </c>
      <c r="O90" s="3">
        <v>819</v>
      </c>
      <c r="P90" s="3">
        <v>1227</v>
      </c>
      <c r="Q90" s="3">
        <v>0</v>
      </c>
      <c r="R90" s="3"/>
      <c r="S90" s="3"/>
      <c r="T90" s="3"/>
      <c r="U90" s="3"/>
      <c r="V90" s="3">
        <v>36.700000000000003</v>
      </c>
      <c r="W90" s="3">
        <v>654</v>
      </c>
      <c r="X90" s="3">
        <v>1782</v>
      </c>
      <c r="Y90" s="3">
        <v>0</v>
      </c>
      <c r="Z90" s="3">
        <v>63.18</v>
      </c>
      <c r="AA90" s="3">
        <v>942</v>
      </c>
      <c r="AB90" s="3">
        <v>1491</v>
      </c>
      <c r="AC90" s="3">
        <v>0</v>
      </c>
      <c r="AD90" s="3">
        <v>66.040000000000006</v>
      </c>
      <c r="AE90" s="3">
        <v>840</v>
      </c>
      <c r="AF90" s="3">
        <v>1272</v>
      </c>
      <c r="AG90" s="3">
        <v>0</v>
      </c>
      <c r="AH90" s="3" t="s">
        <v>431</v>
      </c>
    </row>
    <row r="91" spans="1:34" s="4" customFormat="1" ht="11.25" x14ac:dyDescent="0.2">
      <c r="A91" s="3" t="s">
        <v>386</v>
      </c>
      <c r="B91" s="3" t="s">
        <v>434</v>
      </c>
      <c r="C91" s="3" t="s">
        <v>435</v>
      </c>
      <c r="D91" s="3">
        <v>11805</v>
      </c>
      <c r="E91" s="3" t="s">
        <v>436</v>
      </c>
      <c r="F91" s="3" t="s">
        <v>437</v>
      </c>
      <c r="G91" s="3"/>
      <c r="H91" s="3"/>
      <c r="I91" s="3" t="s">
        <v>42</v>
      </c>
      <c r="J91" s="3" t="s">
        <v>43</v>
      </c>
      <c r="K91" s="3" t="s">
        <v>44</v>
      </c>
      <c r="L91" s="3" t="s">
        <v>45</v>
      </c>
      <c r="M91" s="3" t="s">
        <v>5256</v>
      </c>
      <c r="N91" s="3" t="s">
        <v>67</v>
      </c>
      <c r="O91" s="3" t="s">
        <v>40</v>
      </c>
      <c r="P91" s="3" t="s">
        <v>40</v>
      </c>
      <c r="Q91" s="3" t="s">
        <v>40</v>
      </c>
      <c r="R91" s="3" t="s">
        <v>67</v>
      </c>
      <c r="S91" s="3" t="s">
        <v>40</v>
      </c>
      <c r="T91" s="3" t="s">
        <v>40</v>
      </c>
      <c r="U91" s="3" t="s">
        <v>40</v>
      </c>
      <c r="V91" s="3" t="s">
        <v>67</v>
      </c>
      <c r="W91" s="3" t="s">
        <v>40</v>
      </c>
      <c r="X91" s="3" t="s">
        <v>40</v>
      </c>
      <c r="Y91" s="3" t="s">
        <v>40</v>
      </c>
      <c r="Z91" s="3">
        <v>0</v>
      </c>
      <c r="AA91" s="3">
        <v>0</v>
      </c>
      <c r="AB91" s="3">
        <v>0</v>
      </c>
      <c r="AC91" s="3">
        <v>0</v>
      </c>
      <c r="AD91" s="3">
        <v>0</v>
      </c>
      <c r="AE91" s="3">
        <v>0</v>
      </c>
      <c r="AF91" s="3">
        <v>26</v>
      </c>
      <c r="AG91" s="3">
        <v>0</v>
      </c>
      <c r="AH91" s="3" t="s">
        <v>438</v>
      </c>
    </row>
    <row r="92" spans="1:34" s="4" customFormat="1" ht="11.25" x14ac:dyDescent="0.2">
      <c r="A92" s="3" t="s">
        <v>386</v>
      </c>
      <c r="B92" s="3" t="s">
        <v>434</v>
      </c>
      <c r="C92" s="3" t="s">
        <v>435</v>
      </c>
      <c r="D92" s="3">
        <v>11808</v>
      </c>
      <c r="E92" s="3" t="s">
        <v>439</v>
      </c>
      <c r="F92" s="3" t="s">
        <v>441</v>
      </c>
      <c r="G92" s="3"/>
      <c r="H92" s="3" t="s">
        <v>440</v>
      </c>
      <c r="I92" s="3" t="s">
        <v>42</v>
      </c>
      <c r="J92" s="3" t="s">
        <v>43</v>
      </c>
      <c r="K92" s="3" t="s">
        <v>44</v>
      </c>
      <c r="L92" s="3" t="s">
        <v>6</v>
      </c>
      <c r="M92" s="3" t="s">
        <v>5256</v>
      </c>
      <c r="N92" s="3" t="s">
        <v>67</v>
      </c>
      <c r="O92" s="3" t="s">
        <v>40</v>
      </c>
      <c r="P92" s="3" t="s">
        <v>40</v>
      </c>
      <c r="Q92" s="3" t="s">
        <v>40</v>
      </c>
      <c r="R92" s="3" t="s">
        <v>67</v>
      </c>
      <c r="S92" s="3" t="s">
        <v>40</v>
      </c>
      <c r="T92" s="3" t="s">
        <v>40</v>
      </c>
      <c r="U92" s="3" t="s">
        <v>40</v>
      </c>
      <c r="V92" s="3" t="s">
        <v>67</v>
      </c>
      <c r="W92" s="3" t="s">
        <v>40</v>
      </c>
      <c r="X92" s="3" t="s">
        <v>40</v>
      </c>
      <c r="Y92" s="3" t="s">
        <v>40</v>
      </c>
      <c r="Z92" s="3">
        <v>0</v>
      </c>
      <c r="AA92" s="3">
        <v>0</v>
      </c>
      <c r="AB92" s="3">
        <v>0</v>
      </c>
      <c r="AC92" s="3">
        <v>0</v>
      </c>
      <c r="AD92" s="3">
        <v>100</v>
      </c>
      <c r="AE92" s="3">
        <v>20</v>
      </c>
      <c r="AF92" s="3">
        <v>20</v>
      </c>
      <c r="AG92" s="3">
        <v>0</v>
      </c>
      <c r="AH92" s="3" t="s">
        <v>442</v>
      </c>
    </row>
    <row r="93" spans="1:34" s="4" customFormat="1" ht="11.25" x14ac:dyDescent="0.2">
      <c r="A93" s="3" t="s">
        <v>386</v>
      </c>
      <c r="B93" s="3" t="s">
        <v>434</v>
      </c>
      <c r="C93" s="3" t="s">
        <v>435</v>
      </c>
      <c r="D93" s="3">
        <v>12219</v>
      </c>
      <c r="E93" s="3" t="s">
        <v>443</v>
      </c>
      <c r="F93" s="3" t="s">
        <v>444</v>
      </c>
      <c r="G93" s="3"/>
      <c r="H93" s="3"/>
      <c r="I93" s="3" t="s">
        <v>87</v>
      </c>
      <c r="J93" s="3" t="s">
        <v>52</v>
      </c>
      <c r="K93" s="3" t="s">
        <v>53</v>
      </c>
      <c r="L93" s="3" t="s">
        <v>6</v>
      </c>
      <c r="M93" s="3" t="s">
        <v>5256</v>
      </c>
      <c r="N93" s="3" t="s">
        <v>67</v>
      </c>
      <c r="O93" s="3" t="s">
        <v>40</v>
      </c>
      <c r="P93" s="3" t="s">
        <v>40</v>
      </c>
      <c r="Q93" s="3" t="s">
        <v>40</v>
      </c>
      <c r="R93" s="3" t="s">
        <v>67</v>
      </c>
      <c r="S93" s="3" t="s">
        <v>40</v>
      </c>
      <c r="T93" s="3" t="s">
        <v>40</v>
      </c>
      <c r="U93" s="3" t="s">
        <v>40</v>
      </c>
      <c r="V93" s="3" t="s">
        <v>67</v>
      </c>
      <c r="W93" s="3" t="s">
        <v>40</v>
      </c>
      <c r="X93" s="3" t="s">
        <v>40</v>
      </c>
      <c r="Y93" s="3" t="s">
        <v>40</v>
      </c>
      <c r="Z93" s="3">
        <v>0</v>
      </c>
      <c r="AA93" s="3">
        <v>0</v>
      </c>
      <c r="AB93" s="3">
        <v>0</v>
      </c>
      <c r="AC93" s="3">
        <v>0</v>
      </c>
      <c r="AD93" s="3">
        <v>0</v>
      </c>
      <c r="AE93" s="3">
        <v>0</v>
      </c>
      <c r="AF93" s="3">
        <v>0</v>
      </c>
      <c r="AG93" s="3">
        <v>0</v>
      </c>
      <c r="AH93" s="3" t="s">
        <v>445</v>
      </c>
    </row>
    <row r="94" spans="1:34" s="4" customFormat="1" ht="11.25" x14ac:dyDescent="0.2">
      <c r="A94" s="3" t="s">
        <v>386</v>
      </c>
      <c r="B94" s="3" t="s">
        <v>434</v>
      </c>
      <c r="C94" s="3" t="s">
        <v>435</v>
      </c>
      <c r="D94" s="3">
        <v>12724</v>
      </c>
      <c r="E94" s="3" t="s">
        <v>446</v>
      </c>
      <c r="F94" s="3" t="s">
        <v>448</v>
      </c>
      <c r="G94" s="3"/>
      <c r="H94" s="3" t="s">
        <v>447</v>
      </c>
      <c r="I94" s="3" t="s">
        <v>42</v>
      </c>
      <c r="J94" s="3" t="s">
        <v>43</v>
      </c>
      <c r="K94" s="3" t="s">
        <v>44</v>
      </c>
      <c r="L94" s="3" t="s">
        <v>6</v>
      </c>
      <c r="M94" s="3" t="s">
        <v>5256</v>
      </c>
      <c r="N94" s="3" t="s">
        <v>67</v>
      </c>
      <c r="O94" s="3" t="s">
        <v>40</v>
      </c>
      <c r="P94" s="3" t="s">
        <v>40</v>
      </c>
      <c r="Q94" s="3" t="s">
        <v>40</v>
      </c>
      <c r="R94" s="3" t="s">
        <v>67</v>
      </c>
      <c r="S94" s="3" t="s">
        <v>40</v>
      </c>
      <c r="T94" s="3" t="s">
        <v>40</v>
      </c>
      <c r="U94" s="3" t="s">
        <v>40</v>
      </c>
      <c r="V94" s="3" t="s">
        <v>67</v>
      </c>
      <c r="W94" s="3" t="s">
        <v>40</v>
      </c>
      <c r="X94" s="3" t="s">
        <v>40</v>
      </c>
      <c r="Y94" s="3" t="s">
        <v>40</v>
      </c>
      <c r="Z94" s="3">
        <v>100</v>
      </c>
      <c r="AA94" s="3">
        <v>6</v>
      </c>
      <c r="AB94" s="3">
        <v>6</v>
      </c>
      <c r="AC94" s="3">
        <v>0</v>
      </c>
      <c r="AD94" s="3">
        <v>50</v>
      </c>
      <c r="AE94" s="3">
        <v>3</v>
      </c>
      <c r="AF94" s="3">
        <v>6</v>
      </c>
      <c r="AG94" s="3">
        <v>0</v>
      </c>
      <c r="AH94" s="3" t="s">
        <v>449</v>
      </c>
    </row>
    <row r="95" spans="1:34" s="4" customFormat="1" ht="11.25" x14ac:dyDescent="0.2">
      <c r="A95" s="3" t="s">
        <v>386</v>
      </c>
      <c r="B95" s="3" t="s">
        <v>434</v>
      </c>
      <c r="C95" s="3" t="s">
        <v>435</v>
      </c>
      <c r="D95" s="3">
        <v>13373</v>
      </c>
      <c r="E95" s="3" t="s">
        <v>450</v>
      </c>
      <c r="F95" s="3" t="s">
        <v>452</v>
      </c>
      <c r="G95" s="3"/>
      <c r="H95" s="3" t="s">
        <v>451</v>
      </c>
      <c r="I95" s="3" t="s">
        <v>42</v>
      </c>
      <c r="J95" s="3" t="s">
        <v>52</v>
      </c>
      <c r="K95" s="3" t="s">
        <v>44</v>
      </c>
      <c r="L95" s="3" t="s">
        <v>45</v>
      </c>
      <c r="M95" s="3" t="s">
        <v>5256</v>
      </c>
      <c r="N95" s="3" t="s">
        <v>67</v>
      </c>
      <c r="O95" s="3" t="s">
        <v>40</v>
      </c>
      <c r="P95" s="3" t="s">
        <v>40</v>
      </c>
      <c r="Q95" s="3" t="s">
        <v>40</v>
      </c>
      <c r="R95" s="3" t="s">
        <v>67</v>
      </c>
      <c r="S95" s="3" t="s">
        <v>40</v>
      </c>
      <c r="T95" s="3" t="s">
        <v>40</v>
      </c>
      <c r="U95" s="3" t="s">
        <v>40</v>
      </c>
      <c r="V95" s="3" t="s">
        <v>67</v>
      </c>
      <c r="W95" s="3" t="s">
        <v>40</v>
      </c>
      <c r="X95" s="3" t="s">
        <v>40</v>
      </c>
      <c r="Y95" s="3" t="s">
        <v>40</v>
      </c>
      <c r="Z95" s="3" t="s">
        <v>67</v>
      </c>
      <c r="AA95" s="3" t="s">
        <v>40</v>
      </c>
      <c r="AB95" s="3" t="s">
        <v>40</v>
      </c>
      <c r="AC95" s="3" t="s">
        <v>40</v>
      </c>
      <c r="AD95" s="3" t="s">
        <v>67</v>
      </c>
      <c r="AE95" s="3" t="s">
        <v>40</v>
      </c>
      <c r="AF95" s="3" t="s">
        <v>40</v>
      </c>
      <c r="AG95" s="3" t="s">
        <v>40</v>
      </c>
      <c r="AH95" s="3" t="s">
        <v>453</v>
      </c>
    </row>
    <row r="96" spans="1:34" s="4" customFormat="1" ht="11.25" x14ac:dyDescent="0.2">
      <c r="A96" s="3" t="s">
        <v>386</v>
      </c>
      <c r="B96" s="3" t="s">
        <v>434</v>
      </c>
      <c r="C96" s="3" t="s">
        <v>435</v>
      </c>
      <c r="D96" s="3">
        <v>13601</v>
      </c>
      <c r="E96" s="3" t="s">
        <v>454</v>
      </c>
      <c r="F96" s="3" t="s">
        <v>457</v>
      </c>
      <c r="G96" s="3" t="s">
        <v>455</v>
      </c>
      <c r="H96" s="3" t="s">
        <v>456</v>
      </c>
      <c r="I96" s="3" t="s">
        <v>42</v>
      </c>
      <c r="J96" s="3" t="s">
        <v>43</v>
      </c>
      <c r="K96" s="3" t="s">
        <v>44</v>
      </c>
      <c r="L96" s="3" t="s">
        <v>6</v>
      </c>
      <c r="M96" s="3" t="s">
        <v>9</v>
      </c>
      <c r="N96" s="3">
        <v>7</v>
      </c>
      <c r="O96" s="3">
        <v>246144</v>
      </c>
      <c r="P96" s="3">
        <v>3503618</v>
      </c>
      <c r="Q96" s="3">
        <v>0</v>
      </c>
      <c r="R96" s="3"/>
      <c r="S96" s="3"/>
      <c r="T96" s="3"/>
      <c r="U96" s="3"/>
      <c r="V96" s="3">
        <v>25</v>
      </c>
      <c r="W96" s="3">
        <v>173563</v>
      </c>
      <c r="X96" s="3">
        <v>704979</v>
      </c>
      <c r="Y96" s="3">
        <v>0</v>
      </c>
      <c r="Z96" s="3">
        <v>13</v>
      </c>
      <c r="AA96" s="3">
        <v>297296</v>
      </c>
      <c r="AB96" s="3">
        <v>2228840</v>
      </c>
      <c r="AC96" s="3">
        <v>0</v>
      </c>
      <c r="AD96" s="3">
        <v>7</v>
      </c>
      <c r="AE96" s="3">
        <v>232333</v>
      </c>
      <c r="AF96" s="3">
        <v>3198859</v>
      </c>
      <c r="AG96" s="3">
        <v>0</v>
      </c>
      <c r="AH96" s="3" t="s">
        <v>458</v>
      </c>
    </row>
    <row r="97" spans="1:34" s="4" customFormat="1" ht="11.25" x14ac:dyDescent="0.2">
      <c r="A97" s="3" t="s">
        <v>386</v>
      </c>
      <c r="B97" s="3" t="s">
        <v>434</v>
      </c>
      <c r="C97" s="3" t="s">
        <v>435</v>
      </c>
      <c r="D97" s="3">
        <v>13609</v>
      </c>
      <c r="E97" s="3" t="s">
        <v>459</v>
      </c>
      <c r="F97" s="3" t="s">
        <v>462</v>
      </c>
      <c r="G97" s="3" t="s">
        <v>460</v>
      </c>
      <c r="H97" s="3" t="s">
        <v>461</v>
      </c>
      <c r="I97" s="3" t="s">
        <v>42</v>
      </c>
      <c r="J97" s="3" t="s">
        <v>43</v>
      </c>
      <c r="K97" s="3" t="s">
        <v>44</v>
      </c>
      <c r="L97" s="3" t="s">
        <v>6</v>
      </c>
      <c r="M97" s="3" t="s">
        <v>9</v>
      </c>
      <c r="N97" s="3">
        <v>18</v>
      </c>
      <c r="O97" s="3">
        <v>450</v>
      </c>
      <c r="P97" s="3">
        <v>2519</v>
      </c>
      <c r="Q97" s="3">
        <v>0</v>
      </c>
      <c r="R97" s="3"/>
      <c r="S97" s="3"/>
      <c r="T97" s="3"/>
      <c r="U97" s="3"/>
      <c r="V97" s="3">
        <v>23</v>
      </c>
      <c r="W97" s="3">
        <v>214</v>
      </c>
      <c r="X97" s="3">
        <v>935</v>
      </c>
      <c r="Y97" s="3">
        <v>0</v>
      </c>
      <c r="Z97" s="3">
        <v>26</v>
      </c>
      <c r="AA97" s="3">
        <v>463</v>
      </c>
      <c r="AB97" s="3">
        <v>1794</v>
      </c>
      <c r="AC97" s="3">
        <v>0</v>
      </c>
      <c r="AD97" s="3">
        <v>19</v>
      </c>
      <c r="AE97" s="3">
        <v>396</v>
      </c>
      <c r="AF97" s="3">
        <v>2105</v>
      </c>
      <c r="AG97" s="3">
        <v>0</v>
      </c>
      <c r="AH97" s="3" t="s">
        <v>463</v>
      </c>
    </row>
    <row r="98" spans="1:34" s="4" customFormat="1" ht="11.25" x14ac:dyDescent="0.2">
      <c r="A98" s="3" t="s">
        <v>386</v>
      </c>
      <c r="B98" s="3" t="s">
        <v>434</v>
      </c>
      <c r="C98" s="3" t="s">
        <v>435</v>
      </c>
      <c r="D98" s="3">
        <v>13936</v>
      </c>
      <c r="E98" s="3" t="s">
        <v>464</v>
      </c>
      <c r="F98" s="3" t="s">
        <v>467</v>
      </c>
      <c r="G98" s="3" t="s">
        <v>465</v>
      </c>
      <c r="H98" s="3" t="s">
        <v>466</v>
      </c>
      <c r="I98" s="3" t="s">
        <v>42</v>
      </c>
      <c r="J98" s="3" t="s">
        <v>43</v>
      </c>
      <c r="K98" s="3" t="s">
        <v>44</v>
      </c>
      <c r="L98" s="3" t="s">
        <v>6</v>
      </c>
      <c r="M98" s="3" t="s">
        <v>9</v>
      </c>
      <c r="N98" s="3">
        <v>25</v>
      </c>
      <c r="O98" s="3">
        <v>10</v>
      </c>
      <c r="P98" s="3">
        <v>40</v>
      </c>
      <c r="Q98" s="3">
        <v>0</v>
      </c>
      <c r="R98" s="3"/>
      <c r="S98" s="3"/>
      <c r="T98" s="3"/>
      <c r="U98" s="3"/>
      <c r="V98" s="3">
        <v>23</v>
      </c>
      <c r="W98" s="3">
        <v>9</v>
      </c>
      <c r="X98" s="3">
        <v>40</v>
      </c>
      <c r="Y98" s="3">
        <v>0</v>
      </c>
      <c r="Z98" s="3" t="s">
        <v>67</v>
      </c>
      <c r="AA98" s="3" t="s">
        <v>40</v>
      </c>
      <c r="AB98" s="3" t="s">
        <v>40</v>
      </c>
      <c r="AC98" s="3" t="s">
        <v>40</v>
      </c>
      <c r="AD98" s="3" t="s">
        <v>67</v>
      </c>
      <c r="AE98" s="3" t="s">
        <v>40</v>
      </c>
      <c r="AF98" s="3" t="s">
        <v>40</v>
      </c>
      <c r="AG98" s="3" t="s">
        <v>40</v>
      </c>
      <c r="AH98" s="3" t="s">
        <v>468</v>
      </c>
    </row>
    <row r="99" spans="1:34" s="4" customFormat="1" ht="11.25" x14ac:dyDescent="0.2">
      <c r="A99" s="3" t="s">
        <v>386</v>
      </c>
      <c r="B99" s="3" t="s">
        <v>434</v>
      </c>
      <c r="C99" s="3" t="s">
        <v>435</v>
      </c>
      <c r="D99" s="3">
        <v>13987</v>
      </c>
      <c r="E99" s="3" t="s">
        <v>469</v>
      </c>
      <c r="F99" s="3" t="s">
        <v>472</v>
      </c>
      <c r="G99" s="3" t="s">
        <v>470</v>
      </c>
      <c r="H99" s="3" t="s">
        <v>471</v>
      </c>
      <c r="I99" s="3" t="s">
        <v>42</v>
      </c>
      <c r="J99" s="3" t="s">
        <v>43</v>
      </c>
      <c r="K99" s="3" t="s">
        <v>44</v>
      </c>
      <c r="L99" s="3" t="s">
        <v>6</v>
      </c>
      <c r="M99" s="3" t="s">
        <v>9</v>
      </c>
      <c r="N99" s="3">
        <v>25</v>
      </c>
      <c r="O99" s="3">
        <v>2181</v>
      </c>
      <c r="P99" s="3">
        <v>8730</v>
      </c>
      <c r="Q99" s="3">
        <v>0</v>
      </c>
      <c r="R99" s="3"/>
      <c r="S99" s="3"/>
      <c r="T99" s="3"/>
      <c r="U99" s="3"/>
      <c r="V99" s="3">
        <v>24</v>
      </c>
      <c r="W99" s="3">
        <v>932</v>
      </c>
      <c r="X99" s="3">
        <v>3849</v>
      </c>
      <c r="Y99" s="3">
        <v>0</v>
      </c>
      <c r="Z99" s="3">
        <v>60</v>
      </c>
      <c r="AA99" s="3">
        <v>4549</v>
      </c>
      <c r="AB99" s="3">
        <v>7577</v>
      </c>
      <c r="AC99" s="3">
        <v>0</v>
      </c>
      <c r="AD99" s="3">
        <v>20</v>
      </c>
      <c r="AE99" s="3">
        <v>1468</v>
      </c>
      <c r="AF99" s="3">
        <v>7222</v>
      </c>
      <c r="AG99" s="3">
        <v>0</v>
      </c>
      <c r="AH99" s="3" t="s">
        <v>473</v>
      </c>
    </row>
    <row r="100" spans="1:34" s="4" customFormat="1" ht="11.25" x14ac:dyDescent="0.2">
      <c r="A100" s="3" t="s">
        <v>386</v>
      </c>
      <c r="B100" s="3" t="s">
        <v>474</v>
      </c>
      <c r="C100" s="3" t="s">
        <v>435</v>
      </c>
      <c r="D100" s="3">
        <v>10281</v>
      </c>
      <c r="E100" s="3" t="s">
        <v>475</v>
      </c>
      <c r="F100" s="3" t="s">
        <v>477</v>
      </c>
      <c r="G100" s="3"/>
      <c r="H100" s="3" t="s">
        <v>476</v>
      </c>
      <c r="I100" s="3" t="s">
        <v>42</v>
      </c>
      <c r="J100" s="3" t="s">
        <v>43</v>
      </c>
      <c r="K100" s="3" t="s">
        <v>44</v>
      </c>
      <c r="L100" s="3" t="s">
        <v>6</v>
      </c>
      <c r="M100" s="3" t="s">
        <v>5256</v>
      </c>
      <c r="N100" s="3" t="s">
        <v>67</v>
      </c>
      <c r="O100" s="3" t="s">
        <v>40</v>
      </c>
      <c r="P100" s="3" t="s">
        <v>40</v>
      </c>
      <c r="Q100" s="3" t="s">
        <v>40</v>
      </c>
      <c r="R100" s="3" t="s">
        <v>67</v>
      </c>
      <c r="S100" s="3" t="s">
        <v>40</v>
      </c>
      <c r="T100" s="3" t="s">
        <v>40</v>
      </c>
      <c r="U100" s="3" t="s">
        <v>40</v>
      </c>
      <c r="V100" s="3" t="s">
        <v>67</v>
      </c>
      <c r="W100" s="3" t="s">
        <v>40</v>
      </c>
      <c r="X100" s="3" t="s">
        <v>40</v>
      </c>
      <c r="Y100" s="3" t="s">
        <v>40</v>
      </c>
      <c r="Z100" s="3">
        <v>170</v>
      </c>
      <c r="AA100" s="3">
        <v>844</v>
      </c>
      <c r="AB100" s="3">
        <v>496</v>
      </c>
      <c r="AC100" s="3">
        <v>0</v>
      </c>
      <c r="AD100" s="3">
        <v>108</v>
      </c>
      <c r="AE100" s="3">
        <v>538</v>
      </c>
      <c r="AF100" s="3">
        <v>496</v>
      </c>
      <c r="AG100" s="3">
        <v>0</v>
      </c>
      <c r="AH100" s="3" t="s">
        <v>478</v>
      </c>
    </row>
    <row r="101" spans="1:34" s="4" customFormat="1" ht="11.25" x14ac:dyDescent="0.2">
      <c r="A101" s="3" t="s">
        <v>386</v>
      </c>
      <c r="B101" s="3" t="s">
        <v>474</v>
      </c>
      <c r="C101" s="3" t="s">
        <v>435</v>
      </c>
      <c r="D101" s="3">
        <v>10283</v>
      </c>
      <c r="E101" s="3" t="s">
        <v>479</v>
      </c>
      <c r="F101" s="3" t="s">
        <v>481</v>
      </c>
      <c r="G101" s="3"/>
      <c r="H101" s="3" t="s">
        <v>480</v>
      </c>
      <c r="I101" s="3" t="s">
        <v>42</v>
      </c>
      <c r="J101" s="3" t="s">
        <v>43</v>
      </c>
      <c r="K101" s="3" t="s">
        <v>44</v>
      </c>
      <c r="L101" s="3" t="s">
        <v>45</v>
      </c>
      <c r="M101" s="3" t="s">
        <v>5256</v>
      </c>
      <c r="N101" s="3" t="s">
        <v>67</v>
      </c>
      <c r="O101" s="3" t="s">
        <v>40</v>
      </c>
      <c r="P101" s="3" t="s">
        <v>40</v>
      </c>
      <c r="Q101" s="3" t="s">
        <v>40</v>
      </c>
      <c r="R101" s="3" t="s">
        <v>67</v>
      </c>
      <c r="S101" s="3" t="s">
        <v>40</v>
      </c>
      <c r="T101" s="3" t="s">
        <v>40</v>
      </c>
      <c r="U101" s="3" t="s">
        <v>40</v>
      </c>
      <c r="V101" s="3" t="s">
        <v>67</v>
      </c>
      <c r="W101" s="3" t="s">
        <v>40</v>
      </c>
      <c r="X101" s="3" t="s">
        <v>40</v>
      </c>
      <c r="Y101" s="3" t="s">
        <v>40</v>
      </c>
      <c r="Z101" s="3">
        <v>43</v>
      </c>
      <c r="AA101" s="3">
        <v>6</v>
      </c>
      <c r="AB101" s="3">
        <v>14</v>
      </c>
      <c r="AC101" s="3">
        <v>0</v>
      </c>
      <c r="AD101" s="3">
        <v>0</v>
      </c>
      <c r="AE101" s="3">
        <v>0</v>
      </c>
      <c r="AF101" s="3">
        <v>13</v>
      </c>
      <c r="AG101" s="3">
        <v>0</v>
      </c>
      <c r="AH101" s="3" t="s">
        <v>480</v>
      </c>
    </row>
    <row r="102" spans="1:34" s="4" customFormat="1" ht="11.25" x14ac:dyDescent="0.2">
      <c r="A102" s="3" t="s">
        <v>386</v>
      </c>
      <c r="B102" s="3" t="s">
        <v>474</v>
      </c>
      <c r="C102" s="3" t="s">
        <v>435</v>
      </c>
      <c r="D102" s="3">
        <v>12897</v>
      </c>
      <c r="E102" s="3" t="s">
        <v>482</v>
      </c>
      <c r="F102" s="3" t="s">
        <v>483</v>
      </c>
      <c r="G102" s="3"/>
      <c r="H102" s="3" t="s">
        <v>480</v>
      </c>
      <c r="I102" s="3" t="s">
        <v>42</v>
      </c>
      <c r="J102" s="3" t="s">
        <v>43</v>
      </c>
      <c r="K102" s="3" t="s">
        <v>44</v>
      </c>
      <c r="L102" s="3" t="s">
        <v>45</v>
      </c>
      <c r="M102" s="3" t="s">
        <v>5256</v>
      </c>
      <c r="N102" s="3" t="s">
        <v>67</v>
      </c>
      <c r="O102" s="3" t="s">
        <v>40</v>
      </c>
      <c r="P102" s="3" t="s">
        <v>40</v>
      </c>
      <c r="Q102" s="3" t="s">
        <v>40</v>
      </c>
      <c r="R102" s="3" t="s">
        <v>67</v>
      </c>
      <c r="S102" s="3" t="s">
        <v>40</v>
      </c>
      <c r="T102" s="3" t="s">
        <v>40</v>
      </c>
      <c r="U102" s="3" t="s">
        <v>40</v>
      </c>
      <c r="V102" s="3" t="s">
        <v>67</v>
      </c>
      <c r="W102" s="3" t="s">
        <v>40</v>
      </c>
      <c r="X102" s="3" t="s">
        <v>40</v>
      </c>
      <c r="Y102" s="3" t="s">
        <v>40</v>
      </c>
      <c r="Z102" s="3">
        <v>0</v>
      </c>
      <c r="AA102" s="3">
        <v>0</v>
      </c>
      <c r="AB102" s="3">
        <v>0</v>
      </c>
      <c r="AC102" s="3">
        <v>0</v>
      </c>
      <c r="AD102" s="3">
        <v>8</v>
      </c>
      <c r="AE102" s="3">
        <v>1</v>
      </c>
      <c r="AF102" s="3">
        <v>12</v>
      </c>
      <c r="AG102" s="3">
        <v>0</v>
      </c>
      <c r="AH102" s="3" t="s">
        <v>484</v>
      </c>
    </row>
    <row r="103" spans="1:34" s="4" customFormat="1" ht="11.25" x14ac:dyDescent="0.2">
      <c r="A103" s="3" t="s">
        <v>386</v>
      </c>
      <c r="B103" s="3" t="s">
        <v>474</v>
      </c>
      <c r="C103" s="3" t="s">
        <v>435</v>
      </c>
      <c r="D103" s="3">
        <v>12909</v>
      </c>
      <c r="E103" s="3" t="s">
        <v>485</v>
      </c>
      <c r="F103" s="3" t="s">
        <v>486</v>
      </c>
      <c r="G103" s="3"/>
      <c r="H103" s="3" t="s">
        <v>480</v>
      </c>
      <c r="I103" s="3" t="s">
        <v>42</v>
      </c>
      <c r="J103" s="3" t="s">
        <v>43</v>
      </c>
      <c r="K103" s="3" t="s">
        <v>44</v>
      </c>
      <c r="L103" s="3" t="s">
        <v>6</v>
      </c>
      <c r="M103" s="3" t="s">
        <v>5256</v>
      </c>
      <c r="N103" s="3" t="s">
        <v>67</v>
      </c>
      <c r="O103" s="3" t="s">
        <v>40</v>
      </c>
      <c r="P103" s="3" t="s">
        <v>40</v>
      </c>
      <c r="Q103" s="3" t="s">
        <v>40</v>
      </c>
      <c r="R103" s="3" t="s">
        <v>67</v>
      </c>
      <c r="S103" s="3" t="s">
        <v>40</v>
      </c>
      <c r="T103" s="3" t="s">
        <v>40</v>
      </c>
      <c r="U103" s="3" t="s">
        <v>40</v>
      </c>
      <c r="V103" s="3" t="s">
        <v>67</v>
      </c>
      <c r="W103" s="3" t="s">
        <v>40</v>
      </c>
      <c r="X103" s="3" t="s">
        <v>40</v>
      </c>
      <c r="Y103" s="3" t="s">
        <v>40</v>
      </c>
      <c r="Z103" s="3">
        <v>96</v>
      </c>
      <c r="AA103" s="3">
        <v>24</v>
      </c>
      <c r="AB103" s="3">
        <v>25</v>
      </c>
      <c r="AC103" s="3">
        <v>0</v>
      </c>
      <c r="AD103" s="3">
        <v>91</v>
      </c>
      <c r="AE103" s="3">
        <v>49</v>
      </c>
      <c r="AF103" s="3">
        <v>54</v>
      </c>
      <c r="AG103" s="3">
        <v>0</v>
      </c>
      <c r="AH103" s="3"/>
    </row>
    <row r="104" spans="1:34" s="4" customFormat="1" ht="11.25" x14ac:dyDescent="0.2">
      <c r="A104" s="3" t="s">
        <v>386</v>
      </c>
      <c r="B104" s="3" t="s">
        <v>474</v>
      </c>
      <c r="C104" s="3" t="s">
        <v>435</v>
      </c>
      <c r="D104" s="3">
        <v>13548</v>
      </c>
      <c r="E104" s="3" t="s">
        <v>487</v>
      </c>
      <c r="F104" s="3" t="s">
        <v>490</v>
      </c>
      <c r="G104" s="3" t="s">
        <v>488</v>
      </c>
      <c r="H104" s="3" t="s">
        <v>489</v>
      </c>
      <c r="I104" s="3" t="s">
        <v>42</v>
      </c>
      <c r="J104" s="3" t="s">
        <v>43</v>
      </c>
      <c r="K104" s="3" t="s">
        <v>44</v>
      </c>
      <c r="L104" s="3" t="s">
        <v>6</v>
      </c>
      <c r="M104" s="3" t="s">
        <v>9</v>
      </c>
      <c r="N104" s="3">
        <v>80</v>
      </c>
      <c r="O104" s="3">
        <v>2.4</v>
      </c>
      <c r="P104" s="3">
        <v>3</v>
      </c>
      <c r="Q104" s="3">
        <v>0</v>
      </c>
      <c r="R104" s="3"/>
      <c r="S104" s="3"/>
      <c r="T104" s="3"/>
      <c r="U104" s="3"/>
      <c r="V104" s="3" t="s">
        <v>67</v>
      </c>
      <c r="W104" s="3" t="s">
        <v>40</v>
      </c>
      <c r="X104" s="3" t="s">
        <v>40</v>
      </c>
      <c r="Y104" s="3" t="s">
        <v>40</v>
      </c>
      <c r="Z104" s="3" t="s">
        <v>67</v>
      </c>
      <c r="AA104" s="3" t="s">
        <v>40</v>
      </c>
      <c r="AB104" s="3" t="s">
        <v>40</v>
      </c>
      <c r="AC104" s="3" t="s">
        <v>40</v>
      </c>
      <c r="AD104" s="3" t="s">
        <v>67</v>
      </c>
      <c r="AE104" s="3" t="s">
        <v>40</v>
      </c>
      <c r="AF104" s="3" t="s">
        <v>40</v>
      </c>
      <c r="AG104" s="3" t="s">
        <v>40</v>
      </c>
      <c r="AH104" s="3" t="s">
        <v>491</v>
      </c>
    </row>
    <row r="105" spans="1:34" s="4" customFormat="1" ht="11.25" x14ac:dyDescent="0.2">
      <c r="A105" s="3" t="s">
        <v>386</v>
      </c>
      <c r="B105" s="3" t="s">
        <v>474</v>
      </c>
      <c r="C105" s="3" t="s">
        <v>435</v>
      </c>
      <c r="D105" s="3">
        <v>13554</v>
      </c>
      <c r="E105" s="3" t="s">
        <v>492</v>
      </c>
      <c r="F105" s="3" t="s">
        <v>495</v>
      </c>
      <c r="G105" s="3" t="s">
        <v>493</v>
      </c>
      <c r="H105" s="3" t="s">
        <v>494</v>
      </c>
      <c r="I105" s="3" t="s">
        <v>42</v>
      </c>
      <c r="J105" s="3" t="s">
        <v>43</v>
      </c>
      <c r="K105" s="3" t="s">
        <v>44</v>
      </c>
      <c r="L105" s="3" t="s">
        <v>6</v>
      </c>
      <c r="M105" s="3" t="s">
        <v>9</v>
      </c>
      <c r="N105" s="3">
        <v>80</v>
      </c>
      <c r="O105" s="3">
        <v>1148697.6000000001</v>
      </c>
      <c r="P105" s="3">
        <v>1435872</v>
      </c>
      <c r="Q105" s="3">
        <v>0</v>
      </c>
      <c r="R105" s="3"/>
      <c r="S105" s="3"/>
      <c r="T105" s="3"/>
      <c r="U105" s="3"/>
      <c r="V105" s="3" t="s">
        <v>67</v>
      </c>
      <c r="W105" s="3" t="s">
        <v>40</v>
      </c>
      <c r="X105" s="3" t="s">
        <v>40</v>
      </c>
      <c r="Y105" s="3" t="s">
        <v>40</v>
      </c>
      <c r="Z105" s="3" t="s">
        <v>67</v>
      </c>
      <c r="AA105" s="3" t="s">
        <v>40</v>
      </c>
      <c r="AB105" s="3" t="s">
        <v>40</v>
      </c>
      <c r="AC105" s="3" t="s">
        <v>40</v>
      </c>
      <c r="AD105" s="3" t="s">
        <v>67</v>
      </c>
      <c r="AE105" s="3" t="s">
        <v>40</v>
      </c>
      <c r="AF105" s="3" t="s">
        <v>40</v>
      </c>
      <c r="AG105" s="3" t="s">
        <v>40</v>
      </c>
      <c r="AH105" s="3" t="s">
        <v>496</v>
      </c>
    </row>
    <row r="106" spans="1:34" s="4" customFormat="1" ht="11.25" x14ac:dyDescent="0.2">
      <c r="A106" s="3" t="s">
        <v>386</v>
      </c>
      <c r="B106" s="3" t="s">
        <v>497</v>
      </c>
      <c r="C106" s="3" t="s">
        <v>36</v>
      </c>
      <c r="D106" s="3">
        <v>5909</v>
      </c>
      <c r="E106" s="3" t="s">
        <v>498</v>
      </c>
      <c r="F106" s="3" t="s">
        <v>500</v>
      </c>
      <c r="G106" s="3" t="s">
        <v>499</v>
      </c>
      <c r="H106" s="3"/>
      <c r="I106" s="3" t="s">
        <v>42</v>
      </c>
      <c r="J106" s="3" t="s">
        <v>43</v>
      </c>
      <c r="K106" s="3" t="s">
        <v>44</v>
      </c>
      <c r="L106" s="3" t="s">
        <v>6</v>
      </c>
      <c r="M106" s="3" t="s">
        <v>5256</v>
      </c>
      <c r="N106" s="3" t="s">
        <v>67</v>
      </c>
      <c r="O106" s="3" t="s">
        <v>40</v>
      </c>
      <c r="P106" s="3" t="s">
        <v>40</v>
      </c>
      <c r="Q106" s="3" t="s">
        <v>40</v>
      </c>
      <c r="R106" s="3">
        <v>100</v>
      </c>
      <c r="S106" s="3">
        <v>24</v>
      </c>
      <c r="T106" s="3">
        <v>24</v>
      </c>
      <c r="U106" s="3">
        <v>0</v>
      </c>
      <c r="V106" s="3">
        <v>0</v>
      </c>
      <c r="W106" s="3">
        <v>0</v>
      </c>
      <c r="X106" s="3">
        <v>24</v>
      </c>
      <c r="Y106" s="3">
        <v>0</v>
      </c>
      <c r="Z106" s="3">
        <v>100</v>
      </c>
      <c r="AA106" s="3">
        <v>75</v>
      </c>
      <c r="AB106" s="3">
        <v>75</v>
      </c>
      <c r="AC106" s="3">
        <v>0</v>
      </c>
      <c r="AD106" s="3">
        <v>0</v>
      </c>
      <c r="AE106" s="3">
        <v>0</v>
      </c>
      <c r="AF106" s="3">
        <v>0</v>
      </c>
      <c r="AG106" s="3">
        <v>0</v>
      </c>
      <c r="AH106" s="3" t="s">
        <v>501</v>
      </c>
    </row>
    <row r="107" spans="1:34" s="4" customFormat="1" ht="11.25" x14ac:dyDescent="0.2">
      <c r="A107" s="3" t="s">
        <v>386</v>
      </c>
      <c r="B107" s="3" t="s">
        <v>497</v>
      </c>
      <c r="C107" s="3" t="s">
        <v>36</v>
      </c>
      <c r="D107" s="3">
        <v>5916</v>
      </c>
      <c r="E107" s="3" t="s">
        <v>502</v>
      </c>
      <c r="F107" s="3" t="s">
        <v>504</v>
      </c>
      <c r="G107" s="3" t="s">
        <v>503</v>
      </c>
      <c r="H107" s="3"/>
      <c r="I107" s="3" t="s">
        <v>42</v>
      </c>
      <c r="J107" s="3" t="s">
        <v>43</v>
      </c>
      <c r="K107" s="3" t="s">
        <v>505</v>
      </c>
      <c r="L107" s="3" t="s">
        <v>6</v>
      </c>
      <c r="M107" s="3" t="s">
        <v>5256</v>
      </c>
      <c r="N107" s="3" t="s">
        <v>67</v>
      </c>
      <c r="O107" s="3" t="s">
        <v>40</v>
      </c>
      <c r="P107" s="3" t="s">
        <v>40</v>
      </c>
      <c r="Q107" s="3" t="s">
        <v>40</v>
      </c>
      <c r="R107" s="3">
        <v>14.41</v>
      </c>
      <c r="S107" s="3">
        <v>594320000</v>
      </c>
      <c r="T107" s="3">
        <v>4123443000</v>
      </c>
      <c r="U107" s="3">
        <v>0</v>
      </c>
      <c r="V107" s="3">
        <v>5293.9</v>
      </c>
      <c r="W107" s="3">
        <v>218290968</v>
      </c>
      <c r="X107" s="3">
        <v>4123443</v>
      </c>
      <c r="Y107" s="3">
        <v>0</v>
      </c>
      <c r="Z107" s="3">
        <v>16.07</v>
      </c>
      <c r="AA107" s="3">
        <v>641647369</v>
      </c>
      <c r="AB107" s="3">
        <v>3991888000</v>
      </c>
      <c r="AC107" s="3">
        <v>0</v>
      </c>
      <c r="AD107" s="3">
        <v>16.29</v>
      </c>
      <c r="AE107" s="3">
        <v>660485633</v>
      </c>
      <c r="AF107" s="3">
        <v>4055042000</v>
      </c>
      <c r="AG107" s="3">
        <v>0</v>
      </c>
      <c r="AH107" s="3" t="s">
        <v>506</v>
      </c>
    </row>
    <row r="108" spans="1:34" s="4" customFormat="1" ht="11.25" x14ac:dyDescent="0.2">
      <c r="A108" s="3" t="s">
        <v>386</v>
      </c>
      <c r="B108" s="3" t="s">
        <v>497</v>
      </c>
      <c r="C108" s="3" t="s">
        <v>36</v>
      </c>
      <c r="D108" s="3">
        <v>8627</v>
      </c>
      <c r="E108" s="3" t="s">
        <v>507</v>
      </c>
      <c r="F108" s="3" t="s">
        <v>509</v>
      </c>
      <c r="G108" s="3" t="s">
        <v>508</v>
      </c>
      <c r="H108" s="3"/>
      <c r="I108" s="3" t="s">
        <v>42</v>
      </c>
      <c r="J108" s="3" t="s">
        <v>43</v>
      </c>
      <c r="K108" s="3" t="s">
        <v>44</v>
      </c>
      <c r="L108" s="3" t="s">
        <v>6</v>
      </c>
      <c r="M108" s="3" t="s">
        <v>5256</v>
      </c>
      <c r="N108" s="3" t="s">
        <v>67</v>
      </c>
      <c r="O108" s="3" t="s">
        <v>40</v>
      </c>
      <c r="P108" s="3" t="s">
        <v>40</v>
      </c>
      <c r="Q108" s="3" t="s">
        <v>40</v>
      </c>
      <c r="R108" s="3">
        <v>100</v>
      </c>
      <c r="S108" s="3">
        <v>763841</v>
      </c>
      <c r="T108" s="3">
        <v>763841</v>
      </c>
      <c r="U108" s="3">
        <v>0</v>
      </c>
      <c r="V108" s="3">
        <v>88.07</v>
      </c>
      <c r="W108" s="3">
        <v>205949</v>
      </c>
      <c r="X108" s="3">
        <v>233835</v>
      </c>
      <c r="Y108" s="3">
        <v>0</v>
      </c>
      <c r="Z108" s="3">
        <v>61.65</v>
      </c>
      <c r="AA108" s="3">
        <v>960410</v>
      </c>
      <c r="AB108" s="3">
        <v>1557744</v>
      </c>
      <c r="AC108" s="3">
        <v>0</v>
      </c>
      <c r="AD108" s="3">
        <v>44.05</v>
      </c>
      <c r="AE108" s="3">
        <v>1021612</v>
      </c>
      <c r="AF108" s="3">
        <v>2319145</v>
      </c>
      <c r="AG108" s="3">
        <v>0</v>
      </c>
      <c r="AH108" s="3" t="s">
        <v>510</v>
      </c>
    </row>
    <row r="109" spans="1:34" s="4" customFormat="1" ht="11.25" x14ac:dyDescent="0.2">
      <c r="A109" s="3" t="s">
        <v>386</v>
      </c>
      <c r="B109" s="3" t="s">
        <v>497</v>
      </c>
      <c r="C109" s="3" t="s">
        <v>36</v>
      </c>
      <c r="D109" s="3">
        <v>8628</v>
      </c>
      <c r="E109" s="3" t="s">
        <v>511</v>
      </c>
      <c r="F109" s="3" t="s">
        <v>513</v>
      </c>
      <c r="G109" s="3" t="s">
        <v>512</v>
      </c>
      <c r="H109" s="3"/>
      <c r="I109" s="3" t="s">
        <v>42</v>
      </c>
      <c r="J109" s="3" t="s">
        <v>43</v>
      </c>
      <c r="K109" s="3" t="s">
        <v>44</v>
      </c>
      <c r="L109" s="3" t="s">
        <v>6</v>
      </c>
      <c r="M109" s="3" t="s">
        <v>5256</v>
      </c>
      <c r="N109" s="3" t="s">
        <v>67</v>
      </c>
      <c r="O109" s="3" t="s">
        <v>40</v>
      </c>
      <c r="P109" s="3" t="s">
        <v>40</v>
      </c>
      <c r="Q109" s="3" t="s">
        <v>40</v>
      </c>
      <c r="R109" s="3">
        <v>100</v>
      </c>
      <c r="S109" s="3">
        <v>80906</v>
      </c>
      <c r="T109" s="3">
        <v>80906</v>
      </c>
      <c r="U109" s="3">
        <v>0</v>
      </c>
      <c r="V109" s="3">
        <v>100</v>
      </c>
      <c r="W109" s="3">
        <v>1971</v>
      </c>
      <c r="X109" s="3">
        <v>1971</v>
      </c>
      <c r="Y109" s="3">
        <v>0</v>
      </c>
      <c r="Z109" s="3">
        <v>1.68</v>
      </c>
      <c r="AA109" s="3">
        <v>2128</v>
      </c>
      <c r="AB109" s="3">
        <v>126759</v>
      </c>
      <c r="AC109" s="3">
        <v>0</v>
      </c>
      <c r="AD109" s="3">
        <v>78.459999999999994</v>
      </c>
      <c r="AE109" s="3">
        <v>129377</v>
      </c>
      <c r="AF109" s="3">
        <v>164905</v>
      </c>
      <c r="AG109" s="3">
        <v>0</v>
      </c>
      <c r="AH109" s="3" t="s">
        <v>514</v>
      </c>
    </row>
    <row r="110" spans="1:34" s="4" customFormat="1" ht="11.25" x14ac:dyDescent="0.2">
      <c r="A110" s="3" t="s">
        <v>386</v>
      </c>
      <c r="B110" s="3" t="s">
        <v>497</v>
      </c>
      <c r="C110" s="3" t="s">
        <v>36</v>
      </c>
      <c r="D110" s="3">
        <v>9575</v>
      </c>
      <c r="E110" s="3" t="s">
        <v>515</v>
      </c>
      <c r="F110" s="3" t="s">
        <v>517</v>
      </c>
      <c r="G110" s="3" t="s">
        <v>516</v>
      </c>
      <c r="H110" s="3"/>
      <c r="I110" s="3" t="s">
        <v>42</v>
      </c>
      <c r="J110" s="3" t="s">
        <v>43</v>
      </c>
      <c r="K110" s="3" t="s">
        <v>44</v>
      </c>
      <c r="L110" s="3" t="s">
        <v>6</v>
      </c>
      <c r="M110" s="3" t="s">
        <v>5256</v>
      </c>
      <c r="N110" s="3" t="s">
        <v>67</v>
      </c>
      <c r="O110" s="3" t="s">
        <v>40</v>
      </c>
      <c r="P110" s="3" t="s">
        <v>40</v>
      </c>
      <c r="Q110" s="3" t="s">
        <v>40</v>
      </c>
      <c r="R110" s="3">
        <v>100</v>
      </c>
      <c r="S110" s="3">
        <v>3</v>
      </c>
      <c r="T110" s="3">
        <v>3</v>
      </c>
      <c r="U110" s="3">
        <v>0</v>
      </c>
      <c r="V110" s="3">
        <v>33.33</v>
      </c>
      <c r="W110" s="3">
        <v>1</v>
      </c>
      <c r="X110" s="3">
        <v>3</v>
      </c>
      <c r="Y110" s="3">
        <v>0</v>
      </c>
      <c r="Z110" s="3">
        <v>100</v>
      </c>
      <c r="AA110" s="3">
        <v>4</v>
      </c>
      <c r="AB110" s="3">
        <v>4</v>
      </c>
      <c r="AC110" s="3">
        <v>0</v>
      </c>
      <c r="AD110" s="3">
        <v>55.56</v>
      </c>
      <c r="AE110" s="3">
        <v>5</v>
      </c>
      <c r="AF110" s="3">
        <v>9</v>
      </c>
      <c r="AG110" s="3">
        <v>0</v>
      </c>
      <c r="AH110" s="3" t="s">
        <v>518</v>
      </c>
    </row>
    <row r="111" spans="1:34" s="4" customFormat="1" ht="11.25" x14ac:dyDescent="0.2">
      <c r="A111" s="3" t="s">
        <v>386</v>
      </c>
      <c r="B111" s="3" t="s">
        <v>497</v>
      </c>
      <c r="C111" s="3" t="s">
        <v>36</v>
      </c>
      <c r="D111" s="3">
        <v>9672</v>
      </c>
      <c r="E111" s="3" t="s">
        <v>519</v>
      </c>
      <c r="F111" s="3" t="s">
        <v>520</v>
      </c>
      <c r="G111" s="3" t="s">
        <v>503</v>
      </c>
      <c r="H111" s="3"/>
      <c r="I111" s="3" t="s">
        <v>42</v>
      </c>
      <c r="J111" s="3" t="s">
        <v>43</v>
      </c>
      <c r="K111" s="3" t="s">
        <v>44</v>
      </c>
      <c r="L111" s="3" t="s">
        <v>6</v>
      </c>
      <c r="M111" s="3" t="s">
        <v>5256</v>
      </c>
      <c r="N111" s="3" t="s">
        <v>67</v>
      </c>
      <c r="O111" s="3" t="s">
        <v>40</v>
      </c>
      <c r="P111" s="3" t="s">
        <v>40</v>
      </c>
      <c r="Q111" s="3" t="s">
        <v>40</v>
      </c>
      <c r="R111" s="3">
        <v>100</v>
      </c>
      <c r="S111" s="3">
        <v>17477</v>
      </c>
      <c r="T111" s="3">
        <v>17477</v>
      </c>
      <c r="U111" s="3">
        <v>0</v>
      </c>
      <c r="V111" s="3">
        <v>0</v>
      </c>
      <c r="W111" s="3">
        <v>0</v>
      </c>
      <c r="X111" s="3">
        <v>0</v>
      </c>
      <c r="Y111" s="3">
        <v>0</v>
      </c>
      <c r="Z111" s="3">
        <v>59.99</v>
      </c>
      <c r="AA111" s="3">
        <v>8665</v>
      </c>
      <c r="AB111" s="3">
        <v>14443</v>
      </c>
      <c r="AC111" s="3">
        <v>0</v>
      </c>
      <c r="AD111" s="3">
        <v>100</v>
      </c>
      <c r="AE111" s="3">
        <v>50445</v>
      </c>
      <c r="AF111" s="3">
        <v>50445</v>
      </c>
      <c r="AG111" s="3">
        <v>0</v>
      </c>
      <c r="AH111" s="3" t="s">
        <v>521</v>
      </c>
    </row>
    <row r="112" spans="1:34" s="4" customFormat="1" ht="11.25" x14ac:dyDescent="0.2">
      <c r="A112" s="3" t="s">
        <v>386</v>
      </c>
      <c r="B112" s="3" t="s">
        <v>497</v>
      </c>
      <c r="C112" s="3" t="s">
        <v>36</v>
      </c>
      <c r="D112" s="3">
        <v>13627</v>
      </c>
      <c r="E112" s="3" t="s">
        <v>522</v>
      </c>
      <c r="F112" s="3" t="s">
        <v>524</v>
      </c>
      <c r="G112" s="3" t="s">
        <v>503</v>
      </c>
      <c r="H112" s="3" t="s">
        <v>523</v>
      </c>
      <c r="I112" s="3" t="s">
        <v>42</v>
      </c>
      <c r="J112" s="3" t="s">
        <v>43</v>
      </c>
      <c r="K112" s="3" t="s">
        <v>44</v>
      </c>
      <c r="L112" s="3" t="s">
        <v>6</v>
      </c>
      <c r="M112" s="3" t="s">
        <v>9</v>
      </c>
      <c r="N112" s="3">
        <v>88.09</v>
      </c>
      <c r="O112" s="3">
        <v>7676</v>
      </c>
      <c r="P112" s="3">
        <v>8714</v>
      </c>
      <c r="Q112" s="3">
        <v>0</v>
      </c>
      <c r="R112" s="3"/>
      <c r="S112" s="3"/>
      <c r="T112" s="3"/>
      <c r="U112" s="3"/>
      <c r="V112" s="3" t="s">
        <v>67</v>
      </c>
      <c r="W112" s="3" t="s">
        <v>40</v>
      </c>
      <c r="X112" s="3" t="s">
        <v>40</v>
      </c>
      <c r="Y112" s="3" t="s">
        <v>40</v>
      </c>
      <c r="Z112" s="3" t="s">
        <v>67</v>
      </c>
      <c r="AA112" s="3" t="s">
        <v>40</v>
      </c>
      <c r="AB112" s="3" t="s">
        <v>40</v>
      </c>
      <c r="AC112" s="3" t="s">
        <v>40</v>
      </c>
      <c r="AD112" s="3" t="s">
        <v>67</v>
      </c>
      <c r="AE112" s="3" t="s">
        <v>40</v>
      </c>
      <c r="AF112" s="3" t="s">
        <v>40</v>
      </c>
      <c r="AG112" s="3" t="s">
        <v>40</v>
      </c>
      <c r="AH112" s="3" t="s">
        <v>525</v>
      </c>
    </row>
    <row r="113" spans="1:34" s="4" customFormat="1" ht="11.25" x14ac:dyDescent="0.2">
      <c r="A113" s="3" t="s">
        <v>386</v>
      </c>
      <c r="B113" s="3" t="s">
        <v>497</v>
      </c>
      <c r="C113" s="3" t="s">
        <v>36</v>
      </c>
      <c r="D113" s="3">
        <v>13633</v>
      </c>
      <c r="E113" s="3" t="s">
        <v>526</v>
      </c>
      <c r="F113" s="3" t="s">
        <v>528</v>
      </c>
      <c r="G113" s="3" t="s">
        <v>499</v>
      </c>
      <c r="H113" s="3" t="s">
        <v>527</v>
      </c>
      <c r="I113" s="3" t="s">
        <v>42</v>
      </c>
      <c r="J113" s="3" t="s">
        <v>43</v>
      </c>
      <c r="K113" s="3" t="s">
        <v>44</v>
      </c>
      <c r="L113" s="3" t="s">
        <v>6</v>
      </c>
      <c r="M113" s="3" t="s">
        <v>9</v>
      </c>
      <c r="N113" s="3">
        <v>100</v>
      </c>
      <c r="O113" s="3">
        <v>111</v>
      </c>
      <c r="P113" s="3">
        <v>111</v>
      </c>
      <c r="Q113" s="3">
        <v>0</v>
      </c>
      <c r="R113" s="3"/>
      <c r="S113" s="3"/>
      <c r="T113" s="3"/>
      <c r="U113" s="3"/>
      <c r="V113" s="3" t="s">
        <v>67</v>
      </c>
      <c r="W113" s="3" t="s">
        <v>40</v>
      </c>
      <c r="X113" s="3" t="s">
        <v>40</v>
      </c>
      <c r="Y113" s="3" t="s">
        <v>40</v>
      </c>
      <c r="Z113" s="3" t="s">
        <v>67</v>
      </c>
      <c r="AA113" s="3" t="s">
        <v>40</v>
      </c>
      <c r="AB113" s="3" t="s">
        <v>40</v>
      </c>
      <c r="AC113" s="3" t="s">
        <v>40</v>
      </c>
      <c r="AD113" s="3" t="s">
        <v>67</v>
      </c>
      <c r="AE113" s="3" t="s">
        <v>40</v>
      </c>
      <c r="AF113" s="3" t="s">
        <v>40</v>
      </c>
      <c r="AG113" s="3" t="s">
        <v>40</v>
      </c>
      <c r="AH113" s="3" t="s">
        <v>529</v>
      </c>
    </row>
    <row r="114" spans="1:34" s="4" customFormat="1" ht="11.25" x14ac:dyDescent="0.2">
      <c r="A114" s="3" t="s">
        <v>386</v>
      </c>
      <c r="B114" s="3" t="s">
        <v>497</v>
      </c>
      <c r="C114" s="3" t="s">
        <v>36</v>
      </c>
      <c r="D114" s="3">
        <v>13634</v>
      </c>
      <c r="E114" s="3" t="s">
        <v>530</v>
      </c>
      <c r="F114" s="3" t="s">
        <v>531</v>
      </c>
      <c r="G114" s="3" t="s">
        <v>499</v>
      </c>
      <c r="H114" s="3" t="s">
        <v>527</v>
      </c>
      <c r="I114" s="3" t="s">
        <v>42</v>
      </c>
      <c r="J114" s="3" t="s">
        <v>43</v>
      </c>
      <c r="K114" s="3" t="s">
        <v>44</v>
      </c>
      <c r="L114" s="3" t="s">
        <v>6</v>
      </c>
      <c r="M114" s="3" t="s">
        <v>9</v>
      </c>
      <c r="N114" s="3">
        <v>28.3</v>
      </c>
      <c r="O114" s="3">
        <v>2594</v>
      </c>
      <c r="P114" s="3">
        <v>9167</v>
      </c>
      <c r="Q114" s="3">
        <v>0</v>
      </c>
      <c r="R114" s="3"/>
      <c r="S114" s="3"/>
      <c r="T114" s="3"/>
      <c r="U114" s="3"/>
      <c r="V114" s="3" t="s">
        <v>67</v>
      </c>
      <c r="W114" s="3" t="s">
        <v>40</v>
      </c>
      <c r="X114" s="3" t="s">
        <v>40</v>
      </c>
      <c r="Y114" s="3" t="s">
        <v>40</v>
      </c>
      <c r="Z114" s="3" t="s">
        <v>67</v>
      </c>
      <c r="AA114" s="3" t="s">
        <v>40</v>
      </c>
      <c r="AB114" s="3" t="s">
        <v>40</v>
      </c>
      <c r="AC114" s="3" t="s">
        <v>40</v>
      </c>
      <c r="AD114" s="3" t="s">
        <v>67</v>
      </c>
      <c r="AE114" s="3" t="s">
        <v>40</v>
      </c>
      <c r="AF114" s="3" t="s">
        <v>40</v>
      </c>
      <c r="AG114" s="3" t="s">
        <v>40</v>
      </c>
      <c r="AH114" s="3" t="s">
        <v>532</v>
      </c>
    </row>
    <row r="115" spans="1:34" s="4" customFormat="1" ht="11.25" x14ac:dyDescent="0.2">
      <c r="A115" s="3" t="s">
        <v>386</v>
      </c>
      <c r="B115" s="3" t="s">
        <v>497</v>
      </c>
      <c r="C115" s="3" t="s">
        <v>36</v>
      </c>
      <c r="D115" s="3">
        <v>13636</v>
      </c>
      <c r="E115" s="3" t="s">
        <v>533</v>
      </c>
      <c r="F115" s="3" t="s">
        <v>534</v>
      </c>
      <c r="G115" s="3" t="s">
        <v>499</v>
      </c>
      <c r="H115" s="3" t="s">
        <v>527</v>
      </c>
      <c r="I115" s="3" t="s">
        <v>42</v>
      </c>
      <c r="J115" s="3" t="s">
        <v>43</v>
      </c>
      <c r="K115" s="3" t="s">
        <v>44</v>
      </c>
      <c r="L115" s="3" t="s">
        <v>6</v>
      </c>
      <c r="M115" s="3" t="s">
        <v>9</v>
      </c>
      <c r="N115" s="3">
        <v>100</v>
      </c>
      <c r="O115" s="3">
        <v>72</v>
      </c>
      <c r="P115" s="3">
        <v>72</v>
      </c>
      <c r="Q115" s="3">
        <v>0</v>
      </c>
      <c r="R115" s="3"/>
      <c r="S115" s="3"/>
      <c r="T115" s="3"/>
      <c r="U115" s="3"/>
      <c r="V115" s="3" t="s">
        <v>67</v>
      </c>
      <c r="W115" s="3" t="s">
        <v>40</v>
      </c>
      <c r="X115" s="3" t="s">
        <v>40</v>
      </c>
      <c r="Y115" s="3" t="s">
        <v>40</v>
      </c>
      <c r="Z115" s="3" t="s">
        <v>67</v>
      </c>
      <c r="AA115" s="3" t="s">
        <v>40</v>
      </c>
      <c r="AB115" s="3" t="s">
        <v>40</v>
      </c>
      <c r="AC115" s="3" t="s">
        <v>40</v>
      </c>
      <c r="AD115" s="3" t="s">
        <v>67</v>
      </c>
      <c r="AE115" s="3" t="s">
        <v>40</v>
      </c>
      <c r="AF115" s="3" t="s">
        <v>40</v>
      </c>
      <c r="AG115" s="3" t="s">
        <v>40</v>
      </c>
      <c r="AH115" s="3" t="s">
        <v>535</v>
      </c>
    </row>
    <row r="116" spans="1:34" s="4" customFormat="1" ht="11.25" x14ac:dyDescent="0.2">
      <c r="A116" s="3" t="s">
        <v>386</v>
      </c>
      <c r="B116" s="3" t="s">
        <v>536</v>
      </c>
      <c r="C116" s="3" t="s">
        <v>36</v>
      </c>
      <c r="D116" s="3">
        <v>10416</v>
      </c>
      <c r="E116" s="3" t="s">
        <v>537</v>
      </c>
      <c r="F116" s="3" t="s">
        <v>539</v>
      </c>
      <c r="G116" s="3" t="s">
        <v>538</v>
      </c>
      <c r="H116" s="3"/>
      <c r="I116" s="3" t="s">
        <v>42</v>
      </c>
      <c r="J116" s="3" t="s">
        <v>43</v>
      </c>
      <c r="K116" s="3" t="s">
        <v>44</v>
      </c>
      <c r="L116" s="3" t="s">
        <v>45</v>
      </c>
      <c r="M116" s="3" t="s">
        <v>5257</v>
      </c>
      <c r="N116" s="3">
        <v>100</v>
      </c>
      <c r="O116" s="3">
        <v>40</v>
      </c>
      <c r="P116" s="3">
        <v>40</v>
      </c>
      <c r="Q116" s="3">
        <v>0</v>
      </c>
      <c r="R116" s="3">
        <v>100</v>
      </c>
      <c r="S116" s="3">
        <v>50</v>
      </c>
      <c r="T116" s="3">
        <v>50</v>
      </c>
      <c r="U116" s="3">
        <v>0</v>
      </c>
      <c r="V116" s="3">
        <v>0</v>
      </c>
      <c r="W116" s="3">
        <v>0</v>
      </c>
      <c r="X116" s="3">
        <v>0</v>
      </c>
      <c r="Y116" s="3">
        <v>0</v>
      </c>
      <c r="Z116" s="3">
        <v>100</v>
      </c>
      <c r="AA116" s="3">
        <v>9</v>
      </c>
      <c r="AB116" s="3">
        <v>9</v>
      </c>
      <c r="AC116" s="3">
        <v>0</v>
      </c>
      <c r="AD116" s="3">
        <v>100</v>
      </c>
      <c r="AE116" s="3">
        <v>45</v>
      </c>
      <c r="AF116" s="3">
        <v>45</v>
      </c>
      <c r="AG116" s="3">
        <v>0</v>
      </c>
      <c r="AH116" s="3" t="s">
        <v>540</v>
      </c>
    </row>
    <row r="117" spans="1:34" s="4" customFormat="1" ht="11.25" x14ac:dyDescent="0.2">
      <c r="A117" s="3" t="s">
        <v>386</v>
      </c>
      <c r="B117" s="3" t="s">
        <v>536</v>
      </c>
      <c r="C117" s="3" t="s">
        <v>36</v>
      </c>
      <c r="D117" s="3">
        <v>12645</v>
      </c>
      <c r="E117" s="3" t="s">
        <v>541</v>
      </c>
      <c r="F117" s="3" t="s">
        <v>543</v>
      </c>
      <c r="G117" s="3" t="s">
        <v>542</v>
      </c>
      <c r="H117" s="3"/>
      <c r="I117" s="3" t="s">
        <v>42</v>
      </c>
      <c r="J117" s="3" t="s">
        <v>43</v>
      </c>
      <c r="K117" s="3" t="s">
        <v>44</v>
      </c>
      <c r="L117" s="3" t="s">
        <v>45</v>
      </c>
      <c r="M117" s="3" t="s">
        <v>5257</v>
      </c>
      <c r="N117" s="3">
        <v>100</v>
      </c>
      <c r="O117" s="3">
        <v>9</v>
      </c>
      <c r="P117" s="3">
        <v>9</v>
      </c>
      <c r="Q117" s="3">
        <v>0</v>
      </c>
      <c r="R117" s="3">
        <v>100</v>
      </c>
      <c r="S117" s="3">
        <v>5</v>
      </c>
      <c r="T117" s="3">
        <v>5</v>
      </c>
      <c r="U117" s="3">
        <v>0</v>
      </c>
      <c r="V117" s="3">
        <v>0</v>
      </c>
      <c r="W117" s="3">
        <v>0</v>
      </c>
      <c r="X117" s="3">
        <v>0</v>
      </c>
      <c r="Y117" s="3">
        <v>0</v>
      </c>
      <c r="Z117" s="3">
        <v>0</v>
      </c>
      <c r="AA117" s="3">
        <v>0</v>
      </c>
      <c r="AB117" s="3">
        <v>0</v>
      </c>
      <c r="AC117" s="3">
        <v>0</v>
      </c>
      <c r="AD117" s="3">
        <v>14.29</v>
      </c>
      <c r="AE117" s="3">
        <v>1</v>
      </c>
      <c r="AF117" s="3">
        <v>7</v>
      </c>
      <c r="AG117" s="3">
        <v>0</v>
      </c>
      <c r="AH117" s="3" t="s">
        <v>544</v>
      </c>
    </row>
    <row r="118" spans="1:34" s="4" customFormat="1" ht="11.25" x14ac:dyDescent="0.2">
      <c r="A118" s="3" t="s">
        <v>386</v>
      </c>
      <c r="B118" s="3" t="s">
        <v>536</v>
      </c>
      <c r="C118" s="3" t="s">
        <v>36</v>
      </c>
      <c r="D118" s="3">
        <v>13275</v>
      </c>
      <c r="E118" s="3" t="s">
        <v>545</v>
      </c>
      <c r="F118" s="3" t="s">
        <v>547</v>
      </c>
      <c r="G118" s="3" t="s">
        <v>546</v>
      </c>
      <c r="H118" s="3"/>
      <c r="I118" s="3" t="s">
        <v>42</v>
      </c>
      <c r="J118" s="3" t="s">
        <v>43</v>
      </c>
      <c r="K118" s="3" t="s">
        <v>44</v>
      </c>
      <c r="L118" s="3" t="s">
        <v>6</v>
      </c>
      <c r="M118" s="3" t="s">
        <v>5257</v>
      </c>
      <c r="N118" s="3">
        <v>30</v>
      </c>
      <c r="O118" s="3">
        <v>1800</v>
      </c>
      <c r="P118" s="3">
        <v>6000</v>
      </c>
      <c r="Q118" s="3">
        <v>0</v>
      </c>
      <c r="R118" s="3">
        <v>9.7200000000000006</v>
      </c>
      <c r="S118" s="3">
        <v>179</v>
      </c>
      <c r="T118" s="3">
        <v>1842</v>
      </c>
      <c r="U118" s="3">
        <v>0</v>
      </c>
      <c r="V118" s="3">
        <v>0</v>
      </c>
      <c r="W118" s="3">
        <v>0</v>
      </c>
      <c r="X118" s="3">
        <v>0</v>
      </c>
      <c r="Y118" s="3">
        <v>0</v>
      </c>
      <c r="Z118" s="3">
        <v>0</v>
      </c>
      <c r="AA118" s="3">
        <v>0</v>
      </c>
      <c r="AB118" s="3">
        <v>0</v>
      </c>
      <c r="AC118" s="3">
        <v>0</v>
      </c>
      <c r="AD118" s="3">
        <v>0</v>
      </c>
      <c r="AE118" s="3">
        <v>0</v>
      </c>
      <c r="AF118" s="3">
        <v>0</v>
      </c>
      <c r="AG118" s="3">
        <v>0</v>
      </c>
      <c r="AH118" s="3" t="s">
        <v>548</v>
      </c>
    </row>
    <row r="119" spans="1:34" s="4" customFormat="1" ht="11.25" x14ac:dyDescent="0.2">
      <c r="A119" s="3" t="s">
        <v>386</v>
      </c>
      <c r="B119" s="3" t="s">
        <v>536</v>
      </c>
      <c r="C119" s="3" t="s">
        <v>36</v>
      </c>
      <c r="D119" s="3">
        <v>14009</v>
      </c>
      <c r="E119" s="3" t="s">
        <v>549</v>
      </c>
      <c r="F119" s="3" t="s">
        <v>551</v>
      </c>
      <c r="G119" s="3" t="s">
        <v>546</v>
      </c>
      <c r="H119" s="3" t="s">
        <v>550</v>
      </c>
      <c r="I119" s="3" t="s">
        <v>42</v>
      </c>
      <c r="J119" s="3" t="s">
        <v>43</v>
      </c>
      <c r="K119" s="3" t="s">
        <v>44</v>
      </c>
      <c r="L119" s="3" t="s">
        <v>6</v>
      </c>
      <c r="M119" s="3" t="s">
        <v>9</v>
      </c>
      <c r="N119" s="3">
        <v>57.69</v>
      </c>
      <c r="O119" s="3">
        <v>15</v>
      </c>
      <c r="P119" s="3">
        <v>26</v>
      </c>
      <c r="Q119" s="3">
        <v>0</v>
      </c>
      <c r="R119" s="3"/>
      <c r="S119" s="3"/>
      <c r="T119" s="3"/>
      <c r="U119" s="3"/>
      <c r="V119" s="3">
        <v>50</v>
      </c>
      <c r="W119" s="3">
        <v>4</v>
      </c>
      <c r="X119" s="3">
        <v>8</v>
      </c>
      <c r="Y119" s="3">
        <v>0</v>
      </c>
      <c r="Z119" s="3">
        <v>61.11</v>
      </c>
      <c r="AA119" s="3">
        <v>11</v>
      </c>
      <c r="AB119" s="3">
        <v>18</v>
      </c>
      <c r="AC119" s="3">
        <v>0</v>
      </c>
      <c r="AD119" s="3">
        <v>69.23</v>
      </c>
      <c r="AE119" s="3">
        <v>9</v>
      </c>
      <c r="AF119" s="3">
        <v>13</v>
      </c>
      <c r="AG119" s="3">
        <v>0</v>
      </c>
      <c r="AH119" s="3" t="s">
        <v>552</v>
      </c>
    </row>
    <row r="120" spans="1:34" s="4" customFormat="1" ht="11.25" x14ac:dyDescent="0.2">
      <c r="A120" s="3" t="s">
        <v>386</v>
      </c>
      <c r="B120" s="3" t="s">
        <v>536</v>
      </c>
      <c r="C120" s="3" t="s">
        <v>36</v>
      </c>
      <c r="D120" s="3">
        <v>14012</v>
      </c>
      <c r="E120" s="3" t="s">
        <v>553</v>
      </c>
      <c r="F120" s="3" t="s">
        <v>556</v>
      </c>
      <c r="G120" s="3" t="s">
        <v>554</v>
      </c>
      <c r="H120" s="3" t="s">
        <v>555</v>
      </c>
      <c r="I120" s="3" t="s">
        <v>42</v>
      </c>
      <c r="J120" s="3" t="s">
        <v>43</v>
      </c>
      <c r="K120" s="3" t="s">
        <v>44</v>
      </c>
      <c r="L120" s="3" t="s">
        <v>6</v>
      </c>
      <c r="M120" s="3" t="s">
        <v>9</v>
      </c>
      <c r="N120" s="3">
        <v>21.74</v>
      </c>
      <c r="O120" s="3">
        <v>20</v>
      </c>
      <c r="P120" s="3">
        <v>92</v>
      </c>
      <c r="Q120" s="3">
        <v>0</v>
      </c>
      <c r="R120" s="3"/>
      <c r="S120" s="3"/>
      <c r="T120" s="3"/>
      <c r="U120" s="3"/>
      <c r="V120" s="3">
        <v>6.67</v>
      </c>
      <c r="W120" s="3">
        <v>7</v>
      </c>
      <c r="X120" s="3">
        <v>105</v>
      </c>
      <c r="Y120" s="3">
        <v>0</v>
      </c>
      <c r="Z120" s="3">
        <v>0.89</v>
      </c>
      <c r="AA120" s="3">
        <v>2</v>
      </c>
      <c r="AB120" s="3">
        <v>224</v>
      </c>
      <c r="AC120" s="3">
        <v>0</v>
      </c>
      <c r="AD120" s="3">
        <v>2.56</v>
      </c>
      <c r="AE120" s="3">
        <v>4</v>
      </c>
      <c r="AF120" s="3">
        <v>156</v>
      </c>
      <c r="AG120" s="3">
        <v>0</v>
      </c>
      <c r="AH120" s="3" t="s">
        <v>557</v>
      </c>
    </row>
    <row r="121" spans="1:34" s="4" customFormat="1" ht="11.25" x14ac:dyDescent="0.2">
      <c r="A121" s="3" t="s">
        <v>386</v>
      </c>
      <c r="B121" s="3" t="s">
        <v>558</v>
      </c>
      <c r="C121" s="3" t="s">
        <v>36</v>
      </c>
      <c r="D121" s="3">
        <v>5561</v>
      </c>
      <c r="E121" s="3" t="s">
        <v>559</v>
      </c>
      <c r="F121" s="3" t="s">
        <v>562</v>
      </c>
      <c r="G121" s="3" t="s">
        <v>560</v>
      </c>
      <c r="H121" s="3" t="s">
        <v>561</v>
      </c>
      <c r="I121" s="3" t="s">
        <v>42</v>
      </c>
      <c r="J121" s="3" t="s">
        <v>43</v>
      </c>
      <c r="K121" s="3" t="s">
        <v>44</v>
      </c>
      <c r="L121" s="3" t="s">
        <v>6</v>
      </c>
      <c r="M121" s="3" t="s">
        <v>5257</v>
      </c>
      <c r="N121" s="3">
        <v>75.03</v>
      </c>
      <c r="O121" s="3">
        <v>625</v>
      </c>
      <c r="P121" s="3">
        <v>833</v>
      </c>
      <c r="Q121" s="3">
        <v>0</v>
      </c>
      <c r="R121" s="3">
        <v>75.239999999999995</v>
      </c>
      <c r="S121" s="3">
        <v>632</v>
      </c>
      <c r="T121" s="3">
        <v>840</v>
      </c>
      <c r="U121" s="3">
        <v>0</v>
      </c>
      <c r="V121" s="3">
        <v>75.12</v>
      </c>
      <c r="W121" s="3">
        <v>628</v>
      </c>
      <c r="X121" s="3">
        <v>836</v>
      </c>
      <c r="Y121" s="3">
        <v>0</v>
      </c>
      <c r="Z121" s="3">
        <v>75.12</v>
      </c>
      <c r="AA121" s="3">
        <v>628</v>
      </c>
      <c r="AB121" s="3">
        <v>836</v>
      </c>
      <c r="AC121" s="3">
        <v>0</v>
      </c>
      <c r="AD121" s="3">
        <v>74.88</v>
      </c>
      <c r="AE121" s="3">
        <v>626</v>
      </c>
      <c r="AF121" s="3">
        <v>836</v>
      </c>
      <c r="AG121" s="3">
        <v>0</v>
      </c>
      <c r="AH121" s="3" t="s">
        <v>563</v>
      </c>
    </row>
    <row r="122" spans="1:34" s="4" customFormat="1" ht="11.25" x14ac:dyDescent="0.2">
      <c r="A122" s="3" t="s">
        <v>386</v>
      </c>
      <c r="B122" s="3" t="s">
        <v>558</v>
      </c>
      <c r="C122" s="3" t="s">
        <v>36</v>
      </c>
      <c r="D122" s="3">
        <v>5565</v>
      </c>
      <c r="E122" s="3" t="s">
        <v>564</v>
      </c>
      <c r="F122" s="3" t="s">
        <v>567</v>
      </c>
      <c r="G122" s="3" t="s">
        <v>565</v>
      </c>
      <c r="H122" s="3" t="s">
        <v>566</v>
      </c>
      <c r="I122" s="3" t="s">
        <v>42</v>
      </c>
      <c r="J122" s="3" t="s">
        <v>43</v>
      </c>
      <c r="K122" s="3" t="s">
        <v>44</v>
      </c>
      <c r="L122" s="3" t="s">
        <v>6</v>
      </c>
      <c r="M122" s="3" t="s">
        <v>5257</v>
      </c>
      <c r="N122" s="3">
        <v>100</v>
      </c>
      <c r="O122" s="3">
        <v>8760</v>
      </c>
      <c r="P122" s="3">
        <v>8760</v>
      </c>
      <c r="Q122" s="3">
        <v>0</v>
      </c>
      <c r="R122" s="3">
        <v>100</v>
      </c>
      <c r="S122" s="3">
        <v>8760</v>
      </c>
      <c r="T122" s="3">
        <v>8760</v>
      </c>
      <c r="U122" s="3">
        <v>0</v>
      </c>
      <c r="V122" s="3">
        <v>49.59</v>
      </c>
      <c r="W122" s="3">
        <v>4344</v>
      </c>
      <c r="X122" s="3">
        <v>8760</v>
      </c>
      <c r="Y122" s="3">
        <v>0</v>
      </c>
      <c r="Z122" s="3">
        <v>100</v>
      </c>
      <c r="AA122" s="3">
        <v>8760</v>
      </c>
      <c r="AB122" s="3">
        <v>8760</v>
      </c>
      <c r="AC122" s="3">
        <v>0</v>
      </c>
      <c r="AD122" s="3">
        <v>100</v>
      </c>
      <c r="AE122" s="3">
        <v>8784</v>
      </c>
      <c r="AF122" s="3">
        <v>8784</v>
      </c>
      <c r="AG122" s="3">
        <v>0</v>
      </c>
      <c r="AH122" s="3" t="s">
        <v>568</v>
      </c>
    </row>
    <row r="123" spans="1:34" s="4" customFormat="1" ht="11.25" x14ac:dyDescent="0.2">
      <c r="A123" s="3" t="s">
        <v>386</v>
      </c>
      <c r="B123" s="3" t="s">
        <v>558</v>
      </c>
      <c r="C123" s="3" t="s">
        <v>36</v>
      </c>
      <c r="D123" s="3">
        <v>5566</v>
      </c>
      <c r="E123" s="3" t="s">
        <v>569</v>
      </c>
      <c r="F123" s="3" t="s">
        <v>572</v>
      </c>
      <c r="G123" s="3" t="s">
        <v>570</v>
      </c>
      <c r="H123" s="3" t="s">
        <v>571</v>
      </c>
      <c r="I123" s="3" t="s">
        <v>573</v>
      </c>
      <c r="J123" s="3" t="s">
        <v>52</v>
      </c>
      <c r="K123" s="3" t="s">
        <v>53</v>
      </c>
      <c r="L123" s="3" t="s">
        <v>6</v>
      </c>
      <c r="M123" s="3" t="s">
        <v>5257</v>
      </c>
      <c r="N123" s="3">
        <v>2.1</v>
      </c>
      <c r="O123" s="3">
        <v>800</v>
      </c>
      <c r="P123" s="3">
        <v>380.95</v>
      </c>
      <c r="Q123" s="3">
        <v>0</v>
      </c>
      <c r="R123" s="3">
        <v>2.1</v>
      </c>
      <c r="S123" s="3">
        <v>630</v>
      </c>
      <c r="T123" s="3">
        <v>300</v>
      </c>
      <c r="U123" s="3">
        <v>0</v>
      </c>
      <c r="V123" s="3">
        <v>2.1</v>
      </c>
      <c r="W123" s="3">
        <v>568.51</v>
      </c>
      <c r="X123" s="3">
        <v>273</v>
      </c>
      <c r="Y123" s="3">
        <v>0</v>
      </c>
      <c r="Z123" s="3">
        <v>2.1</v>
      </c>
      <c r="AA123" s="3">
        <v>818.43</v>
      </c>
      <c r="AB123" s="3">
        <v>383</v>
      </c>
      <c r="AC123" s="3">
        <v>0</v>
      </c>
      <c r="AD123" s="3">
        <v>2.1</v>
      </c>
      <c r="AE123" s="3">
        <v>580.92999999999995</v>
      </c>
      <c r="AF123" s="3">
        <v>274</v>
      </c>
      <c r="AG123" s="3">
        <v>0</v>
      </c>
      <c r="AH123" s="3" t="s">
        <v>574</v>
      </c>
    </row>
    <row r="124" spans="1:34" s="4" customFormat="1" ht="11.25" x14ac:dyDescent="0.2">
      <c r="A124" s="3" t="s">
        <v>386</v>
      </c>
      <c r="B124" s="3" t="s">
        <v>558</v>
      </c>
      <c r="C124" s="3" t="s">
        <v>36</v>
      </c>
      <c r="D124" s="3">
        <v>5573</v>
      </c>
      <c r="E124" s="3" t="s">
        <v>575</v>
      </c>
      <c r="F124" s="3" t="s">
        <v>578</v>
      </c>
      <c r="G124" s="3" t="s">
        <v>576</v>
      </c>
      <c r="H124" s="3" t="s">
        <v>577</v>
      </c>
      <c r="I124" s="3" t="s">
        <v>42</v>
      </c>
      <c r="J124" s="3" t="s">
        <v>43</v>
      </c>
      <c r="K124" s="3" t="s">
        <v>505</v>
      </c>
      <c r="L124" s="3" t="s">
        <v>6</v>
      </c>
      <c r="M124" s="3" t="s">
        <v>5256</v>
      </c>
      <c r="N124" s="3" t="s">
        <v>67</v>
      </c>
      <c r="O124" s="3" t="s">
        <v>40</v>
      </c>
      <c r="P124" s="3" t="s">
        <v>40</v>
      </c>
      <c r="Q124" s="3" t="s">
        <v>40</v>
      </c>
      <c r="R124" s="3">
        <v>50.47</v>
      </c>
      <c r="S124" s="3">
        <v>81000</v>
      </c>
      <c r="T124" s="3">
        <v>160500</v>
      </c>
      <c r="U124" s="3">
        <v>0</v>
      </c>
      <c r="V124" s="3">
        <v>23.17</v>
      </c>
      <c r="W124" s="3">
        <v>37183</v>
      </c>
      <c r="X124" s="3">
        <v>160497</v>
      </c>
      <c r="Y124" s="3">
        <v>0</v>
      </c>
      <c r="Z124" s="3">
        <v>50.93</v>
      </c>
      <c r="AA124" s="3">
        <v>108155</v>
      </c>
      <c r="AB124" s="3">
        <v>212379</v>
      </c>
      <c r="AC124" s="3">
        <v>0</v>
      </c>
      <c r="AD124" s="3">
        <v>50.51</v>
      </c>
      <c r="AE124" s="3">
        <v>85357</v>
      </c>
      <c r="AF124" s="3">
        <v>168987</v>
      </c>
      <c r="AG124" s="3">
        <v>0</v>
      </c>
      <c r="AH124" s="3" t="s">
        <v>579</v>
      </c>
    </row>
    <row r="125" spans="1:34" s="4" customFormat="1" ht="11.25" x14ac:dyDescent="0.2">
      <c r="A125" s="3" t="s">
        <v>386</v>
      </c>
      <c r="B125" s="3" t="s">
        <v>580</v>
      </c>
      <c r="C125" s="3" t="s">
        <v>435</v>
      </c>
      <c r="D125" s="3">
        <v>10225</v>
      </c>
      <c r="E125" s="3" t="s">
        <v>581</v>
      </c>
      <c r="F125" s="3" t="s">
        <v>584</v>
      </c>
      <c r="G125" s="3" t="s">
        <v>582</v>
      </c>
      <c r="H125" s="3" t="s">
        <v>583</v>
      </c>
      <c r="I125" s="3" t="s">
        <v>42</v>
      </c>
      <c r="J125" s="3" t="s">
        <v>43</v>
      </c>
      <c r="K125" s="3" t="s">
        <v>44</v>
      </c>
      <c r="L125" s="3" t="s">
        <v>6</v>
      </c>
      <c r="M125" s="3" t="s">
        <v>5257</v>
      </c>
      <c r="N125" s="3">
        <v>100</v>
      </c>
      <c r="O125" s="3">
        <v>12</v>
      </c>
      <c r="P125" s="3">
        <v>12</v>
      </c>
      <c r="Q125" s="3">
        <v>0</v>
      </c>
      <c r="R125" s="3">
        <v>100</v>
      </c>
      <c r="S125" s="3">
        <v>12</v>
      </c>
      <c r="T125" s="3">
        <v>12</v>
      </c>
      <c r="U125" s="3">
        <v>0</v>
      </c>
      <c r="V125" s="3">
        <v>50</v>
      </c>
      <c r="W125" s="3">
        <v>6</v>
      </c>
      <c r="X125" s="3">
        <v>12</v>
      </c>
      <c r="Y125" s="3">
        <v>0</v>
      </c>
      <c r="Z125" s="3">
        <v>100</v>
      </c>
      <c r="AA125" s="3">
        <v>12</v>
      </c>
      <c r="AB125" s="3">
        <v>12</v>
      </c>
      <c r="AC125" s="3">
        <v>0</v>
      </c>
      <c r="AD125" s="3">
        <v>100</v>
      </c>
      <c r="AE125" s="3">
        <v>12</v>
      </c>
      <c r="AF125" s="3">
        <v>12</v>
      </c>
      <c r="AG125" s="3">
        <v>0</v>
      </c>
      <c r="AH125" s="3" t="s">
        <v>585</v>
      </c>
    </row>
    <row r="126" spans="1:34" s="4" customFormat="1" ht="11.25" x14ac:dyDescent="0.2">
      <c r="A126" s="3" t="s">
        <v>386</v>
      </c>
      <c r="B126" s="3" t="s">
        <v>580</v>
      </c>
      <c r="C126" s="3" t="s">
        <v>435</v>
      </c>
      <c r="D126" s="3">
        <v>11878</v>
      </c>
      <c r="E126" s="3" t="s">
        <v>586</v>
      </c>
      <c r="F126" s="3" t="s">
        <v>589</v>
      </c>
      <c r="G126" s="3" t="s">
        <v>587</v>
      </c>
      <c r="H126" s="3" t="s">
        <v>588</v>
      </c>
      <c r="I126" s="3" t="s">
        <v>42</v>
      </c>
      <c r="J126" s="3" t="s">
        <v>43</v>
      </c>
      <c r="K126" s="3" t="s">
        <v>44</v>
      </c>
      <c r="L126" s="3" t="s">
        <v>6</v>
      </c>
      <c r="M126" s="3" t="s">
        <v>5257</v>
      </c>
      <c r="N126" s="3">
        <v>80</v>
      </c>
      <c r="O126" s="3">
        <v>12</v>
      </c>
      <c r="P126" s="3">
        <v>15</v>
      </c>
      <c r="Q126" s="3">
        <v>0</v>
      </c>
      <c r="R126" s="3">
        <v>80</v>
      </c>
      <c r="S126" s="3">
        <v>12</v>
      </c>
      <c r="T126" s="3">
        <v>15</v>
      </c>
      <c r="U126" s="3">
        <v>0</v>
      </c>
      <c r="V126" s="3">
        <v>53.33</v>
      </c>
      <c r="W126" s="3">
        <v>8</v>
      </c>
      <c r="X126" s="3">
        <v>15</v>
      </c>
      <c r="Y126" s="3">
        <v>0</v>
      </c>
      <c r="Z126" s="3">
        <v>80</v>
      </c>
      <c r="AA126" s="3">
        <v>12</v>
      </c>
      <c r="AB126" s="3">
        <v>15</v>
      </c>
      <c r="AC126" s="3">
        <v>0</v>
      </c>
      <c r="AD126" s="3">
        <v>83.33</v>
      </c>
      <c r="AE126" s="3">
        <v>10</v>
      </c>
      <c r="AF126" s="3">
        <v>12</v>
      </c>
      <c r="AG126" s="3">
        <v>0</v>
      </c>
      <c r="AH126" s="3" t="s">
        <v>590</v>
      </c>
    </row>
    <row r="127" spans="1:34" s="4" customFormat="1" ht="11.25" x14ac:dyDescent="0.2">
      <c r="A127" s="3" t="s">
        <v>386</v>
      </c>
      <c r="B127" s="3" t="s">
        <v>580</v>
      </c>
      <c r="C127" s="3" t="s">
        <v>435</v>
      </c>
      <c r="D127" s="3">
        <v>12518</v>
      </c>
      <c r="E127" s="3" t="s">
        <v>591</v>
      </c>
      <c r="F127" s="3" t="s">
        <v>594</v>
      </c>
      <c r="G127" s="3" t="s">
        <v>592</v>
      </c>
      <c r="H127" s="3" t="s">
        <v>593</v>
      </c>
      <c r="I127" s="3" t="s">
        <v>87</v>
      </c>
      <c r="J127" s="3" t="s">
        <v>52</v>
      </c>
      <c r="K127" s="3" t="s">
        <v>53</v>
      </c>
      <c r="L127" s="3" t="s">
        <v>6</v>
      </c>
      <c r="M127" s="3" t="s">
        <v>5257</v>
      </c>
      <c r="N127" s="3">
        <v>42</v>
      </c>
      <c r="O127" s="3">
        <v>420</v>
      </c>
      <c r="P127" s="3">
        <v>10</v>
      </c>
      <c r="Q127" s="3">
        <v>0</v>
      </c>
      <c r="R127" s="3">
        <v>43</v>
      </c>
      <c r="S127" s="3">
        <v>430</v>
      </c>
      <c r="T127" s="3">
        <v>10</v>
      </c>
      <c r="U127" s="3">
        <v>0</v>
      </c>
      <c r="V127" s="3">
        <v>35.17</v>
      </c>
      <c r="W127" s="3">
        <v>211</v>
      </c>
      <c r="X127" s="3">
        <v>6</v>
      </c>
      <c r="Y127" s="3">
        <v>0</v>
      </c>
      <c r="Z127" s="3">
        <v>37.200000000000003</v>
      </c>
      <c r="AA127" s="3">
        <v>930</v>
      </c>
      <c r="AB127" s="3">
        <v>25</v>
      </c>
      <c r="AC127" s="3">
        <v>0</v>
      </c>
      <c r="AD127" s="3">
        <v>33.58</v>
      </c>
      <c r="AE127" s="3">
        <v>403</v>
      </c>
      <c r="AF127" s="3">
        <v>12</v>
      </c>
      <c r="AG127" s="3">
        <v>0</v>
      </c>
      <c r="AH127" s="3" t="s">
        <v>595</v>
      </c>
    </row>
    <row r="128" spans="1:34" s="4" customFormat="1" ht="11.25" x14ac:dyDescent="0.2">
      <c r="A128" s="3" t="s">
        <v>386</v>
      </c>
      <c r="B128" s="3" t="s">
        <v>580</v>
      </c>
      <c r="C128" s="3" t="s">
        <v>435</v>
      </c>
      <c r="D128" s="3">
        <v>13582</v>
      </c>
      <c r="E128" s="3" t="s">
        <v>596</v>
      </c>
      <c r="F128" s="3" t="s">
        <v>599</v>
      </c>
      <c r="G128" s="3" t="s">
        <v>597</v>
      </c>
      <c r="H128" s="3" t="s">
        <v>598</v>
      </c>
      <c r="I128" s="3" t="s">
        <v>42</v>
      </c>
      <c r="J128" s="3" t="s">
        <v>43</v>
      </c>
      <c r="K128" s="3" t="s">
        <v>44</v>
      </c>
      <c r="L128" s="3" t="s">
        <v>45</v>
      </c>
      <c r="M128" s="3" t="s">
        <v>9</v>
      </c>
      <c r="N128" s="3">
        <v>80</v>
      </c>
      <c r="O128" s="3">
        <v>8</v>
      </c>
      <c r="P128" s="3">
        <v>10</v>
      </c>
      <c r="Q128" s="3">
        <v>0</v>
      </c>
      <c r="R128" s="3"/>
      <c r="S128" s="3"/>
      <c r="T128" s="3"/>
      <c r="U128" s="3"/>
      <c r="V128" s="3">
        <v>63.16</v>
      </c>
      <c r="W128" s="3">
        <v>12</v>
      </c>
      <c r="X128" s="3">
        <v>19</v>
      </c>
      <c r="Y128" s="3">
        <v>0</v>
      </c>
      <c r="Z128" s="3" t="s">
        <v>67</v>
      </c>
      <c r="AA128" s="3" t="s">
        <v>40</v>
      </c>
      <c r="AB128" s="3" t="s">
        <v>40</v>
      </c>
      <c r="AC128" s="3" t="s">
        <v>40</v>
      </c>
      <c r="AD128" s="3" t="s">
        <v>67</v>
      </c>
      <c r="AE128" s="3" t="s">
        <v>40</v>
      </c>
      <c r="AF128" s="3" t="s">
        <v>40</v>
      </c>
      <c r="AG128" s="3" t="s">
        <v>40</v>
      </c>
      <c r="AH128" s="3" t="s">
        <v>600</v>
      </c>
    </row>
    <row r="129" spans="1:34" s="4" customFormat="1" ht="11.25" x14ac:dyDescent="0.2">
      <c r="A129" s="3" t="s">
        <v>386</v>
      </c>
      <c r="B129" s="3" t="s">
        <v>601</v>
      </c>
      <c r="C129" s="3" t="s">
        <v>435</v>
      </c>
      <c r="D129" s="3">
        <v>9062</v>
      </c>
      <c r="E129" s="3" t="s">
        <v>602</v>
      </c>
      <c r="F129" s="3" t="s">
        <v>604</v>
      </c>
      <c r="G129" s="3" t="s">
        <v>603</v>
      </c>
      <c r="H129" s="3"/>
      <c r="I129" s="3" t="s">
        <v>42</v>
      </c>
      <c r="J129" s="3" t="s">
        <v>43</v>
      </c>
      <c r="K129" s="3" t="s">
        <v>53</v>
      </c>
      <c r="L129" s="3" t="s">
        <v>6</v>
      </c>
      <c r="M129" s="3" t="s">
        <v>5256</v>
      </c>
      <c r="N129" s="3" t="s">
        <v>67</v>
      </c>
      <c r="O129" s="3" t="s">
        <v>40</v>
      </c>
      <c r="P129" s="3" t="s">
        <v>40</v>
      </c>
      <c r="Q129" s="3" t="s">
        <v>40</v>
      </c>
      <c r="R129" s="3" t="s">
        <v>67</v>
      </c>
      <c r="S129" s="3" t="s">
        <v>40</v>
      </c>
      <c r="T129" s="3" t="s">
        <v>40</v>
      </c>
      <c r="U129" s="3" t="s">
        <v>40</v>
      </c>
      <c r="V129" s="3" t="s">
        <v>67</v>
      </c>
      <c r="W129" s="3" t="s">
        <v>40</v>
      </c>
      <c r="X129" s="3" t="s">
        <v>40</v>
      </c>
      <c r="Y129" s="3" t="s">
        <v>40</v>
      </c>
      <c r="Z129" s="3">
        <v>79</v>
      </c>
      <c r="AA129" s="3">
        <v>34</v>
      </c>
      <c r="AB129" s="3">
        <v>43</v>
      </c>
      <c r="AC129" s="3">
        <v>0</v>
      </c>
      <c r="AD129" s="3">
        <v>90</v>
      </c>
      <c r="AE129" s="3">
        <v>9</v>
      </c>
      <c r="AF129" s="3">
        <v>10</v>
      </c>
      <c r="AG129" s="3">
        <v>0</v>
      </c>
      <c r="AH129" s="3" t="s">
        <v>605</v>
      </c>
    </row>
    <row r="130" spans="1:34" s="4" customFormat="1" ht="11.25" x14ac:dyDescent="0.2">
      <c r="A130" s="3" t="s">
        <v>386</v>
      </c>
      <c r="B130" s="3" t="s">
        <v>601</v>
      </c>
      <c r="C130" s="3" t="s">
        <v>435</v>
      </c>
      <c r="D130" s="3">
        <v>12528</v>
      </c>
      <c r="E130" s="3" t="s">
        <v>606</v>
      </c>
      <c r="F130" s="3" t="s">
        <v>609</v>
      </c>
      <c r="G130" s="3" t="s">
        <v>607</v>
      </c>
      <c r="H130" s="3" t="s">
        <v>608</v>
      </c>
      <c r="I130" s="3" t="s">
        <v>42</v>
      </c>
      <c r="J130" s="3" t="s">
        <v>43</v>
      </c>
      <c r="K130" s="3" t="s">
        <v>44</v>
      </c>
      <c r="L130" s="3" t="s">
        <v>6</v>
      </c>
      <c r="M130" s="3" t="s">
        <v>5257</v>
      </c>
      <c r="N130" s="3">
        <v>98</v>
      </c>
      <c r="O130" s="3">
        <v>864</v>
      </c>
      <c r="P130" s="3">
        <v>883</v>
      </c>
      <c r="Q130" s="3">
        <v>0</v>
      </c>
      <c r="R130" s="3">
        <v>98</v>
      </c>
      <c r="S130" s="3">
        <v>840</v>
      </c>
      <c r="T130" s="3">
        <v>857</v>
      </c>
      <c r="U130" s="3">
        <v>0</v>
      </c>
      <c r="V130" s="3">
        <v>100</v>
      </c>
      <c r="W130" s="3">
        <v>883</v>
      </c>
      <c r="X130" s="3">
        <v>887</v>
      </c>
      <c r="Y130" s="3">
        <v>0</v>
      </c>
      <c r="Z130" s="3">
        <v>100</v>
      </c>
      <c r="AA130" s="3">
        <v>939</v>
      </c>
      <c r="AB130" s="3">
        <v>939</v>
      </c>
      <c r="AC130" s="3">
        <v>0</v>
      </c>
      <c r="AD130" s="3">
        <v>100</v>
      </c>
      <c r="AE130" s="3">
        <v>771</v>
      </c>
      <c r="AF130" s="3">
        <v>771</v>
      </c>
      <c r="AG130" s="3">
        <v>0</v>
      </c>
      <c r="AH130" s="3" t="s">
        <v>610</v>
      </c>
    </row>
    <row r="131" spans="1:34" s="4" customFormat="1" ht="11.25" x14ac:dyDescent="0.2">
      <c r="A131" s="3" t="s">
        <v>386</v>
      </c>
      <c r="B131" s="3" t="s">
        <v>601</v>
      </c>
      <c r="C131" s="3" t="s">
        <v>435</v>
      </c>
      <c r="D131" s="3">
        <v>13148</v>
      </c>
      <c r="E131" s="3" t="s">
        <v>611</v>
      </c>
      <c r="F131" s="3" t="s">
        <v>612</v>
      </c>
      <c r="G131" s="3"/>
      <c r="H131" s="3"/>
      <c r="I131" s="3" t="s">
        <v>42</v>
      </c>
      <c r="J131" s="3" t="s">
        <v>43</v>
      </c>
      <c r="K131" s="3" t="s">
        <v>44</v>
      </c>
      <c r="L131" s="3" t="s">
        <v>6</v>
      </c>
      <c r="M131" s="3" t="s">
        <v>5256</v>
      </c>
      <c r="N131" s="3" t="s">
        <v>67</v>
      </c>
      <c r="O131" s="3" t="s">
        <v>40</v>
      </c>
      <c r="P131" s="3" t="s">
        <v>40</v>
      </c>
      <c r="Q131" s="3" t="s">
        <v>40</v>
      </c>
      <c r="R131" s="3">
        <v>35</v>
      </c>
      <c r="S131" s="3">
        <v>158</v>
      </c>
      <c r="T131" s="3">
        <v>450</v>
      </c>
      <c r="U131" s="3">
        <v>0</v>
      </c>
      <c r="V131" s="3" t="s">
        <v>67</v>
      </c>
      <c r="W131" s="3" t="s">
        <v>40</v>
      </c>
      <c r="X131" s="3" t="s">
        <v>40</v>
      </c>
      <c r="Y131" s="3" t="s">
        <v>40</v>
      </c>
      <c r="Z131" s="3">
        <v>40</v>
      </c>
      <c r="AA131" s="3">
        <v>162</v>
      </c>
      <c r="AB131" s="3">
        <v>409</v>
      </c>
      <c r="AC131" s="3">
        <v>0</v>
      </c>
      <c r="AD131" s="3">
        <v>36</v>
      </c>
      <c r="AE131" s="3">
        <v>57</v>
      </c>
      <c r="AF131" s="3">
        <v>158</v>
      </c>
      <c r="AG131" s="3">
        <v>0</v>
      </c>
      <c r="AH131" s="3" t="s">
        <v>613</v>
      </c>
    </row>
    <row r="132" spans="1:34" s="4" customFormat="1" ht="11.25" x14ac:dyDescent="0.2">
      <c r="A132" s="3" t="s">
        <v>386</v>
      </c>
      <c r="B132" s="3" t="s">
        <v>601</v>
      </c>
      <c r="C132" s="3" t="s">
        <v>435</v>
      </c>
      <c r="D132" s="3">
        <v>13517</v>
      </c>
      <c r="E132" s="3" t="s">
        <v>614</v>
      </c>
      <c r="F132" s="3" t="s">
        <v>616</v>
      </c>
      <c r="G132" s="3" t="s">
        <v>603</v>
      </c>
      <c r="H132" s="3" t="s">
        <v>615</v>
      </c>
      <c r="I132" s="3" t="s">
        <v>42</v>
      </c>
      <c r="J132" s="3" t="s">
        <v>43</v>
      </c>
      <c r="K132" s="3" t="s">
        <v>44</v>
      </c>
      <c r="L132" s="3" t="s">
        <v>6</v>
      </c>
      <c r="M132" s="3" t="s">
        <v>9</v>
      </c>
      <c r="N132" s="3">
        <v>50</v>
      </c>
      <c r="O132" s="3">
        <v>266</v>
      </c>
      <c r="P132" s="3">
        <v>532</v>
      </c>
      <c r="Q132" s="3">
        <v>0</v>
      </c>
      <c r="R132" s="3"/>
      <c r="S132" s="3"/>
      <c r="T132" s="3"/>
      <c r="U132" s="3"/>
      <c r="V132" s="3" t="s">
        <v>67</v>
      </c>
      <c r="W132" s="3" t="s">
        <v>40</v>
      </c>
      <c r="X132" s="3" t="s">
        <v>40</v>
      </c>
      <c r="Y132" s="3" t="s">
        <v>40</v>
      </c>
      <c r="Z132" s="3" t="s">
        <v>67</v>
      </c>
      <c r="AA132" s="3" t="s">
        <v>40</v>
      </c>
      <c r="AB132" s="3" t="s">
        <v>40</v>
      </c>
      <c r="AC132" s="3" t="s">
        <v>40</v>
      </c>
      <c r="AD132" s="3" t="s">
        <v>67</v>
      </c>
      <c r="AE132" s="3" t="s">
        <v>40</v>
      </c>
      <c r="AF132" s="3" t="s">
        <v>40</v>
      </c>
      <c r="AG132" s="3" t="s">
        <v>40</v>
      </c>
      <c r="AH132" s="3" t="s">
        <v>617</v>
      </c>
    </row>
    <row r="133" spans="1:34" s="4" customFormat="1" ht="11.25" x14ac:dyDescent="0.2">
      <c r="A133" s="3" t="s">
        <v>386</v>
      </c>
      <c r="B133" s="3" t="s">
        <v>601</v>
      </c>
      <c r="C133" s="3" t="s">
        <v>435</v>
      </c>
      <c r="D133" s="3">
        <v>13518</v>
      </c>
      <c r="E133" s="3" t="s">
        <v>618</v>
      </c>
      <c r="F133" s="3" t="s">
        <v>620</v>
      </c>
      <c r="G133" s="3" t="s">
        <v>603</v>
      </c>
      <c r="H133" s="3" t="s">
        <v>619</v>
      </c>
      <c r="I133" s="3" t="s">
        <v>42</v>
      </c>
      <c r="J133" s="3" t="s">
        <v>43</v>
      </c>
      <c r="K133" s="3" t="s">
        <v>44</v>
      </c>
      <c r="L133" s="3" t="s">
        <v>6</v>
      </c>
      <c r="M133" s="3" t="s">
        <v>9</v>
      </c>
      <c r="N133" s="3">
        <v>40</v>
      </c>
      <c r="O133" s="3">
        <v>43</v>
      </c>
      <c r="P133" s="3">
        <v>107</v>
      </c>
      <c r="Q133" s="3">
        <v>0</v>
      </c>
      <c r="R133" s="3"/>
      <c r="S133" s="3"/>
      <c r="T133" s="3"/>
      <c r="U133" s="3"/>
      <c r="V133" s="3" t="s">
        <v>67</v>
      </c>
      <c r="W133" s="3" t="s">
        <v>40</v>
      </c>
      <c r="X133" s="3" t="s">
        <v>40</v>
      </c>
      <c r="Y133" s="3" t="s">
        <v>40</v>
      </c>
      <c r="Z133" s="3" t="s">
        <v>67</v>
      </c>
      <c r="AA133" s="3" t="s">
        <v>40</v>
      </c>
      <c r="AB133" s="3" t="s">
        <v>40</v>
      </c>
      <c r="AC133" s="3" t="s">
        <v>40</v>
      </c>
      <c r="AD133" s="3" t="s">
        <v>67</v>
      </c>
      <c r="AE133" s="3" t="s">
        <v>40</v>
      </c>
      <c r="AF133" s="3" t="s">
        <v>40</v>
      </c>
      <c r="AG133" s="3" t="s">
        <v>40</v>
      </c>
      <c r="AH133" s="3" t="s">
        <v>621</v>
      </c>
    </row>
    <row r="134" spans="1:34" s="4" customFormat="1" ht="11.25" x14ac:dyDescent="0.2">
      <c r="A134" s="3" t="s">
        <v>386</v>
      </c>
      <c r="B134" s="3" t="s">
        <v>601</v>
      </c>
      <c r="C134" s="3" t="s">
        <v>435</v>
      </c>
      <c r="D134" s="3">
        <v>13522</v>
      </c>
      <c r="E134" s="3" t="s">
        <v>622</v>
      </c>
      <c r="F134" s="3" t="s">
        <v>625</v>
      </c>
      <c r="G134" s="3" t="s">
        <v>623</v>
      </c>
      <c r="H134" s="3" t="s">
        <v>624</v>
      </c>
      <c r="I134" s="3" t="s">
        <v>42</v>
      </c>
      <c r="J134" s="3" t="s">
        <v>43</v>
      </c>
      <c r="K134" s="3" t="s">
        <v>53</v>
      </c>
      <c r="L134" s="3" t="s">
        <v>6</v>
      </c>
      <c r="M134" s="3" t="s">
        <v>9</v>
      </c>
      <c r="N134" s="3">
        <v>80</v>
      </c>
      <c r="O134" s="3">
        <v>290</v>
      </c>
      <c r="P134" s="3">
        <v>363</v>
      </c>
      <c r="Q134" s="3">
        <v>0</v>
      </c>
      <c r="R134" s="3"/>
      <c r="S134" s="3"/>
      <c r="T134" s="3"/>
      <c r="U134" s="3"/>
      <c r="V134" s="3" t="s">
        <v>67</v>
      </c>
      <c r="W134" s="3" t="s">
        <v>40</v>
      </c>
      <c r="X134" s="3" t="s">
        <v>40</v>
      </c>
      <c r="Y134" s="3" t="s">
        <v>40</v>
      </c>
      <c r="Z134" s="3" t="s">
        <v>67</v>
      </c>
      <c r="AA134" s="3" t="s">
        <v>40</v>
      </c>
      <c r="AB134" s="3" t="s">
        <v>40</v>
      </c>
      <c r="AC134" s="3" t="s">
        <v>40</v>
      </c>
      <c r="AD134" s="3" t="s">
        <v>67</v>
      </c>
      <c r="AE134" s="3" t="s">
        <v>40</v>
      </c>
      <c r="AF134" s="3" t="s">
        <v>40</v>
      </c>
      <c r="AG134" s="3" t="s">
        <v>40</v>
      </c>
      <c r="AH134" s="3" t="s">
        <v>626</v>
      </c>
    </row>
    <row r="135" spans="1:34" s="4" customFormat="1" ht="11.25" x14ac:dyDescent="0.2">
      <c r="A135" s="3" t="s">
        <v>386</v>
      </c>
      <c r="B135" s="3" t="s">
        <v>601</v>
      </c>
      <c r="C135" s="3" t="s">
        <v>435</v>
      </c>
      <c r="D135" s="3">
        <v>13526</v>
      </c>
      <c r="E135" s="3" t="s">
        <v>627</v>
      </c>
      <c r="F135" s="3" t="s">
        <v>630</v>
      </c>
      <c r="G135" s="3" t="s">
        <v>628</v>
      </c>
      <c r="H135" s="3" t="s">
        <v>629</v>
      </c>
      <c r="I135" s="3" t="s">
        <v>42</v>
      </c>
      <c r="J135" s="3" t="s">
        <v>43</v>
      </c>
      <c r="K135" s="3" t="s">
        <v>44</v>
      </c>
      <c r="L135" s="3" t="s">
        <v>45</v>
      </c>
      <c r="M135" s="3" t="s">
        <v>9</v>
      </c>
      <c r="N135" s="3">
        <v>100</v>
      </c>
      <c r="O135" s="3">
        <v>2</v>
      </c>
      <c r="P135" s="3">
        <v>2</v>
      </c>
      <c r="Q135" s="3">
        <v>0</v>
      </c>
      <c r="R135" s="3"/>
      <c r="S135" s="3"/>
      <c r="T135" s="3"/>
      <c r="U135" s="3"/>
      <c r="V135" s="3" t="s">
        <v>67</v>
      </c>
      <c r="W135" s="3" t="s">
        <v>40</v>
      </c>
      <c r="X135" s="3" t="s">
        <v>40</v>
      </c>
      <c r="Y135" s="3" t="s">
        <v>40</v>
      </c>
      <c r="Z135" s="3" t="s">
        <v>67</v>
      </c>
      <c r="AA135" s="3" t="s">
        <v>40</v>
      </c>
      <c r="AB135" s="3" t="s">
        <v>40</v>
      </c>
      <c r="AC135" s="3" t="s">
        <v>40</v>
      </c>
      <c r="AD135" s="3" t="s">
        <v>67</v>
      </c>
      <c r="AE135" s="3" t="s">
        <v>40</v>
      </c>
      <c r="AF135" s="3" t="s">
        <v>40</v>
      </c>
      <c r="AG135" s="3" t="s">
        <v>40</v>
      </c>
      <c r="AH135" s="3" t="s">
        <v>631</v>
      </c>
    </row>
    <row r="136" spans="1:34" s="4" customFormat="1" ht="11.25" x14ac:dyDescent="0.2">
      <c r="A136" s="3" t="s">
        <v>386</v>
      </c>
      <c r="B136" s="3" t="s">
        <v>601</v>
      </c>
      <c r="C136" s="3" t="s">
        <v>435</v>
      </c>
      <c r="D136" s="3">
        <v>13530</v>
      </c>
      <c r="E136" s="3" t="s">
        <v>632</v>
      </c>
      <c r="F136" s="3" t="s">
        <v>635</v>
      </c>
      <c r="G136" s="3" t="s">
        <v>633</v>
      </c>
      <c r="H136" s="3" t="s">
        <v>634</v>
      </c>
      <c r="I136" s="3" t="s">
        <v>42</v>
      </c>
      <c r="J136" s="3" t="s">
        <v>43</v>
      </c>
      <c r="K136" s="3" t="s">
        <v>44</v>
      </c>
      <c r="L136" s="3" t="s">
        <v>45</v>
      </c>
      <c r="M136" s="3" t="s">
        <v>9</v>
      </c>
      <c r="N136" s="3">
        <v>100</v>
      </c>
      <c r="O136" s="3">
        <v>2</v>
      </c>
      <c r="P136" s="3">
        <v>2</v>
      </c>
      <c r="Q136" s="3">
        <v>0</v>
      </c>
      <c r="R136" s="3"/>
      <c r="S136" s="3"/>
      <c r="T136" s="3"/>
      <c r="U136" s="3"/>
      <c r="V136" s="3" t="s">
        <v>67</v>
      </c>
      <c r="W136" s="3" t="s">
        <v>40</v>
      </c>
      <c r="X136" s="3" t="s">
        <v>40</v>
      </c>
      <c r="Y136" s="3" t="s">
        <v>40</v>
      </c>
      <c r="Z136" s="3" t="s">
        <v>67</v>
      </c>
      <c r="AA136" s="3" t="s">
        <v>40</v>
      </c>
      <c r="AB136" s="3" t="s">
        <v>40</v>
      </c>
      <c r="AC136" s="3" t="s">
        <v>40</v>
      </c>
      <c r="AD136" s="3" t="s">
        <v>67</v>
      </c>
      <c r="AE136" s="3" t="s">
        <v>40</v>
      </c>
      <c r="AF136" s="3" t="s">
        <v>40</v>
      </c>
      <c r="AG136" s="3" t="s">
        <v>40</v>
      </c>
      <c r="AH136" s="3" t="s">
        <v>636</v>
      </c>
    </row>
    <row r="137" spans="1:34" s="4" customFormat="1" ht="11.25" x14ac:dyDescent="0.2">
      <c r="A137" s="3" t="s">
        <v>637</v>
      </c>
      <c r="B137" s="3" t="s">
        <v>638</v>
      </c>
      <c r="C137" s="3" t="s">
        <v>639</v>
      </c>
      <c r="D137" s="3">
        <v>9150</v>
      </c>
      <c r="E137" s="3" t="s">
        <v>640</v>
      </c>
      <c r="F137" s="3" t="s">
        <v>643</v>
      </c>
      <c r="G137" s="3" t="s">
        <v>641</v>
      </c>
      <c r="H137" s="3" t="s">
        <v>642</v>
      </c>
      <c r="I137" s="3" t="s">
        <v>42</v>
      </c>
      <c r="J137" s="3" t="s">
        <v>43</v>
      </c>
      <c r="K137" s="3" t="s">
        <v>44</v>
      </c>
      <c r="L137" s="3" t="s">
        <v>78</v>
      </c>
      <c r="M137" s="3" t="s">
        <v>5256</v>
      </c>
      <c r="N137" s="3" t="s">
        <v>67</v>
      </c>
      <c r="O137" s="3" t="s">
        <v>40</v>
      </c>
      <c r="P137" s="3" t="s">
        <v>40</v>
      </c>
      <c r="Q137" s="3" t="s">
        <v>40</v>
      </c>
      <c r="R137" s="3">
        <v>94.91</v>
      </c>
      <c r="S137" s="3">
        <v>24438</v>
      </c>
      <c r="T137" s="3">
        <v>25748</v>
      </c>
      <c r="U137" s="3">
        <v>0</v>
      </c>
      <c r="V137" s="3">
        <v>92.07</v>
      </c>
      <c r="W137" s="3">
        <v>23706</v>
      </c>
      <c r="X137" s="3">
        <v>25748</v>
      </c>
      <c r="Y137" s="3">
        <v>0</v>
      </c>
      <c r="Z137" s="3">
        <v>0</v>
      </c>
      <c r="AA137" s="3">
        <v>23139</v>
      </c>
      <c r="AB137" s="3">
        <v>25748</v>
      </c>
      <c r="AC137" s="3">
        <v>0</v>
      </c>
      <c r="AD137" s="3">
        <v>86.92</v>
      </c>
      <c r="AE137" s="3">
        <v>22380</v>
      </c>
      <c r="AF137" s="3">
        <v>25748</v>
      </c>
      <c r="AG137" s="3">
        <v>0</v>
      </c>
      <c r="AH137" s="3" t="s">
        <v>644</v>
      </c>
    </row>
    <row r="138" spans="1:34" s="4" customFormat="1" ht="11.25" x14ac:dyDescent="0.2">
      <c r="A138" s="3" t="s">
        <v>637</v>
      </c>
      <c r="B138" s="3" t="s">
        <v>638</v>
      </c>
      <c r="C138" s="3" t="s">
        <v>639</v>
      </c>
      <c r="D138" s="3">
        <v>9529</v>
      </c>
      <c r="E138" s="3" t="s">
        <v>645</v>
      </c>
      <c r="F138" s="3" t="s">
        <v>647</v>
      </c>
      <c r="G138" s="3" t="s">
        <v>641</v>
      </c>
      <c r="H138" s="3" t="s">
        <v>646</v>
      </c>
      <c r="I138" s="3" t="s">
        <v>42</v>
      </c>
      <c r="J138" s="3" t="s">
        <v>43</v>
      </c>
      <c r="K138" s="3" t="s">
        <v>44</v>
      </c>
      <c r="L138" s="3" t="s">
        <v>6</v>
      </c>
      <c r="M138" s="3" t="s">
        <v>5257</v>
      </c>
      <c r="N138" s="3">
        <v>99.6</v>
      </c>
      <c r="O138" s="3">
        <v>495</v>
      </c>
      <c r="P138" s="3">
        <v>497</v>
      </c>
      <c r="Q138" s="3">
        <v>0</v>
      </c>
      <c r="R138" s="3">
        <v>98.41</v>
      </c>
      <c r="S138" s="3">
        <v>433</v>
      </c>
      <c r="T138" s="3">
        <v>440</v>
      </c>
      <c r="U138" s="3">
        <v>0</v>
      </c>
      <c r="V138" s="3">
        <v>0</v>
      </c>
      <c r="W138" s="3">
        <v>0</v>
      </c>
      <c r="X138" s="3">
        <v>440</v>
      </c>
      <c r="Y138" s="3">
        <v>0</v>
      </c>
      <c r="Z138" s="3">
        <v>95.52</v>
      </c>
      <c r="AA138" s="3">
        <v>426</v>
      </c>
      <c r="AB138" s="3">
        <v>446</v>
      </c>
      <c r="AC138" s="3">
        <v>0</v>
      </c>
      <c r="AD138" s="3">
        <v>94.52</v>
      </c>
      <c r="AE138" s="3">
        <v>586</v>
      </c>
      <c r="AF138" s="3">
        <v>620</v>
      </c>
      <c r="AG138" s="3">
        <v>0</v>
      </c>
      <c r="AH138" s="3" t="s">
        <v>648</v>
      </c>
    </row>
    <row r="139" spans="1:34" s="4" customFormat="1" ht="11.25" x14ac:dyDescent="0.2">
      <c r="A139" s="3" t="s">
        <v>637</v>
      </c>
      <c r="B139" s="3" t="s">
        <v>638</v>
      </c>
      <c r="C139" s="3" t="s">
        <v>639</v>
      </c>
      <c r="D139" s="3">
        <v>12149</v>
      </c>
      <c r="E139" s="3" t="s">
        <v>649</v>
      </c>
      <c r="F139" s="3" t="s">
        <v>651</v>
      </c>
      <c r="G139" s="3" t="s">
        <v>641</v>
      </c>
      <c r="H139" s="3" t="s">
        <v>650</v>
      </c>
      <c r="I139" s="3" t="s">
        <v>42</v>
      </c>
      <c r="J139" s="3" t="s">
        <v>43</v>
      </c>
      <c r="K139" s="3" t="s">
        <v>44</v>
      </c>
      <c r="L139" s="3" t="s">
        <v>6</v>
      </c>
      <c r="M139" s="3" t="s">
        <v>5257</v>
      </c>
      <c r="N139" s="3">
        <v>100</v>
      </c>
      <c r="O139" s="3">
        <v>570</v>
      </c>
      <c r="P139" s="3">
        <v>570</v>
      </c>
      <c r="Q139" s="3">
        <v>0</v>
      </c>
      <c r="R139" s="3">
        <v>98</v>
      </c>
      <c r="S139" s="3">
        <v>398</v>
      </c>
      <c r="T139" s="3">
        <v>405</v>
      </c>
      <c r="U139" s="3">
        <v>0</v>
      </c>
      <c r="V139" s="3">
        <v>0</v>
      </c>
      <c r="W139" s="3">
        <v>0</v>
      </c>
      <c r="X139" s="3">
        <v>405</v>
      </c>
      <c r="Y139" s="3">
        <v>0</v>
      </c>
      <c r="Z139" s="3">
        <v>82</v>
      </c>
      <c r="AA139" s="3">
        <v>376</v>
      </c>
      <c r="AB139" s="3">
        <v>456</v>
      </c>
      <c r="AC139" s="3">
        <v>0</v>
      </c>
      <c r="AD139" s="3">
        <v>77</v>
      </c>
      <c r="AE139" s="3">
        <v>550</v>
      </c>
      <c r="AF139" s="3">
        <v>718</v>
      </c>
      <c r="AG139" s="3">
        <v>0</v>
      </c>
      <c r="AH139" s="3" t="s">
        <v>652</v>
      </c>
    </row>
    <row r="140" spans="1:34" s="4" customFormat="1" ht="11.25" x14ac:dyDescent="0.2">
      <c r="A140" s="3" t="s">
        <v>637</v>
      </c>
      <c r="B140" s="3" t="s">
        <v>638</v>
      </c>
      <c r="C140" s="3" t="s">
        <v>639</v>
      </c>
      <c r="D140" s="3">
        <v>12911</v>
      </c>
      <c r="E140" s="3" t="s">
        <v>653</v>
      </c>
      <c r="F140" s="3" t="s">
        <v>656</v>
      </c>
      <c r="G140" s="3" t="s">
        <v>654</v>
      </c>
      <c r="H140" s="3" t="s">
        <v>655</v>
      </c>
      <c r="I140" s="3" t="s">
        <v>42</v>
      </c>
      <c r="J140" s="3" t="s">
        <v>43</v>
      </c>
      <c r="K140" s="3" t="s">
        <v>44</v>
      </c>
      <c r="L140" s="3" t="s">
        <v>6</v>
      </c>
      <c r="M140" s="3" t="s">
        <v>5257</v>
      </c>
      <c r="N140" s="3">
        <v>100</v>
      </c>
      <c r="O140" s="3">
        <v>360</v>
      </c>
      <c r="P140" s="3">
        <v>360</v>
      </c>
      <c r="Q140" s="3">
        <v>0</v>
      </c>
      <c r="R140" s="3">
        <v>92.9</v>
      </c>
      <c r="S140" s="3">
        <v>260</v>
      </c>
      <c r="T140" s="3">
        <v>280</v>
      </c>
      <c r="U140" s="3">
        <v>0</v>
      </c>
      <c r="V140" s="3">
        <v>0</v>
      </c>
      <c r="W140" s="3">
        <v>0</v>
      </c>
      <c r="X140" s="3">
        <v>280</v>
      </c>
      <c r="Y140" s="3">
        <v>0</v>
      </c>
      <c r="Z140" s="3">
        <v>155.69999999999999</v>
      </c>
      <c r="AA140" s="3">
        <v>260</v>
      </c>
      <c r="AB140" s="3">
        <v>167</v>
      </c>
      <c r="AC140" s="3">
        <v>0</v>
      </c>
      <c r="AD140" s="3">
        <v>89</v>
      </c>
      <c r="AE140" s="3">
        <v>187</v>
      </c>
      <c r="AF140" s="3">
        <v>210</v>
      </c>
      <c r="AG140" s="3">
        <v>0</v>
      </c>
      <c r="AH140" s="3" t="s">
        <v>657</v>
      </c>
    </row>
    <row r="141" spans="1:34" s="4" customFormat="1" ht="11.25" x14ac:dyDescent="0.2">
      <c r="A141" s="3" t="s">
        <v>637</v>
      </c>
      <c r="B141" s="3" t="s">
        <v>638</v>
      </c>
      <c r="C141" s="3" t="s">
        <v>639</v>
      </c>
      <c r="D141" s="3">
        <v>12919</v>
      </c>
      <c r="E141" s="3" t="s">
        <v>658</v>
      </c>
      <c r="F141" s="3" t="s">
        <v>660</v>
      </c>
      <c r="G141" s="3" t="s">
        <v>641</v>
      </c>
      <c r="H141" s="3" t="s">
        <v>659</v>
      </c>
      <c r="I141" s="3" t="s">
        <v>42</v>
      </c>
      <c r="J141" s="3" t="s">
        <v>43</v>
      </c>
      <c r="K141" s="3" t="s">
        <v>44</v>
      </c>
      <c r="L141" s="3" t="s">
        <v>78</v>
      </c>
      <c r="M141" s="3" t="s">
        <v>5256</v>
      </c>
      <c r="N141" s="3" t="s">
        <v>67</v>
      </c>
      <c r="O141" s="3" t="s">
        <v>40</v>
      </c>
      <c r="P141" s="3" t="s">
        <v>40</v>
      </c>
      <c r="Q141" s="3" t="s">
        <v>40</v>
      </c>
      <c r="R141" s="3">
        <v>73.599999999999994</v>
      </c>
      <c r="S141" s="3">
        <v>5600</v>
      </c>
      <c r="T141" s="3">
        <v>7609</v>
      </c>
      <c r="U141" s="3">
        <v>0</v>
      </c>
      <c r="V141" s="3">
        <v>73.66</v>
      </c>
      <c r="W141" s="3">
        <v>5605</v>
      </c>
      <c r="X141" s="3">
        <v>7609</v>
      </c>
      <c r="Y141" s="3">
        <v>0</v>
      </c>
      <c r="Z141" s="3">
        <v>73.66</v>
      </c>
      <c r="AA141" s="3">
        <v>5605</v>
      </c>
      <c r="AB141" s="3">
        <v>7609</v>
      </c>
      <c r="AC141" s="3">
        <v>0</v>
      </c>
      <c r="AD141" s="3">
        <v>66.62</v>
      </c>
      <c r="AE141" s="3">
        <v>5069</v>
      </c>
      <c r="AF141" s="3">
        <v>7609</v>
      </c>
      <c r="AG141" s="3">
        <v>0</v>
      </c>
      <c r="AH141" s="3" t="s">
        <v>661</v>
      </c>
    </row>
    <row r="142" spans="1:34" s="4" customFormat="1" ht="11.25" x14ac:dyDescent="0.2">
      <c r="A142" s="3" t="s">
        <v>637</v>
      </c>
      <c r="B142" s="3" t="s">
        <v>638</v>
      </c>
      <c r="C142" s="3" t="s">
        <v>639</v>
      </c>
      <c r="D142" s="3">
        <v>13611</v>
      </c>
      <c r="E142" s="3" t="s">
        <v>662</v>
      </c>
      <c r="F142" s="3" t="s">
        <v>663</v>
      </c>
      <c r="G142" s="3" t="s">
        <v>641</v>
      </c>
      <c r="H142" s="3" t="s">
        <v>642</v>
      </c>
      <c r="I142" s="3" t="s">
        <v>42</v>
      </c>
      <c r="J142" s="3" t="s">
        <v>43</v>
      </c>
      <c r="K142" s="3" t="s">
        <v>44</v>
      </c>
      <c r="L142" s="3" t="s">
        <v>78</v>
      </c>
      <c r="M142" s="3" t="s">
        <v>9</v>
      </c>
      <c r="N142" s="3">
        <v>93.8</v>
      </c>
      <c r="O142" s="3">
        <v>931</v>
      </c>
      <c r="P142" s="3">
        <v>993</v>
      </c>
      <c r="Q142" s="3">
        <v>0</v>
      </c>
      <c r="R142" s="3"/>
      <c r="S142" s="3"/>
      <c r="T142" s="3"/>
      <c r="U142" s="3"/>
      <c r="V142" s="3">
        <v>49</v>
      </c>
      <c r="W142" s="3">
        <v>567</v>
      </c>
      <c r="X142" s="3">
        <v>1158</v>
      </c>
      <c r="Y142" s="3">
        <v>0</v>
      </c>
      <c r="Z142" s="3">
        <v>91.7</v>
      </c>
      <c r="AA142" s="3">
        <v>986</v>
      </c>
      <c r="AB142" s="3">
        <v>1075</v>
      </c>
      <c r="AC142" s="3">
        <v>0</v>
      </c>
      <c r="AD142" s="3">
        <v>96.1</v>
      </c>
      <c r="AE142" s="3">
        <v>1169</v>
      </c>
      <c r="AF142" s="3">
        <v>1216</v>
      </c>
      <c r="AG142" s="3">
        <v>0</v>
      </c>
      <c r="AH142" s="3" t="s">
        <v>664</v>
      </c>
    </row>
    <row r="143" spans="1:34" s="4" customFormat="1" ht="11.25" x14ac:dyDescent="0.2">
      <c r="A143" s="3" t="s">
        <v>637</v>
      </c>
      <c r="B143" s="3" t="s">
        <v>638</v>
      </c>
      <c r="C143" s="3" t="s">
        <v>639</v>
      </c>
      <c r="D143" s="3">
        <v>13686</v>
      </c>
      <c r="E143" s="3" t="s">
        <v>665</v>
      </c>
      <c r="F143" s="3" t="s">
        <v>668</v>
      </c>
      <c r="G143" s="3" t="s">
        <v>666</v>
      </c>
      <c r="H143" s="3" t="s">
        <v>667</v>
      </c>
      <c r="I143" s="3" t="s">
        <v>42</v>
      </c>
      <c r="J143" s="3" t="s">
        <v>43</v>
      </c>
      <c r="K143" s="3" t="s">
        <v>44</v>
      </c>
      <c r="L143" s="3" t="s">
        <v>6</v>
      </c>
      <c r="M143" s="3" t="s">
        <v>9</v>
      </c>
      <c r="N143" s="3">
        <v>78.7</v>
      </c>
      <c r="O143" s="3">
        <v>500</v>
      </c>
      <c r="P143" s="3">
        <v>635</v>
      </c>
      <c r="Q143" s="3">
        <v>0</v>
      </c>
      <c r="R143" s="3"/>
      <c r="S143" s="3"/>
      <c r="T143" s="3"/>
      <c r="U143" s="3"/>
      <c r="V143" s="3">
        <v>0</v>
      </c>
      <c r="W143" s="3">
        <v>0</v>
      </c>
      <c r="X143" s="3">
        <v>500</v>
      </c>
      <c r="Y143" s="3">
        <v>0</v>
      </c>
      <c r="Z143" s="3">
        <v>148.30000000000001</v>
      </c>
      <c r="AA143" s="3">
        <v>1483</v>
      </c>
      <c r="AB143" s="3">
        <v>1000</v>
      </c>
      <c r="AC143" s="3">
        <v>0</v>
      </c>
      <c r="AD143" s="3">
        <v>0</v>
      </c>
      <c r="AE143" s="3">
        <v>0</v>
      </c>
      <c r="AF143" s="3">
        <v>500</v>
      </c>
      <c r="AG143" s="3">
        <v>0</v>
      </c>
      <c r="AH143" s="3" t="s">
        <v>669</v>
      </c>
    </row>
    <row r="144" spans="1:34" s="4" customFormat="1" ht="11.25" x14ac:dyDescent="0.2">
      <c r="A144" s="3" t="s">
        <v>637</v>
      </c>
      <c r="B144" s="3" t="s">
        <v>670</v>
      </c>
      <c r="C144" s="3" t="s">
        <v>639</v>
      </c>
      <c r="D144" s="3">
        <v>7285</v>
      </c>
      <c r="E144" s="3" t="s">
        <v>671</v>
      </c>
      <c r="F144" s="3" t="s">
        <v>672</v>
      </c>
      <c r="G144" s="3"/>
      <c r="H144" s="3"/>
      <c r="I144" s="3" t="s">
        <v>42</v>
      </c>
      <c r="J144" s="3" t="s">
        <v>43</v>
      </c>
      <c r="K144" s="3" t="s">
        <v>44</v>
      </c>
      <c r="L144" s="3" t="s">
        <v>45</v>
      </c>
      <c r="M144" s="3" t="s">
        <v>5256</v>
      </c>
      <c r="N144" s="3" t="s">
        <v>67</v>
      </c>
      <c r="O144" s="3" t="s">
        <v>40</v>
      </c>
      <c r="P144" s="3" t="s">
        <v>40</v>
      </c>
      <c r="Q144" s="3" t="s">
        <v>40</v>
      </c>
      <c r="R144" s="3">
        <v>100</v>
      </c>
      <c r="S144" s="3">
        <v>85000</v>
      </c>
      <c r="T144" s="3">
        <v>85000</v>
      </c>
      <c r="U144" s="3">
        <v>0</v>
      </c>
      <c r="V144" s="3">
        <v>0</v>
      </c>
      <c r="W144" s="3">
        <v>0</v>
      </c>
      <c r="X144" s="3">
        <v>0</v>
      </c>
      <c r="Y144" s="3">
        <v>0</v>
      </c>
      <c r="Z144" s="3">
        <v>0</v>
      </c>
      <c r="AA144" s="3">
        <v>79733</v>
      </c>
      <c r="AB144" s="3">
        <v>77702</v>
      </c>
      <c r="AC144" s="3">
        <v>0</v>
      </c>
      <c r="AD144" s="3">
        <v>106</v>
      </c>
      <c r="AE144" s="3">
        <v>90085</v>
      </c>
      <c r="AF144" s="3">
        <v>85000</v>
      </c>
      <c r="AG144" s="3">
        <v>0</v>
      </c>
      <c r="AH144" s="3" t="s">
        <v>673</v>
      </c>
    </row>
    <row r="145" spans="1:34" s="4" customFormat="1" ht="11.25" x14ac:dyDescent="0.2">
      <c r="A145" s="3" t="s">
        <v>637</v>
      </c>
      <c r="B145" s="3" t="s">
        <v>670</v>
      </c>
      <c r="C145" s="3" t="s">
        <v>639</v>
      </c>
      <c r="D145" s="3">
        <v>10280</v>
      </c>
      <c r="E145" s="3" t="s">
        <v>674</v>
      </c>
      <c r="F145" s="3" t="s">
        <v>675</v>
      </c>
      <c r="G145" s="3"/>
      <c r="H145" s="3"/>
      <c r="I145" s="3" t="s">
        <v>42</v>
      </c>
      <c r="J145" s="3" t="s">
        <v>43</v>
      </c>
      <c r="K145" s="3" t="s">
        <v>44</v>
      </c>
      <c r="L145" s="3" t="s">
        <v>78</v>
      </c>
      <c r="M145" s="3" t="s">
        <v>5256</v>
      </c>
      <c r="N145" s="3" t="s">
        <v>67</v>
      </c>
      <c r="O145" s="3" t="s">
        <v>40</v>
      </c>
      <c r="P145" s="3" t="s">
        <v>40</v>
      </c>
      <c r="Q145" s="3" t="s">
        <v>40</v>
      </c>
      <c r="R145" s="3">
        <v>86.5</v>
      </c>
      <c r="S145" s="3">
        <v>7316</v>
      </c>
      <c r="T145" s="3">
        <v>8460</v>
      </c>
      <c r="U145" s="3">
        <v>0</v>
      </c>
      <c r="V145" s="3">
        <v>0</v>
      </c>
      <c r="W145" s="3">
        <v>0</v>
      </c>
      <c r="X145" s="3">
        <v>0</v>
      </c>
      <c r="Y145" s="3">
        <v>0</v>
      </c>
      <c r="Z145" s="3">
        <v>90.3</v>
      </c>
      <c r="AA145" s="3">
        <v>4452</v>
      </c>
      <c r="AB145" s="3">
        <v>4932</v>
      </c>
      <c r="AC145" s="3">
        <v>0</v>
      </c>
      <c r="AD145" s="3">
        <v>84</v>
      </c>
      <c r="AE145" s="3">
        <v>5683</v>
      </c>
      <c r="AF145" s="3">
        <v>6764</v>
      </c>
      <c r="AG145" s="3">
        <v>0</v>
      </c>
      <c r="AH145" s="3" t="s">
        <v>676</v>
      </c>
    </row>
    <row r="146" spans="1:34" s="4" customFormat="1" ht="11.25" x14ac:dyDescent="0.2">
      <c r="A146" s="3" t="s">
        <v>637</v>
      </c>
      <c r="B146" s="3" t="s">
        <v>670</v>
      </c>
      <c r="C146" s="3" t="s">
        <v>639</v>
      </c>
      <c r="D146" s="3">
        <v>12094</v>
      </c>
      <c r="E146" s="3" t="s">
        <v>677</v>
      </c>
      <c r="F146" s="3" t="s">
        <v>678</v>
      </c>
      <c r="G146" s="3"/>
      <c r="H146" s="3"/>
      <c r="I146" s="3" t="s">
        <v>42</v>
      </c>
      <c r="J146" s="3" t="s">
        <v>43</v>
      </c>
      <c r="K146" s="3" t="s">
        <v>44</v>
      </c>
      <c r="L146" s="3" t="s">
        <v>78</v>
      </c>
      <c r="M146" s="3" t="s">
        <v>5256</v>
      </c>
      <c r="N146" s="3" t="s">
        <v>67</v>
      </c>
      <c r="O146" s="3" t="s">
        <v>40</v>
      </c>
      <c r="P146" s="3" t="s">
        <v>40</v>
      </c>
      <c r="Q146" s="3" t="s">
        <v>40</v>
      </c>
      <c r="R146" s="3">
        <v>79.3</v>
      </c>
      <c r="S146" s="3">
        <v>6711</v>
      </c>
      <c r="T146" s="3">
        <v>8460</v>
      </c>
      <c r="U146" s="3">
        <v>0</v>
      </c>
      <c r="V146" s="3">
        <v>0</v>
      </c>
      <c r="W146" s="3">
        <v>0</v>
      </c>
      <c r="X146" s="3">
        <v>0</v>
      </c>
      <c r="Y146" s="3">
        <v>0</v>
      </c>
      <c r="Z146" s="3">
        <v>82.3</v>
      </c>
      <c r="AA146" s="3">
        <v>4060</v>
      </c>
      <c r="AB146" s="3">
        <v>4932</v>
      </c>
      <c r="AC146" s="3">
        <v>0</v>
      </c>
      <c r="AD146" s="3">
        <v>72.8</v>
      </c>
      <c r="AE146" s="3">
        <v>4926</v>
      </c>
      <c r="AF146" s="3">
        <v>6764</v>
      </c>
      <c r="AG146" s="3">
        <v>0</v>
      </c>
      <c r="AH146" s="3" t="s">
        <v>679</v>
      </c>
    </row>
    <row r="147" spans="1:34" s="4" customFormat="1" ht="11.25" x14ac:dyDescent="0.2">
      <c r="A147" s="3" t="s">
        <v>637</v>
      </c>
      <c r="B147" s="3" t="s">
        <v>670</v>
      </c>
      <c r="C147" s="3" t="s">
        <v>639</v>
      </c>
      <c r="D147" s="3">
        <v>13262</v>
      </c>
      <c r="E147" s="3" t="s">
        <v>680</v>
      </c>
      <c r="F147" s="3" t="s">
        <v>681</v>
      </c>
      <c r="G147" s="3"/>
      <c r="H147" s="3"/>
      <c r="I147" s="3" t="s">
        <v>42</v>
      </c>
      <c r="J147" s="3" t="s">
        <v>43</v>
      </c>
      <c r="K147" s="3" t="s">
        <v>44</v>
      </c>
      <c r="L147" s="3" t="s">
        <v>78</v>
      </c>
      <c r="M147" s="3" t="s">
        <v>5256</v>
      </c>
      <c r="N147" s="3" t="s">
        <v>67</v>
      </c>
      <c r="O147" s="3" t="s">
        <v>40</v>
      </c>
      <c r="P147" s="3" t="s">
        <v>40</v>
      </c>
      <c r="Q147" s="3" t="s">
        <v>40</v>
      </c>
      <c r="R147" s="3">
        <v>84.2</v>
      </c>
      <c r="S147" s="3">
        <v>18699</v>
      </c>
      <c r="T147" s="3">
        <v>22211</v>
      </c>
      <c r="U147" s="3">
        <v>0</v>
      </c>
      <c r="V147" s="3">
        <v>0</v>
      </c>
      <c r="W147" s="3">
        <v>0</v>
      </c>
      <c r="X147" s="3">
        <v>0</v>
      </c>
      <c r="Y147" s="3">
        <v>0</v>
      </c>
      <c r="Z147" s="3">
        <v>88.8</v>
      </c>
      <c r="AA147" s="3">
        <v>10238</v>
      </c>
      <c r="AB147" s="3">
        <v>11530</v>
      </c>
      <c r="AC147" s="3">
        <v>0</v>
      </c>
      <c r="AD147" s="3">
        <v>82.7</v>
      </c>
      <c r="AE147" s="3">
        <v>17623</v>
      </c>
      <c r="AF147" s="3">
        <v>21300</v>
      </c>
      <c r="AG147" s="3">
        <v>0</v>
      </c>
      <c r="AH147" s="3" t="s">
        <v>682</v>
      </c>
    </row>
    <row r="148" spans="1:34" s="4" customFormat="1" ht="11.25" x14ac:dyDescent="0.2">
      <c r="A148" s="3" t="s">
        <v>637</v>
      </c>
      <c r="B148" s="3" t="s">
        <v>670</v>
      </c>
      <c r="C148" s="3" t="s">
        <v>639</v>
      </c>
      <c r="D148" s="3">
        <v>13580</v>
      </c>
      <c r="E148" s="3" t="s">
        <v>683</v>
      </c>
      <c r="F148" s="3" t="s">
        <v>686</v>
      </c>
      <c r="G148" s="3" t="s">
        <v>684</v>
      </c>
      <c r="H148" s="3" t="s">
        <v>685</v>
      </c>
      <c r="I148" s="3" t="s">
        <v>42</v>
      </c>
      <c r="J148" s="3" t="s">
        <v>43</v>
      </c>
      <c r="K148" s="3" t="s">
        <v>44</v>
      </c>
      <c r="L148" s="3" t="s">
        <v>45</v>
      </c>
      <c r="M148" s="3" t="s">
        <v>9</v>
      </c>
      <c r="N148" s="3">
        <v>62.5</v>
      </c>
      <c r="O148" s="3">
        <v>10</v>
      </c>
      <c r="P148" s="3">
        <v>16</v>
      </c>
      <c r="Q148" s="3">
        <v>0</v>
      </c>
      <c r="R148" s="3"/>
      <c r="S148" s="3"/>
      <c r="T148" s="3"/>
      <c r="U148" s="3"/>
      <c r="V148" s="3" t="s">
        <v>67</v>
      </c>
      <c r="W148" s="3" t="s">
        <v>40</v>
      </c>
      <c r="X148" s="3" t="s">
        <v>40</v>
      </c>
      <c r="Y148" s="3" t="s">
        <v>40</v>
      </c>
      <c r="Z148" s="3" t="s">
        <v>67</v>
      </c>
      <c r="AA148" s="3" t="s">
        <v>40</v>
      </c>
      <c r="AB148" s="3" t="s">
        <v>40</v>
      </c>
      <c r="AC148" s="3" t="s">
        <v>40</v>
      </c>
      <c r="AD148" s="3" t="s">
        <v>67</v>
      </c>
      <c r="AE148" s="3" t="s">
        <v>40</v>
      </c>
      <c r="AF148" s="3" t="s">
        <v>40</v>
      </c>
      <c r="AG148" s="3" t="s">
        <v>40</v>
      </c>
      <c r="AH148" s="3" t="s">
        <v>687</v>
      </c>
    </row>
    <row r="149" spans="1:34" s="4" customFormat="1" ht="11.25" x14ac:dyDescent="0.2">
      <c r="A149" s="3" t="s">
        <v>637</v>
      </c>
      <c r="B149" s="3" t="s">
        <v>670</v>
      </c>
      <c r="C149" s="3" t="s">
        <v>639</v>
      </c>
      <c r="D149" s="3">
        <v>13583</v>
      </c>
      <c r="E149" s="3" t="s">
        <v>688</v>
      </c>
      <c r="F149" s="3" t="s">
        <v>691</v>
      </c>
      <c r="G149" s="3" t="s">
        <v>689</v>
      </c>
      <c r="H149" s="3" t="s">
        <v>690</v>
      </c>
      <c r="I149" s="3" t="s">
        <v>42</v>
      </c>
      <c r="J149" s="3" t="s">
        <v>43</v>
      </c>
      <c r="K149" s="3" t="s">
        <v>44</v>
      </c>
      <c r="L149" s="3" t="s">
        <v>45</v>
      </c>
      <c r="M149" s="3" t="s">
        <v>9</v>
      </c>
      <c r="N149" s="3">
        <v>100</v>
      </c>
      <c r="O149" s="3">
        <v>2</v>
      </c>
      <c r="P149" s="3">
        <v>2</v>
      </c>
      <c r="Q149" s="3">
        <v>0</v>
      </c>
      <c r="R149" s="3"/>
      <c r="S149" s="3"/>
      <c r="T149" s="3"/>
      <c r="U149" s="3"/>
      <c r="V149" s="3">
        <v>0</v>
      </c>
      <c r="W149" s="3">
        <v>0</v>
      </c>
      <c r="X149" s="3">
        <v>0</v>
      </c>
      <c r="Y149" s="3">
        <v>0</v>
      </c>
      <c r="Z149" s="3">
        <v>0</v>
      </c>
      <c r="AA149" s="3">
        <v>0</v>
      </c>
      <c r="AB149" s="3">
        <v>0</v>
      </c>
      <c r="AC149" s="3">
        <v>0</v>
      </c>
      <c r="AD149" s="3">
        <v>0</v>
      </c>
      <c r="AE149" s="3">
        <v>0</v>
      </c>
      <c r="AF149" s="3">
        <v>0</v>
      </c>
      <c r="AG149" s="3">
        <v>0</v>
      </c>
      <c r="AH149" s="3" t="s">
        <v>692</v>
      </c>
    </row>
    <row r="150" spans="1:34" s="4" customFormat="1" ht="11.25" x14ac:dyDescent="0.2">
      <c r="A150" s="3" t="s">
        <v>637</v>
      </c>
      <c r="B150" s="3" t="s">
        <v>670</v>
      </c>
      <c r="C150" s="3" t="s">
        <v>639</v>
      </c>
      <c r="D150" s="3">
        <v>13624</v>
      </c>
      <c r="E150" s="3" t="s">
        <v>693</v>
      </c>
      <c r="F150" s="3" t="s">
        <v>696</v>
      </c>
      <c r="G150" s="3" t="s">
        <v>694</v>
      </c>
      <c r="H150" s="3" t="s">
        <v>695</v>
      </c>
      <c r="I150" s="3" t="s">
        <v>42</v>
      </c>
      <c r="J150" s="3" t="s">
        <v>43</v>
      </c>
      <c r="K150" s="3" t="s">
        <v>44</v>
      </c>
      <c r="L150" s="3" t="s">
        <v>45</v>
      </c>
      <c r="M150" s="3" t="s">
        <v>9</v>
      </c>
      <c r="N150" s="3">
        <v>66.67</v>
      </c>
      <c r="O150" s="3">
        <v>32</v>
      </c>
      <c r="P150" s="3">
        <v>48</v>
      </c>
      <c r="Q150" s="3">
        <v>0</v>
      </c>
      <c r="R150" s="3"/>
      <c r="S150" s="3"/>
      <c r="T150" s="3"/>
      <c r="U150" s="3"/>
      <c r="V150" s="3" t="s">
        <v>67</v>
      </c>
      <c r="W150" s="3" t="s">
        <v>40</v>
      </c>
      <c r="X150" s="3" t="s">
        <v>40</v>
      </c>
      <c r="Y150" s="3" t="s">
        <v>40</v>
      </c>
      <c r="Z150" s="3" t="s">
        <v>67</v>
      </c>
      <c r="AA150" s="3" t="s">
        <v>40</v>
      </c>
      <c r="AB150" s="3" t="s">
        <v>40</v>
      </c>
      <c r="AC150" s="3" t="s">
        <v>40</v>
      </c>
      <c r="AD150" s="3" t="s">
        <v>67</v>
      </c>
      <c r="AE150" s="3" t="s">
        <v>40</v>
      </c>
      <c r="AF150" s="3" t="s">
        <v>40</v>
      </c>
      <c r="AG150" s="3" t="s">
        <v>40</v>
      </c>
      <c r="AH150" s="3" t="s">
        <v>697</v>
      </c>
    </row>
    <row r="151" spans="1:34" s="4" customFormat="1" ht="11.25" x14ac:dyDescent="0.2">
      <c r="A151" s="3" t="s">
        <v>637</v>
      </c>
      <c r="B151" s="3" t="s">
        <v>670</v>
      </c>
      <c r="C151" s="3" t="s">
        <v>639</v>
      </c>
      <c r="D151" s="3">
        <v>13996</v>
      </c>
      <c r="E151" s="3" t="s">
        <v>698</v>
      </c>
      <c r="F151" s="3" t="s">
        <v>701</v>
      </c>
      <c r="G151" s="3" t="s">
        <v>699</v>
      </c>
      <c r="H151" s="3" t="s">
        <v>700</v>
      </c>
      <c r="I151" s="3" t="s">
        <v>42</v>
      </c>
      <c r="J151" s="3" t="s">
        <v>43</v>
      </c>
      <c r="K151" s="3" t="s">
        <v>44</v>
      </c>
      <c r="L151" s="3" t="s">
        <v>6</v>
      </c>
      <c r="M151" s="3" t="s">
        <v>9</v>
      </c>
      <c r="N151" s="3">
        <v>50</v>
      </c>
      <c r="O151" s="3">
        <v>567</v>
      </c>
      <c r="P151" s="3">
        <v>1135</v>
      </c>
      <c r="Q151" s="3">
        <v>0</v>
      </c>
      <c r="R151" s="3"/>
      <c r="S151" s="3"/>
      <c r="T151" s="3"/>
      <c r="U151" s="3"/>
      <c r="V151" s="3" t="s">
        <v>67</v>
      </c>
      <c r="W151" s="3" t="s">
        <v>40</v>
      </c>
      <c r="X151" s="3" t="s">
        <v>40</v>
      </c>
      <c r="Y151" s="3" t="s">
        <v>40</v>
      </c>
      <c r="Z151" s="3" t="s">
        <v>67</v>
      </c>
      <c r="AA151" s="3" t="s">
        <v>40</v>
      </c>
      <c r="AB151" s="3" t="s">
        <v>40</v>
      </c>
      <c r="AC151" s="3" t="s">
        <v>40</v>
      </c>
      <c r="AD151" s="3" t="s">
        <v>67</v>
      </c>
      <c r="AE151" s="3" t="s">
        <v>40</v>
      </c>
      <c r="AF151" s="3" t="s">
        <v>40</v>
      </c>
      <c r="AG151" s="3" t="s">
        <v>40</v>
      </c>
      <c r="AH151" s="3" t="s">
        <v>702</v>
      </c>
    </row>
    <row r="152" spans="1:34" s="4" customFormat="1" ht="11.25" x14ac:dyDescent="0.2">
      <c r="A152" s="3" t="s">
        <v>637</v>
      </c>
      <c r="B152" s="3" t="s">
        <v>670</v>
      </c>
      <c r="C152" s="3" t="s">
        <v>639</v>
      </c>
      <c r="D152" s="3">
        <v>13997</v>
      </c>
      <c r="E152" s="3" t="s">
        <v>703</v>
      </c>
      <c r="F152" s="3" t="s">
        <v>705</v>
      </c>
      <c r="G152" s="3" t="s">
        <v>699</v>
      </c>
      <c r="H152" s="3" t="s">
        <v>704</v>
      </c>
      <c r="I152" s="3" t="s">
        <v>42</v>
      </c>
      <c r="J152" s="3" t="s">
        <v>43</v>
      </c>
      <c r="K152" s="3" t="s">
        <v>44</v>
      </c>
      <c r="L152" s="3" t="s">
        <v>78</v>
      </c>
      <c r="M152" s="3" t="s">
        <v>9</v>
      </c>
      <c r="N152" s="3">
        <v>60</v>
      </c>
      <c r="O152" s="3">
        <v>2049</v>
      </c>
      <c r="P152" s="3">
        <v>3414</v>
      </c>
      <c r="Q152" s="3">
        <v>0</v>
      </c>
      <c r="R152" s="3"/>
      <c r="S152" s="3"/>
      <c r="T152" s="3"/>
      <c r="U152" s="3"/>
      <c r="V152" s="3" t="s">
        <v>67</v>
      </c>
      <c r="W152" s="3" t="s">
        <v>40</v>
      </c>
      <c r="X152" s="3" t="s">
        <v>40</v>
      </c>
      <c r="Y152" s="3" t="s">
        <v>40</v>
      </c>
      <c r="Z152" s="3" t="s">
        <v>67</v>
      </c>
      <c r="AA152" s="3" t="s">
        <v>40</v>
      </c>
      <c r="AB152" s="3" t="s">
        <v>40</v>
      </c>
      <c r="AC152" s="3" t="s">
        <v>40</v>
      </c>
      <c r="AD152" s="3" t="s">
        <v>67</v>
      </c>
      <c r="AE152" s="3" t="s">
        <v>40</v>
      </c>
      <c r="AF152" s="3" t="s">
        <v>40</v>
      </c>
      <c r="AG152" s="3" t="s">
        <v>40</v>
      </c>
      <c r="AH152" s="3" t="s">
        <v>706</v>
      </c>
    </row>
    <row r="153" spans="1:34" s="4" customFormat="1" ht="11.25" x14ac:dyDescent="0.2">
      <c r="A153" s="3" t="s">
        <v>637</v>
      </c>
      <c r="B153" s="3" t="s">
        <v>707</v>
      </c>
      <c r="C153" s="3" t="s">
        <v>639</v>
      </c>
      <c r="D153" s="3">
        <v>9242</v>
      </c>
      <c r="E153" s="3" t="s">
        <v>708</v>
      </c>
      <c r="F153" s="3" t="s">
        <v>710</v>
      </c>
      <c r="G153" s="3" t="s">
        <v>709</v>
      </c>
      <c r="H153" s="3"/>
      <c r="I153" s="3" t="s">
        <v>42</v>
      </c>
      <c r="J153" s="3" t="s">
        <v>43</v>
      </c>
      <c r="K153" s="3" t="s">
        <v>44</v>
      </c>
      <c r="L153" s="3" t="s">
        <v>6</v>
      </c>
      <c r="M153" s="3" t="s">
        <v>5256</v>
      </c>
      <c r="N153" s="3" t="s">
        <v>67</v>
      </c>
      <c r="O153" s="3" t="s">
        <v>40</v>
      </c>
      <c r="P153" s="3" t="s">
        <v>40</v>
      </c>
      <c r="Q153" s="3" t="s">
        <v>40</v>
      </c>
      <c r="R153" s="3">
        <v>98</v>
      </c>
      <c r="S153" s="3">
        <v>6825</v>
      </c>
      <c r="T153" s="3">
        <v>7000</v>
      </c>
      <c r="U153" s="3">
        <v>0</v>
      </c>
      <c r="V153" s="3">
        <v>0</v>
      </c>
      <c r="W153" s="3">
        <v>0</v>
      </c>
      <c r="X153" s="3">
        <v>0</v>
      </c>
      <c r="Y153" s="3">
        <v>0</v>
      </c>
      <c r="Z153" s="3">
        <v>106</v>
      </c>
      <c r="AA153" s="3">
        <v>7445</v>
      </c>
      <c r="AB153" s="3">
        <v>7000</v>
      </c>
      <c r="AC153" s="3">
        <v>0</v>
      </c>
      <c r="AD153" s="3">
        <v>100</v>
      </c>
      <c r="AE153" s="3">
        <v>48000</v>
      </c>
      <c r="AF153" s="3">
        <v>48000</v>
      </c>
      <c r="AG153" s="3">
        <v>0</v>
      </c>
      <c r="AH153" s="3" t="s">
        <v>711</v>
      </c>
    </row>
    <row r="154" spans="1:34" s="4" customFormat="1" ht="11.25" x14ac:dyDescent="0.2">
      <c r="A154" s="3" t="s">
        <v>637</v>
      </c>
      <c r="B154" s="3" t="s">
        <v>707</v>
      </c>
      <c r="C154" s="3" t="s">
        <v>639</v>
      </c>
      <c r="D154" s="3">
        <v>13042</v>
      </c>
      <c r="E154" s="3" t="s">
        <v>712</v>
      </c>
      <c r="F154" s="3" t="s">
        <v>714</v>
      </c>
      <c r="G154" s="3" t="s">
        <v>709</v>
      </c>
      <c r="H154" s="3" t="s">
        <v>713</v>
      </c>
      <c r="I154" s="3" t="s">
        <v>42</v>
      </c>
      <c r="J154" s="3" t="s">
        <v>43</v>
      </c>
      <c r="K154" s="3" t="s">
        <v>44</v>
      </c>
      <c r="L154" s="3" t="s">
        <v>6</v>
      </c>
      <c r="M154" s="3" t="s">
        <v>5257</v>
      </c>
      <c r="N154" s="3">
        <v>100</v>
      </c>
      <c r="O154" s="3">
        <v>6</v>
      </c>
      <c r="P154" s="3">
        <v>6</v>
      </c>
      <c r="Q154" s="3">
        <v>0</v>
      </c>
      <c r="R154" s="3">
        <v>100</v>
      </c>
      <c r="S154" s="3">
        <v>6</v>
      </c>
      <c r="T154" s="3">
        <v>6</v>
      </c>
      <c r="U154" s="3">
        <v>0</v>
      </c>
      <c r="V154" s="3">
        <v>50</v>
      </c>
      <c r="W154" s="3">
        <v>3</v>
      </c>
      <c r="X154" s="3">
        <v>6</v>
      </c>
      <c r="Y154" s="3">
        <v>0</v>
      </c>
      <c r="Z154" s="3">
        <v>100</v>
      </c>
      <c r="AA154" s="3">
        <v>9</v>
      </c>
      <c r="AB154" s="3">
        <v>9</v>
      </c>
      <c r="AC154" s="3">
        <v>0</v>
      </c>
      <c r="AD154" s="3">
        <v>129</v>
      </c>
      <c r="AE154" s="3">
        <v>9</v>
      </c>
      <c r="AF154" s="3">
        <v>7</v>
      </c>
      <c r="AG154" s="3">
        <v>0</v>
      </c>
      <c r="AH154" s="3" t="s">
        <v>715</v>
      </c>
    </row>
    <row r="155" spans="1:34" s="4" customFormat="1" ht="11.25" x14ac:dyDescent="0.2">
      <c r="A155" s="3" t="s">
        <v>637</v>
      </c>
      <c r="B155" s="3" t="s">
        <v>707</v>
      </c>
      <c r="C155" s="3" t="s">
        <v>639</v>
      </c>
      <c r="D155" s="3">
        <v>13268</v>
      </c>
      <c r="E155" s="3" t="s">
        <v>716</v>
      </c>
      <c r="F155" s="3" t="s">
        <v>718</v>
      </c>
      <c r="G155" s="3" t="s">
        <v>717</v>
      </c>
      <c r="H155" s="3"/>
      <c r="I155" s="3" t="s">
        <v>42</v>
      </c>
      <c r="J155" s="3" t="s">
        <v>43</v>
      </c>
      <c r="K155" s="3" t="s">
        <v>44</v>
      </c>
      <c r="L155" s="3" t="s">
        <v>6</v>
      </c>
      <c r="M155" s="3" t="s">
        <v>5256</v>
      </c>
      <c r="N155" s="3" t="s">
        <v>67</v>
      </c>
      <c r="O155" s="3" t="s">
        <v>40</v>
      </c>
      <c r="P155" s="3" t="s">
        <v>40</v>
      </c>
      <c r="Q155" s="3" t="s">
        <v>40</v>
      </c>
      <c r="R155" s="3">
        <v>98</v>
      </c>
      <c r="S155" s="3">
        <v>97</v>
      </c>
      <c r="T155" s="3">
        <v>99</v>
      </c>
      <c r="U155" s="3">
        <v>0</v>
      </c>
      <c r="V155" s="3">
        <v>0</v>
      </c>
      <c r="W155" s="3">
        <v>0</v>
      </c>
      <c r="X155" s="3">
        <v>0</v>
      </c>
      <c r="Y155" s="3">
        <v>0</v>
      </c>
      <c r="Z155" s="3">
        <v>98</v>
      </c>
      <c r="AA155" s="3">
        <v>167</v>
      </c>
      <c r="AB155" s="3">
        <v>170</v>
      </c>
      <c r="AC155" s="3">
        <v>0</v>
      </c>
      <c r="AD155" s="3">
        <v>34</v>
      </c>
      <c r="AE155" s="3">
        <v>62</v>
      </c>
      <c r="AF155" s="3">
        <v>184</v>
      </c>
      <c r="AG155" s="3">
        <v>0</v>
      </c>
      <c r="AH155" s="3" t="s">
        <v>719</v>
      </c>
    </row>
    <row r="156" spans="1:34" s="4" customFormat="1" ht="11.25" x14ac:dyDescent="0.2">
      <c r="A156" s="3" t="s">
        <v>637</v>
      </c>
      <c r="B156" s="3" t="s">
        <v>707</v>
      </c>
      <c r="C156" s="3" t="s">
        <v>639</v>
      </c>
      <c r="D156" s="3">
        <v>13550</v>
      </c>
      <c r="E156" s="3" t="s">
        <v>720</v>
      </c>
      <c r="F156" s="3" t="s">
        <v>723</v>
      </c>
      <c r="G156" s="3" t="s">
        <v>721</v>
      </c>
      <c r="H156" s="3" t="s">
        <v>722</v>
      </c>
      <c r="I156" s="3" t="s">
        <v>42</v>
      </c>
      <c r="J156" s="3" t="s">
        <v>43</v>
      </c>
      <c r="K156" s="3" t="s">
        <v>44</v>
      </c>
      <c r="L156" s="3" t="s">
        <v>78</v>
      </c>
      <c r="M156" s="3" t="s">
        <v>9</v>
      </c>
      <c r="N156" s="3">
        <v>52</v>
      </c>
      <c r="O156" s="3">
        <v>3439</v>
      </c>
      <c r="P156" s="3">
        <v>6613</v>
      </c>
      <c r="Q156" s="3">
        <v>0</v>
      </c>
      <c r="R156" s="3"/>
      <c r="S156" s="3"/>
      <c r="T156" s="3"/>
      <c r="U156" s="3"/>
      <c r="V156" s="3">
        <v>55</v>
      </c>
      <c r="W156" s="3">
        <v>2647</v>
      </c>
      <c r="X156" s="3">
        <v>4840</v>
      </c>
      <c r="Y156" s="3">
        <v>0</v>
      </c>
      <c r="Z156" s="3">
        <v>43</v>
      </c>
      <c r="AA156" s="3">
        <v>3803</v>
      </c>
      <c r="AB156" s="3">
        <v>8933</v>
      </c>
      <c r="AC156" s="3">
        <v>0</v>
      </c>
      <c r="AD156" s="3">
        <v>55</v>
      </c>
      <c r="AE156" s="3">
        <v>1759</v>
      </c>
      <c r="AF156" s="3">
        <v>3206</v>
      </c>
      <c r="AG156" s="3">
        <v>0</v>
      </c>
      <c r="AH156" s="3" t="s">
        <v>724</v>
      </c>
    </row>
    <row r="157" spans="1:34" s="4" customFormat="1" ht="11.25" x14ac:dyDescent="0.2">
      <c r="A157" s="3" t="s">
        <v>637</v>
      </c>
      <c r="B157" s="3" t="s">
        <v>707</v>
      </c>
      <c r="C157" s="3" t="s">
        <v>639</v>
      </c>
      <c r="D157" s="3">
        <v>13747</v>
      </c>
      <c r="E157" s="3" t="s">
        <v>725</v>
      </c>
      <c r="F157" s="3" t="s">
        <v>728</v>
      </c>
      <c r="G157" s="3" t="s">
        <v>726</v>
      </c>
      <c r="H157" s="3" t="s">
        <v>727</v>
      </c>
      <c r="I157" s="3" t="s">
        <v>42</v>
      </c>
      <c r="J157" s="3" t="s">
        <v>43</v>
      </c>
      <c r="K157" s="3" t="s">
        <v>44</v>
      </c>
      <c r="L157" s="3" t="s">
        <v>6</v>
      </c>
      <c r="M157" s="3" t="s">
        <v>9</v>
      </c>
      <c r="N157" s="3">
        <v>60</v>
      </c>
      <c r="O157" s="3">
        <v>360</v>
      </c>
      <c r="P157" s="3">
        <v>600</v>
      </c>
      <c r="Q157" s="3">
        <v>0</v>
      </c>
      <c r="R157" s="3"/>
      <c r="S157" s="3"/>
      <c r="T157" s="3"/>
      <c r="U157" s="3"/>
      <c r="V157" s="3" t="s">
        <v>67</v>
      </c>
      <c r="W157" s="3" t="s">
        <v>40</v>
      </c>
      <c r="X157" s="3" t="s">
        <v>40</v>
      </c>
      <c r="Y157" s="3" t="s">
        <v>40</v>
      </c>
      <c r="Z157" s="3" t="s">
        <v>67</v>
      </c>
      <c r="AA157" s="3" t="s">
        <v>40</v>
      </c>
      <c r="AB157" s="3" t="s">
        <v>40</v>
      </c>
      <c r="AC157" s="3" t="s">
        <v>40</v>
      </c>
      <c r="AD157" s="3" t="s">
        <v>67</v>
      </c>
      <c r="AE157" s="3" t="s">
        <v>40</v>
      </c>
      <c r="AF157" s="3" t="s">
        <v>40</v>
      </c>
      <c r="AG157" s="3" t="s">
        <v>40</v>
      </c>
      <c r="AH157" s="3" t="s">
        <v>729</v>
      </c>
    </row>
    <row r="158" spans="1:34" s="4" customFormat="1" ht="11.25" x14ac:dyDescent="0.2">
      <c r="A158" s="3" t="s">
        <v>637</v>
      </c>
      <c r="B158" s="3" t="s">
        <v>707</v>
      </c>
      <c r="C158" s="3" t="s">
        <v>639</v>
      </c>
      <c r="D158" s="3">
        <v>13995</v>
      </c>
      <c r="E158" s="3" t="s">
        <v>730</v>
      </c>
      <c r="F158" s="3" t="s">
        <v>732</v>
      </c>
      <c r="G158" s="3" t="s">
        <v>717</v>
      </c>
      <c r="H158" s="3" t="s">
        <v>731</v>
      </c>
      <c r="I158" s="3" t="s">
        <v>42</v>
      </c>
      <c r="J158" s="3" t="s">
        <v>43</v>
      </c>
      <c r="K158" s="3" t="s">
        <v>44</v>
      </c>
      <c r="L158" s="3" t="s">
        <v>6</v>
      </c>
      <c r="M158" s="3" t="s">
        <v>9</v>
      </c>
      <c r="N158" s="3">
        <v>60</v>
      </c>
      <c r="O158" s="3">
        <v>24</v>
      </c>
      <c r="P158" s="3">
        <v>40</v>
      </c>
      <c r="Q158" s="3">
        <v>0</v>
      </c>
      <c r="R158" s="3"/>
      <c r="S158" s="3"/>
      <c r="T158" s="3"/>
      <c r="U158" s="3"/>
      <c r="V158" s="3" t="s">
        <v>67</v>
      </c>
      <c r="W158" s="3" t="s">
        <v>40</v>
      </c>
      <c r="X158" s="3" t="s">
        <v>40</v>
      </c>
      <c r="Y158" s="3" t="s">
        <v>40</v>
      </c>
      <c r="Z158" s="3" t="s">
        <v>67</v>
      </c>
      <c r="AA158" s="3" t="s">
        <v>40</v>
      </c>
      <c r="AB158" s="3" t="s">
        <v>40</v>
      </c>
      <c r="AC158" s="3" t="s">
        <v>40</v>
      </c>
      <c r="AD158" s="3" t="s">
        <v>67</v>
      </c>
      <c r="AE158" s="3" t="s">
        <v>40</v>
      </c>
      <c r="AF158" s="3" t="s">
        <v>40</v>
      </c>
      <c r="AG158" s="3" t="s">
        <v>40</v>
      </c>
      <c r="AH158" s="3" t="s">
        <v>733</v>
      </c>
    </row>
    <row r="159" spans="1:34" s="4" customFormat="1" ht="11.25" x14ac:dyDescent="0.2">
      <c r="A159" s="3" t="s">
        <v>637</v>
      </c>
      <c r="B159" s="3" t="s">
        <v>734</v>
      </c>
      <c r="C159" s="3" t="s">
        <v>639</v>
      </c>
      <c r="D159" s="3">
        <v>5226</v>
      </c>
      <c r="E159" s="3" t="s">
        <v>735</v>
      </c>
      <c r="F159" s="3" t="s">
        <v>736</v>
      </c>
      <c r="G159" s="3"/>
      <c r="H159" s="3"/>
      <c r="I159" s="3" t="s">
        <v>42</v>
      </c>
      <c r="J159" s="3" t="s">
        <v>43</v>
      </c>
      <c r="K159" s="3" t="s">
        <v>44</v>
      </c>
      <c r="L159" s="3" t="s">
        <v>78</v>
      </c>
      <c r="M159" s="3" t="s">
        <v>5256</v>
      </c>
      <c r="N159" s="3" t="s">
        <v>67</v>
      </c>
      <c r="O159" s="3" t="s">
        <v>40</v>
      </c>
      <c r="P159" s="3" t="s">
        <v>40</v>
      </c>
      <c r="Q159" s="3" t="s">
        <v>40</v>
      </c>
      <c r="R159" s="3">
        <v>71</v>
      </c>
      <c r="S159" s="3">
        <v>320</v>
      </c>
      <c r="T159" s="3">
        <v>450</v>
      </c>
      <c r="U159" s="3">
        <v>0</v>
      </c>
      <c r="V159" s="3" t="s">
        <v>67</v>
      </c>
      <c r="W159" s="3" t="s">
        <v>40</v>
      </c>
      <c r="X159" s="3" t="s">
        <v>40</v>
      </c>
      <c r="Y159" s="3" t="s">
        <v>40</v>
      </c>
      <c r="Z159" s="3">
        <v>0</v>
      </c>
      <c r="AA159" s="3">
        <v>272</v>
      </c>
      <c r="AB159" s="3">
        <v>498</v>
      </c>
      <c r="AC159" s="3">
        <v>0</v>
      </c>
      <c r="AD159" s="3">
        <v>0</v>
      </c>
      <c r="AE159" s="3">
        <v>0</v>
      </c>
      <c r="AF159" s="3">
        <v>0</v>
      </c>
      <c r="AG159" s="3">
        <v>0</v>
      </c>
      <c r="AH159" s="3" t="s">
        <v>737</v>
      </c>
    </row>
    <row r="160" spans="1:34" s="4" customFormat="1" ht="11.25" x14ac:dyDescent="0.2">
      <c r="A160" s="3" t="s">
        <v>637</v>
      </c>
      <c r="B160" s="3" t="s">
        <v>734</v>
      </c>
      <c r="C160" s="3" t="s">
        <v>639</v>
      </c>
      <c r="D160" s="3">
        <v>12866</v>
      </c>
      <c r="E160" s="3" t="s">
        <v>738</v>
      </c>
      <c r="F160" s="3" t="s">
        <v>739</v>
      </c>
      <c r="G160" s="3"/>
      <c r="H160" s="3"/>
      <c r="I160" s="3" t="s">
        <v>42</v>
      </c>
      <c r="J160" s="3" t="s">
        <v>43</v>
      </c>
      <c r="K160" s="3" t="s">
        <v>44</v>
      </c>
      <c r="L160" s="3" t="s">
        <v>6</v>
      </c>
      <c r="M160" s="3" t="s">
        <v>5256</v>
      </c>
      <c r="N160" s="3" t="s">
        <v>67</v>
      </c>
      <c r="O160" s="3" t="s">
        <v>40</v>
      </c>
      <c r="P160" s="3" t="s">
        <v>40</v>
      </c>
      <c r="Q160" s="3" t="s">
        <v>40</v>
      </c>
      <c r="R160" s="3">
        <v>56</v>
      </c>
      <c r="S160" s="3">
        <v>192</v>
      </c>
      <c r="T160" s="3">
        <v>345</v>
      </c>
      <c r="U160" s="3">
        <v>0</v>
      </c>
      <c r="V160" s="3" t="s">
        <v>67</v>
      </c>
      <c r="W160" s="3" t="s">
        <v>40</v>
      </c>
      <c r="X160" s="3" t="s">
        <v>40</v>
      </c>
      <c r="Y160" s="3" t="s">
        <v>40</v>
      </c>
      <c r="Z160" s="3">
        <v>52</v>
      </c>
      <c r="AA160" s="3">
        <v>180</v>
      </c>
      <c r="AB160" s="3">
        <v>345</v>
      </c>
      <c r="AC160" s="3">
        <v>0</v>
      </c>
      <c r="AD160" s="3">
        <v>45</v>
      </c>
      <c r="AE160" s="3">
        <v>156</v>
      </c>
      <c r="AF160" s="3">
        <v>345</v>
      </c>
      <c r="AG160" s="3">
        <v>0</v>
      </c>
      <c r="AH160" s="3" t="s">
        <v>740</v>
      </c>
    </row>
    <row r="161" spans="1:34" s="4" customFormat="1" ht="11.25" x14ac:dyDescent="0.2">
      <c r="A161" s="3" t="s">
        <v>637</v>
      </c>
      <c r="B161" s="3" t="s">
        <v>734</v>
      </c>
      <c r="C161" s="3" t="s">
        <v>639</v>
      </c>
      <c r="D161" s="3">
        <v>13269</v>
      </c>
      <c r="E161" s="3" t="s">
        <v>741</v>
      </c>
      <c r="F161" s="3" t="s">
        <v>742</v>
      </c>
      <c r="G161" s="3"/>
      <c r="H161" s="3"/>
      <c r="I161" s="3" t="s">
        <v>42</v>
      </c>
      <c r="J161" s="3" t="s">
        <v>43</v>
      </c>
      <c r="K161" s="3" t="s">
        <v>44</v>
      </c>
      <c r="L161" s="3" t="s">
        <v>78</v>
      </c>
      <c r="M161" s="3" t="s">
        <v>5256</v>
      </c>
      <c r="N161" s="3" t="s">
        <v>67</v>
      </c>
      <c r="O161" s="3" t="s">
        <v>40</v>
      </c>
      <c r="P161" s="3" t="s">
        <v>40</v>
      </c>
      <c r="Q161" s="3" t="s">
        <v>40</v>
      </c>
      <c r="R161" s="3">
        <v>72</v>
      </c>
      <c r="S161" s="3">
        <v>270</v>
      </c>
      <c r="T161" s="3">
        <v>375</v>
      </c>
      <c r="U161" s="3">
        <v>0</v>
      </c>
      <c r="V161" s="3" t="s">
        <v>67</v>
      </c>
      <c r="W161" s="3" t="s">
        <v>40</v>
      </c>
      <c r="X161" s="3" t="s">
        <v>40</v>
      </c>
      <c r="Y161" s="3" t="s">
        <v>40</v>
      </c>
      <c r="Z161" s="3">
        <v>91</v>
      </c>
      <c r="AA161" s="3">
        <v>535</v>
      </c>
      <c r="AB161" s="3">
        <v>591</v>
      </c>
      <c r="AC161" s="3">
        <v>0</v>
      </c>
      <c r="AD161" s="3">
        <v>77</v>
      </c>
      <c r="AE161" s="3">
        <v>520</v>
      </c>
      <c r="AF161" s="3">
        <v>674</v>
      </c>
      <c r="AG161" s="3">
        <v>0</v>
      </c>
      <c r="AH161" s="3" t="s">
        <v>743</v>
      </c>
    </row>
    <row r="162" spans="1:34" s="4" customFormat="1" ht="11.25" x14ac:dyDescent="0.2">
      <c r="A162" s="3" t="s">
        <v>637</v>
      </c>
      <c r="B162" s="3" t="s">
        <v>734</v>
      </c>
      <c r="C162" s="3" t="s">
        <v>639</v>
      </c>
      <c r="D162" s="3">
        <v>13752</v>
      </c>
      <c r="E162" s="3" t="s">
        <v>744</v>
      </c>
      <c r="F162" s="3" t="s">
        <v>747</v>
      </c>
      <c r="G162" s="3" t="s">
        <v>745</v>
      </c>
      <c r="H162" s="3" t="s">
        <v>746</v>
      </c>
      <c r="I162" s="3" t="s">
        <v>42</v>
      </c>
      <c r="J162" s="3" t="s">
        <v>52</v>
      </c>
      <c r="K162" s="3" t="s">
        <v>44</v>
      </c>
      <c r="L162" s="3" t="s">
        <v>45</v>
      </c>
      <c r="M162" s="3" t="s">
        <v>9</v>
      </c>
      <c r="N162" s="3">
        <v>100</v>
      </c>
      <c r="O162" s="3">
        <v>10</v>
      </c>
      <c r="P162" s="3">
        <v>10</v>
      </c>
      <c r="Q162" s="3">
        <v>0</v>
      </c>
      <c r="R162" s="3"/>
      <c r="S162" s="3"/>
      <c r="T162" s="3"/>
      <c r="U162" s="3"/>
      <c r="V162" s="3">
        <v>40</v>
      </c>
      <c r="W162" s="3">
        <v>4</v>
      </c>
      <c r="X162" s="3">
        <v>10</v>
      </c>
      <c r="Y162" s="3">
        <v>0</v>
      </c>
      <c r="Z162" s="3">
        <v>90</v>
      </c>
      <c r="AA162" s="3">
        <v>9</v>
      </c>
      <c r="AB162" s="3">
        <v>10</v>
      </c>
      <c r="AC162" s="3">
        <v>0</v>
      </c>
      <c r="AD162" s="3">
        <v>80</v>
      </c>
      <c r="AE162" s="3">
        <v>12</v>
      </c>
      <c r="AF162" s="3">
        <v>15</v>
      </c>
      <c r="AG162" s="3">
        <v>0</v>
      </c>
      <c r="AH162" s="3" t="s">
        <v>748</v>
      </c>
    </row>
    <row r="163" spans="1:34" s="4" customFormat="1" ht="11.25" x14ac:dyDescent="0.2">
      <c r="A163" s="3" t="s">
        <v>637</v>
      </c>
      <c r="B163" s="3" t="s">
        <v>734</v>
      </c>
      <c r="C163" s="3" t="s">
        <v>639</v>
      </c>
      <c r="D163" s="3">
        <v>13754</v>
      </c>
      <c r="E163" s="3" t="s">
        <v>749</v>
      </c>
      <c r="F163" s="3" t="s">
        <v>752</v>
      </c>
      <c r="G163" s="3" t="s">
        <v>750</v>
      </c>
      <c r="H163" s="3" t="s">
        <v>751</v>
      </c>
      <c r="I163" s="3" t="s">
        <v>42</v>
      </c>
      <c r="J163" s="3" t="s">
        <v>43</v>
      </c>
      <c r="K163" s="3" t="s">
        <v>44</v>
      </c>
      <c r="L163" s="3" t="s">
        <v>6</v>
      </c>
      <c r="M163" s="3" t="s">
        <v>9</v>
      </c>
      <c r="N163" s="3">
        <v>7</v>
      </c>
      <c r="O163" s="3">
        <v>1</v>
      </c>
      <c r="P163" s="3">
        <v>15</v>
      </c>
      <c r="Q163" s="3">
        <v>0</v>
      </c>
      <c r="R163" s="3"/>
      <c r="S163" s="3"/>
      <c r="T163" s="3"/>
      <c r="U163" s="3"/>
      <c r="V163" s="3" t="s">
        <v>67</v>
      </c>
      <c r="W163" s="3" t="s">
        <v>40</v>
      </c>
      <c r="X163" s="3" t="s">
        <v>40</v>
      </c>
      <c r="Y163" s="3" t="s">
        <v>40</v>
      </c>
      <c r="Z163" s="3" t="s">
        <v>67</v>
      </c>
      <c r="AA163" s="3" t="s">
        <v>40</v>
      </c>
      <c r="AB163" s="3" t="s">
        <v>40</v>
      </c>
      <c r="AC163" s="3" t="s">
        <v>40</v>
      </c>
      <c r="AD163" s="3" t="s">
        <v>67</v>
      </c>
      <c r="AE163" s="3" t="s">
        <v>40</v>
      </c>
      <c r="AF163" s="3" t="s">
        <v>40</v>
      </c>
      <c r="AG163" s="3" t="s">
        <v>40</v>
      </c>
      <c r="AH163" s="3" t="s">
        <v>753</v>
      </c>
    </row>
    <row r="164" spans="1:34" s="4" customFormat="1" ht="11.25" x14ac:dyDescent="0.2">
      <c r="A164" s="3" t="s">
        <v>637</v>
      </c>
      <c r="B164" s="3" t="s">
        <v>734</v>
      </c>
      <c r="C164" s="3" t="s">
        <v>639</v>
      </c>
      <c r="D164" s="3">
        <v>13759</v>
      </c>
      <c r="E164" s="3" t="s">
        <v>754</v>
      </c>
      <c r="F164" s="3" t="s">
        <v>757</v>
      </c>
      <c r="G164" s="3" t="s">
        <v>755</v>
      </c>
      <c r="H164" s="3" t="s">
        <v>756</v>
      </c>
      <c r="I164" s="3" t="s">
        <v>42</v>
      </c>
      <c r="J164" s="3" t="s">
        <v>43</v>
      </c>
      <c r="K164" s="3" t="s">
        <v>44</v>
      </c>
      <c r="L164" s="3" t="s">
        <v>6</v>
      </c>
      <c r="M164" s="3" t="s">
        <v>9</v>
      </c>
      <c r="N164" s="3">
        <v>3</v>
      </c>
      <c r="O164" s="3">
        <v>1950</v>
      </c>
      <c r="P164" s="3">
        <v>1900</v>
      </c>
      <c r="Q164" s="3">
        <v>0</v>
      </c>
      <c r="R164" s="3"/>
      <c r="S164" s="3"/>
      <c r="T164" s="3"/>
      <c r="U164" s="3"/>
      <c r="V164" s="3" t="s">
        <v>67</v>
      </c>
      <c r="W164" s="3" t="s">
        <v>40</v>
      </c>
      <c r="X164" s="3" t="s">
        <v>40</v>
      </c>
      <c r="Y164" s="3" t="s">
        <v>40</v>
      </c>
      <c r="Z164" s="3">
        <v>-5</v>
      </c>
      <c r="AA164" s="3">
        <v>1869</v>
      </c>
      <c r="AB164" s="3">
        <v>1971</v>
      </c>
      <c r="AC164" s="3">
        <v>0</v>
      </c>
      <c r="AD164" s="3">
        <v>5</v>
      </c>
      <c r="AE164" s="3">
        <v>1971</v>
      </c>
      <c r="AF164" s="3">
        <v>1883</v>
      </c>
      <c r="AG164" s="3">
        <v>0</v>
      </c>
      <c r="AH164" s="3" t="s">
        <v>758</v>
      </c>
    </row>
    <row r="165" spans="1:34" s="4" customFormat="1" ht="11.25" x14ac:dyDescent="0.2">
      <c r="A165" s="3" t="s">
        <v>637</v>
      </c>
      <c r="B165" s="3" t="s">
        <v>734</v>
      </c>
      <c r="C165" s="3" t="s">
        <v>639</v>
      </c>
      <c r="D165" s="3">
        <v>13762</v>
      </c>
      <c r="E165" s="3" t="s">
        <v>759</v>
      </c>
      <c r="F165" s="3" t="s">
        <v>762</v>
      </c>
      <c r="G165" s="3" t="s">
        <v>760</v>
      </c>
      <c r="H165" s="3" t="s">
        <v>761</v>
      </c>
      <c r="I165" s="3" t="s">
        <v>42</v>
      </c>
      <c r="J165" s="3" t="s">
        <v>43</v>
      </c>
      <c r="K165" s="3" t="s">
        <v>44</v>
      </c>
      <c r="L165" s="3" t="s">
        <v>6</v>
      </c>
      <c r="M165" s="3" t="s">
        <v>9</v>
      </c>
      <c r="N165" s="3">
        <v>78</v>
      </c>
      <c r="O165" s="3">
        <v>310</v>
      </c>
      <c r="P165" s="3">
        <v>400</v>
      </c>
      <c r="Q165" s="3">
        <v>0</v>
      </c>
      <c r="R165" s="3"/>
      <c r="S165" s="3"/>
      <c r="T165" s="3"/>
      <c r="U165" s="3"/>
      <c r="V165" s="3" t="s">
        <v>67</v>
      </c>
      <c r="W165" s="3" t="s">
        <v>40</v>
      </c>
      <c r="X165" s="3" t="s">
        <v>40</v>
      </c>
      <c r="Y165" s="3" t="s">
        <v>40</v>
      </c>
      <c r="Z165" s="3">
        <v>76</v>
      </c>
      <c r="AA165" s="3">
        <v>301</v>
      </c>
      <c r="AB165" s="3">
        <v>398</v>
      </c>
      <c r="AC165" s="3">
        <v>0</v>
      </c>
      <c r="AD165" s="3">
        <v>74</v>
      </c>
      <c r="AE165" s="3">
        <v>284</v>
      </c>
      <c r="AF165" s="3">
        <v>385</v>
      </c>
      <c r="AG165" s="3">
        <v>0</v>
      </c>
      <c r="AH165" s="3" t="s">
        <v>763</v>
      </c>
    </row>
    <row r="166" spans="1:34" s="4" customFormat="1" ht="11.25" x14ac:dyDescent="0.2">
      <c r="A166" s="3" t="s">
        <v>637</v>
      </c>
      <c r="B166" s="3" t="s">
        <v>734</v>
      </c>
      <c r="C166" s="3" t="s">
        <v>639</v>
      </c>
      <c r="D166" s="3">
        <v>13765</v>
      </c>
      <c r="E166" s="3" t="s">
        <v>764</v>
      </c>
      <c r="F166" s="3" t="s">
        <v>767</v>
      </c>
      <c r="G166" s="3" t="s">
        <v>765</v>
      </c>
      <c r="H166" s="3" t="s">
        <v>766</v>
      </c>
      <c r="I166" s="3" t="s">
        <v>42</v>
      </c>
      <c r="J166" s="3" t="s">
        <v>43</v>
      </c>
      <c r="K166" s="3" t="s">
        <v>44</v>
      </c>
      <c r="L166" s="3" t="s">
        <v>45</v>
      </c>
      <c r="M166" s="3" t="s">
        <v>9</v>
      </c>
      <c r="N166" s="3">
        <v>100</v>
      </c>
      <c r="O166" s="3">
        <v>4</v>
      </c>
      <c r="P166" s="3">
        <v>4</v>
      </c>
      <c r="Q166" s="3">
        <v>0</v>
      </c>
      <c r="R166" s="3"/>
      <c r="S166" s="3"/>
      <c r="T166" s="3"/>
      <c r="U166" s="3"/>
      <c r="V166" s="3" t="s">
        <v>67</v>
      </c>
      <c r="W166" s="3" t="s">
        <v>40</v>
      </c>
      <c r="X166" s="3" t="s">
        <v>40</v>
      </c>
      <c r="Y166" s="3" t="s">
        <v>40</v>
      </c>
      <c r="Z166" s="3">
        <v>100</v>
      </c>
      <c r="AA166" s="3">
        <v>2</v>
      </c>
      <c r="AB166" s="3">
        <v>2</v>
      </c>
      <c r="AC166" s="3">
        <v>0</v>
      </c>
      <c r="AD166" s="3">
        <v>67</v>
      </c>
      <c r="AE166" s="3">
        <v>2</v>
      </c>
      <c r="AF166" s="3">
        <v>3</v>
      </c>
      <c r="AG166" s="3">
        <v>0</v>
      </c>
      <c r="AH166" s="3" t="s">
        <v>768</v>
      </c>
    </row>
    <row r="167" spans="1:34" s="4" customFormat="1" ht="11.25" x14ac:dyDescent="0.2">
      <c r="A167" s="3" t="s">
        <v>637</v>
      </c>
      <c r="B167" s="3" t="s">
        <v>769</v>
      </c>
      <c r="C167" s="3" t="s">
        <v>639</v>
      </c>
      <c r="D167" s="3">
        <v>13237</v>
      </c>
      <c r="E167" s="3" t="s">
        <v>770</v>
      </c>
      <c r="F167" s="3" t="s">
        <v>773</v>
      </c>
      <c r="G167" s="3" t="s">
        <v>771</v>
      </c>
      <c r="H167" s="3" t="s">
        <v>772</v>
      </c>
      <c r="I167" s="3" t="s">
        <v>42</v>
      </c>
      <c r="J167" s="3" t="s">
        <v>43</v>
      </c>
      <c r="K167" s="3" t="s">
        <v>44</v>
      </c>
      <c r="L167" s="3" t="s">
        <v>6</v>
      </c>
      <c r="M167" s="3" t="s">
        <v>5257</v>
      </c>
      <c r="N167" s="3">
        <v>92.09</v>
      </c>
      <c r="O167" s="3">
        <v>5192</v>
      </c>
      <c r="P167" s="3">
        <v>5638</v>
      </c>
      <c r="Q167" s="3">
        <v>0</v>
      </c>
      <c r="R167" s="3">
        <v>92</v>
      </c>
      <c r="S167" s="3">
        <v>5520</v>
      </c>
      <c r="T167" s="3">
        <v>6000</v>
      </c>
      <c r="U167" s="3">
        <v>0</v>
      </c>
      <c r="V167" s="3">
        <v>88.11</v>
      </c>
      <c r="W167" s="3">
        <v>4996</v>
      </c>
      <c r="X167" s="3">
        <v>5670</v>
      </c>
      <c r="Y167" s="3">
        <v>0</v>
      </c>
      <c r="Z167" s="3">
        <v>86.45</v>
      </c>
      <c r="AA167" s="3">
        <v>4926</v>
      </c>
      <c r="AB167" s="3">
        <v>5698</v>
      </c>
      <c r="AC167" s="3">
        <v>0</v>
      </c>
      <c r="AD167" s="3">
        <v>91.79</v>
      </c>
      <c r="AE167" s="3">
        <v>5401</v>
      </c>
      <c r="AF167" s="3">
        <v>5884</v>
      </c>
      <c r="AG167" s="3">
        <v>0</v>
      </c>
      <c r="AH167" s="3" t="s">
        <v>774</v>
      </c>
    </row>
    <row r="168" spans="1:34" s="4" customFormat="1" ht="11.25" x14ac:dyDescent="0.2">
      <c r="A168" s="3" t="s">
        <v>637</v>
      </c>
      <c r="B168" s="3" t="s">
        <v>769</v>
      </c>
      <c r="C168" s="3" t="s">
        <v>639</v>
      </c>
      <c r="D168" s="3">
        <v>13252</v>
      </c>
      <c r="E168" s="3" t="s">
        <v>775</v>
      </c>
      <c r="F168" s="3" t="s">
        <v>778</v>
      </c>
      <c r="G168" s="3" t="s">
        <v>776</v>
      </c>
      <c r="H168" s="3" t="s">
        <v>777</v>
      </c>
      <c r="I168" s="3" t="s">
        <v>42</v>
      </c>
      <c r="J168" s="3" t="s">
        <v>43</v>
      </c>
      <c r="K168" s="3" t="s">
        <v>44</v>
      </c>
      <c r="L168" s="3" t="s">
        <v>6</v>
      </c>
      <c r="M168" s="3" t="s">
        <v>5256</v>
      </c>
      <c r="N168" s="3" t="s">
        <v>67</v>
      </c>
      <c r="O168" s="3" t="s">
        <v>40</v>
      </c>
      <c r="P168" s="3" t="s">
        <v>40</v>
      </c>
      <c r="Q168" s="3" t="s">
        <v>40</v>
      </c>
      <c r="R168" s="3">
        <v>43.07</v>
      </c>
      <c r="S168" s="3">
        <v>510</v>
      </c>
      <c r="T168" s="3">
        <v>1184</v>
      </c>
      <c r="U168" s="3">
        <v>0</v>
      </c>
      <c r="V168" s="3">
        <v>61.52</v>
      </c>
      <c r="W168" s="3">
        <v>590</v>
      </c>
      <c r="X168" s="3">
        <v>959</v>
      </c>
      <c r="Y168" s="3">
        <v>0</v>
      </c>
      <c r="Z168" s="3">
        <v>38.19</v>
      </c>
      <c r="AA168" s="3">
        <v>469</v>
      </c>
      <c r="AB168" s="3">
        <v>1228</v>
      </c>
      <c r="AC168" s="3">
        <v>0</v>
      </c>
      <c r="AD168" s="3">
        <v>47.01</v>
      </c>
      <c r="AE168" s="3">
        <v>471</v>
      </c>
      <c r="AF168" s="3">
        <v>1002</v>
      </c>
      <c r="AG168" s="3">
        <v>0</v>
      </c>
      <c r="AH168" s="3" t="s">
        <v>779</v>
      </c>
    </row>
    <row r="169" spans="1:34" s="4" customFormat="1" ht="11.25" x14ac:dyDescent="0.2">
      <c r="A169" s="3" t="s">
        <v>637</v>
      </c>
      <c r="B169" s="3" t="s">
        <v>769</v>
      </c>
      <c r="C169" s="3" t="s">
        <v>639</v>
      </c>
      <c r="D169" s="3">
        <v>13255</v>
      </c>
      <c r="E169" s="3" t="s">
        <v>780</v>
      </c>
      <c r="F169" s="3" t="s">
        <v>782</v>
      </c>
      <c r="G169" s="3" t="s">
        <v>771</v>
      </c>
      <c r="H169" s="3" t="s">
        <v>781</v>
      </c>
      <c r="I169" s="3" t="s">
        <v>42</v>
      </c>
      <c r="J169" s="3" t="s">
        <v>43</v>
      </c>
      <c r="K169" s="3" t="s">
        <v>44</v>
      </c>
      <c r="L169" s="3" t="s">
        <v>6</v>
      </c>
      <c r="M169" s="3" t="s">
        <v>5257</v>
      </c>
      <c r="N169" s="3">
        <v>47.33</v>
      </c>
      <c r="O169" s="3">
        <v>133</v>
      </c>
      <c r="P169" s="3">
        <v>281</v>
      </c>
      <c r="Q169" s="3">
        <v>0</v>
      </c>
      <c r="R169" s="3">
        <v>37.07</v>
      </c>
      <c r="S169" s="3">
        <v>86</v>
      </c>
      <c r="T169" s="3">
        <v>232</v>
      </c>
      <c r="U169" s="3">
        <v>0</v>
      </c>
      <c r="V169" s="3">
        <v>38.94</v>
      </c>
      <c r="W169" s="3">
        <v>169</v>
      </c>
      <c r="X169" s="3">
        <v>434</v>
      </c>
      <c r="Y169" s="3">
        <v>0</v>
      </c>
      <c r="Z169" s="3">
        <v>57.85</v>
      </c>
      <c r="AA169" s="3">
        <v>140</v>
      </c>
      <c r="AB169" s="3">
        <v>242</v>
      </c>
      <c r="AC169" s="3">
        <v>0</v>
      </c>
      <c r="AD169" s="3">
        <v>56.47</v>
      </c>
      <c r="AE169" s="3">
        <v>131</v>
      </c>
      <c r="AF169" s="3">
        <v>232</v>
      </c>
      <c r="AG169" s="3">
        <v>0</v>
      </c>
      <c r="AH169" s="3" t="s">
        <v>783</v>
      </c>
    </row>
    <row r="170" spans="1:34" s="4" customFormat="1" ht="11.25" x14ac:dyDescent="0.2">
      <c r="A170" s="3" t="s">
        <v>637</v>
      </c>
      <c r="B170" s="3" t="s">
        <v>769</v>
      </c>
      <c r="C170" s="3" t="s">
        <v>639</v>
      </c>
      <c r="D170" s="3">
        <v>13306</v>
      </c>
      <c r="E170" s="3" t="s">
        <v>784</v>
      </c>
      <c r="F170" s="3" t="s">
        <v>787</v>
      </c>
      <c r="G170" s="3" t="s">
        <v>785</v>
      </c>
      <c r="H170" s="3" t="s">
        <v>786</v>
      </c>
      <c r="I170" s="3" t="s">
        <v>42</v>
      </c>
      <c r="J170" s="3" t="s">
        <v>43</v>
      </c>
      <c r="K170" s="3" t="s">
        <v>44</v>
      </c>
      <c r="L170" s="3" t="s">
        <v>6</v>
      </c>
      <c r="M170" s="3" t="s">
        <v>5257</v>
      </c>
      <c r="N170" s="3">
        <v>43.35</v>
      </c>
      <c r="O170" s="3">
        <v>150</v>
      </c>
      <c r="P170" s="3">
        <v>346</v>
      </c>
      <c r="Q170" s="3">
        <v>0</v>
      </c>
      <c r="R170" s="3">
        <v>28.03</v>
      </c>
      <c r="S170" s="3">
        <v>97</v>
      </c>
      <c r="T170" s="3">
        <v>346</v>
      </c>
      <c r="U170" s="3">
        <v>0</v>
      </c>
      <c r="V170" s="3">
        <v>28.9</v>
      </c>
      <c r="W170" s="3">
        <v>100</v>
      </c>
      <c r="X170" s="3">
        <v>346</v>
      </c>
      <c r="Y170" s="3">
        <v>0</v>
      </c>
      <c r="Z170" s="3">
        <v>26.3</v>
      </c>
      <c r="AA170" s="3">
        <v>91</v>
      </c>
      <c r="AB170" s="3">
        <v>346</v>
      </c>
      <c r="AC170" s="3">
        <v>0</v>
      </c>
      <c r="AD170" s="3">
        <v>25.72</v>
      </c>
      <c r="AE170" s="3">
        <v>89</v>
      </c>
      <c r="AF170" s="3">
        <v>346</v>
      </c>
      <c r="AG170" s="3">
        <v>0</v>
      </c>
      <c r="AH170" s="3" t="s">
        <v>788</v>
      </c>
    </row>
    <row r="171" spans="1:34" s="4" customFormat="1" ht="11.25" x14ac:dyDescent="0.2">
      <c r="A171" s="3" t="s">
        <v>637</v>
      </c>
      <c r="B171" s="3" t="s">
        <v>769</v>
      </c>
      <c r="C171" s="3" t="s">
        <v>639</v>
      </c>
      <c r="D171" s="3">
        <v>13731</v>
      </c>
      <c r="E171" s="3" t="s">
        <v>789</v>
      </c>
      <c r="F171" s="3" t="s">
        <v>790</v>
      </c>
      <c r="G171" s="3" t="s">
        <v>776</v>
      </c>
      <c r="H171" s="3" t="s">
        <v>777</v>
      </c>
      <c r="I171" s="3" t="s">
        <v>42</v>
      </c>
      <c r="J171" s="3" t="s">
        <v>43</v>
      </c>
      <c r="K171" s="3" t="s">
        <v>44</v>
      </c>
      <c r="L171" s="3" t="s">
        <v>6</v>
      </c>
      <c r="M171" s="3" t="s">
        <v>9</v>
      </c>
      <c r="N171" s="3">
        <v>89.03</v>
      </c>
      <c r="O171" s="3">
        <v>1607</v>
      </c>
      <c r="P171" s="3">
        <v>1805</v>
      </c>
      <c r="Q171" s="3">
        <v>0</v>
      </c>
      <c r="R171" s="3"/>
      <c r="S171" s="3"/>
      <c r="T171" s="3"/>
      <c r="U171" s="3"/>
      <c r="V171" s="3">
        <v>71.28</v>
      </c>
      <c r="W171" s="3">
        <v>685</v>
      </c>
      <c r="X171" s="3">
        <v>961</v>
      </c>
      <c r="Y171" s="3">
        <v>0</v>
      </c>
      <c r="Z171" s="3">
        <v>89.52</v>
      </c>
      <c r="AA171" s="3">
        <v>1742</v>
      </c>
      <c r="AB171" s="3">
        <v>1946</v>
      </c>
      <c r="AC171" s="3">
        <v>0</v>
      </c>
      <c r="AD171" s="3">
        <v>94.02</v>
      </c>
      <c r="AE171" s="3">
        <v>1367</v>
      </c>
      <c r="AF171" s="3">
        <v>1454</v>
      </c>
      <c r="AG171" s="3">
        <v>0</v>
      </c>
      <c r="AH171" s="3" t="s">
        <v>779</v>
      </c>
    </row>
    <row r="172" spans="1:34" s="4" customFormat="1" ht="11.25" x14ac:dyDescent="0.2">
      <c r="A172" s="3" t="s">
        <v>637</v>
      </c>
      <c r="B172" s="3" t="s">
        <v>791</v>
      </c>
      <c r="C172" s="3" t="s">
        <v>639</v>
      </c>
      <c r="D172" s="3">
        <v>13088</v>
      </c>
      <c r="E172" s="3" t="s">
        <v>792</v>
      </c>
      <c r="F172" s="3" t="s">
        <v>793</v>
      </c>
      <c r="G172" s="3"/>
      <c r="H172" s="3"/>
      <c r="I172" s="3" t="s">
        <v>42</v>
      </c>
      <c r="J172" s="3" t="s">
        <v>43</v>
      </c>
      <c r="K172" s="3" t="s">
        <v>53</v>
      </c>
      <c r="L172" s="3" t="s">
        <v>6</v>
      </c>
      <c r="M172" s="3" t="s">
        <v>5256</v>
      </c>
      <c r="N172" s="3" t="s">
        <v>67</v>
      </c>
      <c r="O172" s="3" t="s">
        <v>40</v>
      </c>
      <c r="P172" s="3" t="s">
        <v>40</v>
      </c>
      <c r="Q172" s="3" t="s">
        <v>40</v>
      </c>
      <c r="R172" s="3">
        <v>89</v>
      </c>
      <c r="S172" s="3">
        <v>8</v>
      </c>
      <c r="T172" s="3">
        <v>9</v>
      </c>
      <c r="U172" s="3">
        <v>0</v>
      </c>
      <c r="V172" s="3">
        <v>0</v>
      </c>
      <c r="W172" s="3">
        <v>0</v>
      </c>
      <c r="X172" s="3">
        <v>0</v>
      </c>
      <c r="Y172" s="3">
        <v>0</v>
      </c>
      <c r="Z172" s="3">
        <v>100</v>
      </c>
      <c r="AA172" s="3">
        <v>10</v>
      </c>
      <c r="AB172" s="3">
        <v>10</v>
      </c>
      <c r="AC172" s="3">
        <v>0</v>
      </c>
      <c r="AD172" s="3">
        <v>100</v>
      </c>
      <c r="AE172" s="3">
        <v>9</v>
      </c>
      <c r="AF172" s="3">
        <v>9</v>
      </c>
      <c r="AG172" s="3">
        <v>0</v>
      </c>
      <c r="AH172" s="3" t="s">
        <v>794</v>
      </c>
    </row>
    <row r="173" spans="1:34" s="4" customFormat="1" ht="11.25" x14ac:dyDescent="0.2">
      <c r="A173" s="3" t="s">
        <v>637</v>
      </c>
      <c r="B173" s="3" t="s">
        <v>791</v>
      </c>
      <c r="C173" s="3" t="s">
        <v>639</v>
      </c>
      <c r="D173" s="3">
        <v>13147</v>
      </c>
      <c r="E173" s="3" t="s">
        <v>795</v>
      </c>
      <c r="F173" s="3" t="s">
        <v>798</v>
      </c>
      <c r="G173" s="3" t="s">
        <v>796</v>
      </c>
      <c r="H173" s="3" t="s">
        <v>797</v>
      </c>
      <c r="I173" s="3" t="s">
        <v>42</v>
      </c>
      <c r="J173" s="3" t="s">
        <v>43</v>
      </c>
      <c r="K173" s="3" t="s">
        <v>53</v>
      </c>
      <c r="L173" s="3" t="s">
        <v>6</v>
      </c>
      <c r="M173" s="3" t="s">
        <v>5257</v>
      </c>
      <c r="N173" s="3">
        <v>100</v>
      </c>
      <c r="O173" s="3">
        <v>499</v>
      </c>
      <c r="P173" s="3">
        <v>499</v>
      </c>
      <c r="Q173" s="3">
        <v>0</v>
      </c>
      <c r="R173" s="3">
        <v>100</v>
      </c>
      <c r="S173" s="3">
        <v>499</v>
      </c>
      <c r="T173" s="3">
        <v>499</v>
      </c>
      <c r="U173" s="3">
        <v>0</v>
      </c>
      <c r="V173" s="3">
        <v>0</v>
      </c>
      <c r="W173" s="3">
        <v>0</v>
      </c>
      <c r="X173" s="3">
        <v>0</v>
      </c>
      <c r="Y173" s="3">
        <v>0</v>
      </c>
      <c r="Z173" s="3">
        <v>100</v>
      </c>
      <c r="AA173" s="3">
        <v>482</v>
      </c>
      <c r="AB173" s="3">
        <v>482</v>
      </c>
      <c r="AC173" s="3">
        <v>0</v>
      </c>
      <c r="AD173" s="3">
        <v>100</v>
      </c>
      <c r="AE173" s="3">
        <v>470</v>
      </c>
      <c r="AF173" s="3">
        <v>470</v>
      </c>
      <c r="AG173" s="3">
        <v>0</v>
      </c>
      <c r="AH173" s="3" t="s">
        <v>799</v>
      </c>
    </row>
    <row r="174" spans="1:34" s="4" customFormat="1" ht="11.25" x14ac:dyDescent="0.2">
      <c r="A174" s="3" t="s">
        <v>637</v>
      </c>
      <c r="B174" s="3" t="s">
        <v>791</v>
      </c>
      <c r="C174" s="3" t="s">
        <v>639</v>
      </c>
      <c r="D174" s="3">
        <v>13347</v>
      </c>
      <c r="E174" s="3" t="s">
        <v>800</v>
      </c>
      <c r="F174" s="3" t="s">
        <v>801</v>
      </c>
      <c r="G174" s="3"/>
      <c r="H174" s="3"/>
      <c r="I174" s="3" t="s">
        <v>42</v>
      </c>
      <c r="J174" s="3" t="s">
        <v>43</v>
      </c>
      <c r="K174" s="3" t="s">
        <v>44</v>
      </c>
      <c r="L174" s="3" t="s">
        <v>6</v>
      </c>
      <c r="M174" s="3" t="s">
        <v>5256</v>
      </c>
      <c r="N174" s="3" t="s">
        <v>67</v>
      </c>
      <c r="O174" s="3" t="s">
        <v>40</v>
      </c>
      <c r="P174" s="3" t="s">
        <v>40</v>
      </c>
      <c r="Q174" s="3" t="s">
        <v>40</v>
      </c>
      <c r="R174" s="3">
        <v>62</v>
      </c>
      <c r="S174" s="3">
        <v>28</v>
      </c>
      <c r="T174" s="3">
        <v>45</v>
      </c>
      <c r="U174" s="3">
        <v>0</v>
      </c>
      <c r="V174" s="3">
        <v>0</v>
      </c>
      <c r="W174" s="3">
        <v>0</v>
      </c>
      <c r="X174" s="3">
        <v>0</v>
      </c>
      <c r="Y174" s="3">
        <v>0</v>
      </c>
      <c r="Z174" s="3">
        <v>0</v>
      </c>
      <c r="AA174" s="3">
        <v>0</v>
      </c>
      <c r="AB174" s="3">
        <v>0</v>
      </c>
      <c r="AC174" s="3">
        <v>0</v>
      </c>
      <c r="AD174" s="3">
        <v>67</v>
      </c>
      <c r="AE174" s="3">
        <v>59</v>
      </c>
      <c r="AF174" s="3">
        <v>88</v>
      </c>
      <c r="AG174" s="3">
        <v>0</v>
      </c>
      <c r="AH174" s="3" t="s">
        <v>802</v>
      </c>
    </row>
    <row r="175" spans="1:34" s="4" customFormat="1" ht="11.25" x14ac:dyDescent="0.2">
      <c r="A175" s="3" t="s">
        <v>637</v>
      </c>
      <c r="B175" s="3" t="s">
        <v>791</v>
      </c>
      <c r="C175" s="3" t="s">
        <v>639</v>
      </c>
      <c r="D175" s="3">
        <v>13365</v>
      </c>
      <c r="E175" s="3" t="s">
        <v>803</v>
      </c>
      <c r="F175" s="3" t="s">
        <v>806</v>
      </c>
      <c r="G175" s="3" t="s">
        <v>804</v>
      </c>
      <c r="H175" s="3" t="s">
        <v>805</v>
      </c>
      <c r="I175" s="3" t="s">
        <v>42</v>
      </c>
      <c r="J175" s="3" t="s">
        <v>43</v>
      </c>
      <c r="K175" s="3" t="s">
        <v>44</v>
      </c>
      <c r="L175" s="3" t="s">
        <v>78</v>
      </c>
      <c r="M175" s="3" t="s">
        <v>5257</v>
      </c>
      <c r="N175" s="3">
        <v>75</v>
      </c>
      <c r="O175" s="3">
        <v>21</v>
      </c>
      <c r="P175" s="3">
        <v>28</v>
      </c>
      <c r="Q175" s="3">
        <v>0</v>
      </c>
      <c r="R175" s="3">
        <v>75</v>
      </c>
      <c r="S175" s="3">
        <v>24</v>
      </c>
      <c r="T175" s="3">
        <v>32</v>
      </c>
      <c r="U175" s="3">
        <v>0</v>
      </c>
      <c r="V175" s="3">
        <v>0</v>
      </c>
      <c r="W175" s="3">
        <v>0</v>
      </c>
      <c r="X175" s="3">
        <v>30</v>
      </c>
      <c r="Y175" s="3">
        <v>0</v>
      </c>
      <c r="Z175" s="3">
        <v>0</v>
      </c>
      <c r="AA175" s="3">
        <v>0</v>
      </c>
      <c r="AB175" s="3">
        <v>0</v>
      </c>
      <c r="AC175" s="3">
        <v>0</v>
      </c>
      <c r="AD175" s="3">
        <v>97</v>
      </c>
      <c r="AE175" s="3">
        <v>28</v>
      </c>
      <c r="AF175" s="3">
        <v>29</v>
      </c>
      <c r="AG175" s="3">
        <v>0</v>
      </c>
      <c r="AH175" s="3" t="s">
        <v>807</v>
      </c>
    </row>
    <row r="176" spans="1:34" s="4" customFormat="1" ht="11.25" x14ac:dyDescent="0.2">
      <c r="A176" s="3" t="s">
        <v>637</v>
      </c>
      <c r="B176" s="3" t="s">
        <v>791</v>
      </c>
      <c r="C176" s="3" t="s">
        <v>639</v>
      </c>
      <c r="D176" s="3">
        <v>13366</v>
      </c>
      <c r="E176" s="3" t="s">
        <v>808</v>
      </c>
      <c r="F176" s="3" t="s">
        <v>811</v>
      </c>
      <c r="G176" s="3" t="s">
        <v>809</v>
      </c>
      <c r="H176" s="3" t="s">
        <v>810</v>
      </c>
      <c r="I176" s="3" t="s">
        <v>42</v>
      </c>
      <c r="J176" s="3" t="s">
        <v>43</v>
      </c>
      <c r="K176" s="3" t="s">
        <v>44</v>
      </c>
      <c r="L176" s="3" t="s">
        <v>6</v>
      </c>
      <c r="M176" s="3" t="s">
        <v>5257</v>
      </c>
      <c r="N176" s="3">
        <v>76</v>
      </c>
      <c r="O176" s="3">
        <v>42</v>
      </c>
      <c r="P176" s="3">
        <v>55</v>
      </c>
      <c r="Q176" s="3">
        <v>0</v>
      </c>
      <c r="R176" s="3">
        <v>76</v>
      </c>
      <c r="S176" s="3">
        <v>75</v>
      </c>
      <c r="T176" s="3">
        <v>99</v>
      </c>
      <c r="U176" s="3">
        <v>0</v>
      </c>
      <c r="V176" s="3">
        <v>33</v>
      </c>
      <c r="W176" s="3">
        <v>76</v>
      </c>
      <c r="X176" s="3">
        <v>227</v>
      </c>
      <c r="Y176" s="3">
        <v>0</v>
      </c>
      <c r="Z176" s="3">
        <v>88</v>
      </c>
      <c r="AA176" s="3">
        <v>59</v>
      </c>
      <c r="AB176" s="3">
        <v>67</v>
      </c>
      <c r="AC176" s="3">
        <v>0</v>
      </c>
      <c r="AD176" s="3">
        <v>100</v>
      </c>
      <c r="AE176" s="3">
        <v>55</v>
      </c>
      <c r="AF176" s="3">
        <v>55</v>
      </c>
      <c r="AG176" s="3">
        <v>0</v>
      </c>
      <c r="AH176" s="3" t="s">
        <v>812</v>
      </c>
    </row>
    <row r="177" spans="1:34" s="4" customFormat="1" ht="11.25" x14ac:dyDescent="0.2">
      <c r="A177" s="3" t="s">
        <v>637</v>
      </c>
      <c r="B177" s="3" t="s">
        <v>791</v>
      </c>
      <c r="C177" s="3" t="s">
        <v>639</v>
      </c>
      <c r="D177" s="3">
        <v>13529</v>
      </c>
      <c r="E177" s="3" t="s">
        <v>813</v>
      </c>
      <c r="F177" s="3" t="s">
        <v>816</v>
      </c>
      <c r="G177" s="3" t="s">
        <v>814</v>
      </c>
      <c r="H177" s="3" t="s">
        <v>815</v>
      </c>
      <c r="I177" s="3" t="s">
        <v>42</v>
      </c>
      <c r="J177" s="3" t="s">
        <v>43</v>
      </c>
      <c r="K177" s="3" t="s">
        <v>44</v>
      </c>
      <c r="L177" s="3" t="s">
        <v>6</v>
      </c>
      <c r="M177" s="3" t="s">
        <v>9</v>
      </c>
      <c r="N177" s="3">
        <v>9</v>
      </c>
      <c r="O177" s="3">
        <v>5</v>
      </c>
      <c r="P177" s="3">
        <v>54</v>
      </c>
      <c r="Q177" s="3">
        <v>0</v>
      </c>
      <c r="R177" s="3"/>
      <c r="S177" s="3"/>
      <c r="T177" s="3"/>
      <c r="U177" s="3"/>
      <c r="V177" s="3" t="s">
        <v>67</v>
      </c>
      <c r="W177" s="3" t="s">
        <v>40</v>
      </c>
      <c r="X177" s="3" t="s">
        <v>40</v>
      </c>
      <c r="Y177" s="3" t="s">
        <v>40</v>
      </c>
      <c r="Z177" s="3" t="s">
        <v>67</v>
      </c>
      <c r="AA177" s="3" t="s">
        <v>40</v>
      </c>
      <c r="AB177" s="3" t="s">
        <v>40</v>
      </c>
      <c r="AC177" s="3" t="s">
        <v>40</v>
      </c>
      <c r="AD177" s="3" t="s">
        <v>67</v>
      </c>
      <c r="AE177" s="3" t="s">
        <v>40</v>
      </c>
      <c r="AF177" s="3" t="s">
        <v>40</v>
      </c>
      <c r="AG177" s="3" t="s">
        <v>40</v>
      </c>
      <c r="AH177" s="3" t="s">
        <v>817</v>
      </c>
    </row>
    <row r="178" spans="1:34" s="4" customFormat="1" ht="11.25" x14ac:dyDescent="0.2">
      <c r="A178" s="3" t="s">
        <v>637</v>
      </c>
      <c r="B178" s="3" t="s">
        <v>791</v>
      </c>
      <c r="C178" s="3" t="s">
        <v>639</v>
      </c>
      <c r="D178" s="3">
        <v>13549</v>
      </c>
      <c r="E178" s="3" t="s">
        <v>818</v>
      </c>
      <c r="F178" s="3" t="s">
        <v>821</v>
      </c>
      <c r="G178" s="3" t="s">
        <v>819</v>
      </c>
      <c r="H178" s="3" t="s">
        <v>820</v>
      </c>
      <c r="I178" s="3" t="s">
        <v>42</v>
      </c>
      <c r="J178" s="3" t="s">
        <v>43</v>
      </c>
      <c r="K178" s="3" t="s">
        <v>44</v>
      </c>
      <c r="L178" s="3" t="s">
        <v>45</v>
      </c>
      <c r="M178" s="3" t="s">
        <v>9</v>
      </c>
      <c r="N178" s="3">
        <v>100</v>
      </c>
      <c r="O178" s="3">
        <v>8</v>
      </c>
      <c r="P178" s="3">
        <v>8</v>
      </c>
      <c r="Q178" s="3">
        <v>0</v>
      </c>
      <c r="R178" s="3"/>
      <c r="S178" s="3"/>
      <c r="T178" s="3"/>
      <c r="U178" s="3"/>
      <c r="V178" s="3">
        <v>0</v>
      </c>
      <c r="W178" s="3">
        <v>0</v>
      </c>
      <c r="X178" s="3">
        <v>15</v>
      </c>
      <c r="Y178" s="3">
        <v>0</v>
      </c>
      <c r="Z178" s="3">
        <v>100</v>
      </c>
      <c r="AA178" s="3">
        <v>7</v>
      </c>
      <c r="AB178" s="3">
        <v>7</v>
      </c>
      <c r="AC178" s="3">
        <v>0</v>
      </c>
      <c r="AD178" s="3">
        <v>100</v>
      </c>
      <c r="AE178" s="3">
        <v>4</v>
      </c>
      <c r="AF178" s="3">
        <v>4</v>
      </c>
      <c r="AG178" s="3">
        <v>0</v>
      </c>
      <c r="AH178" s="3" t="s">
        <v>822</v>
      </c>
    </row>
    <row r="179" spans="1:34" s="4" customFormat="1" ht="11.25" x14ac:dyDescent="0.2">
      <c r="A179" s="3" t="s">
        <v>637</v>
      </c>
      <c r="B179" s="3" t="s">
        <v>791</v>
      </c>
      <c r="C179" s="3" t="s">
        <v>639</v>
      </c>
      <c r="D179" s="3">
        <v>13552</v>
      </c>
      <c r="E179" s="3" t="s">
        <v>823</v>
      </c>
      <c r="F179" s="3" t="s">
        <v>826</v>
      </c>
      <c r="G179" s="3" t="s">
        <v>824</v>
      </c>
      <c r="H179" s="3" t="s">
        <v>825</v>
      </c>
      <c r="I179" s="3" t="s">
        <v>42</v>
      </c>
      <c r="J179" s="3" t="s">
        <v>43</v>
      </c>
      <c r="K179" s="3" t="s">
        <v>44</v>
      </c>
      <c r="L179" s="3" t="s">
        <v>45</v>
      </c>
      <c r="M179" s="3" t="s">
        <v>9</v>
      </c>
      <c r="N179" s="3">
        <v>100</v>
      </c>
      <c r="O179" s="3">
        <v>3</v>
      </c>
      <c r="P179" s="3">
        <v>3</v>
      </c>
      <c r="Q179" s="3">
        <v>0</v>
      </c>
      <c r="R179" s="3"/>
      <c r="S179" s="3"/>
      <c r="T179" s="3"/>
      <c r="U179" s="3"/>
      <c r="V179" s="3">
        <v>0</v>
      </c>
      <c r="W179" s="3">
        <v>0</v>
      </c>
      <c r="X179" s="3">
        <v>3</v>
      </c>
      <c r="Y179" s="3">
        <v>0</v>
      </c>
      <c r="Z179" s="3">
        <v>100</v>
      </c>
      <c r="AA179" s="3">
        <v>5</v>
      </c>
      <c r="AB179" s="3">
        <v>5</v>
      </c>
      <c r="AC179" s="3">
        <v>0</v>
      </c>
      <c r="AD179" s="3">
        <v>100</v>
      </c>
      <c r="AE179" s="3">
        <v>6</v>
      </c>
      <c r="AF179" s="3">
        <v>6</v>
      </c>
      <c r="AG179" s="3">
        <v>0</v>
      </c>
      <c r="AH179" s="3" t="s">
        <v>827</v>
      </c>
    </row>
    <row r="180" spans="1:34" s="4" customFormat="1" ht="11.25" x14ac:dyDescent="0.2">
      <c r="A180" s="3" t="s">
        <v>637</v>
      </c>
      <c r="B180" s="3" t="s">
        <v>791</v>
      </c>
      <c r="C180" s="3" t="s">
        <v>639</v>
      </c>
      <c r="D180" s="3">
        <v>13553</v>
      </c>
      <c r="E180" s="3" t="s">
        <v>828</v>
      </c>
      <c r="F180" s="3" t="s">
        <v>831</v>
      </c>
      <c r="G180" s="3" t="s">
        <v>829</v>
      </c>
      <c r="H180" s="3" t="s">
        <v>830</v>
      </c>
      <c r="I180" s="3" t="s">
        <v>42</v>
      </c>
      <c r="J180" s="3" t="s">
        <v>43</v>
      </c>
      <c r="K180" s="3" t="s">
        <v>44</v>
      </c>
      <c r="L180" s="3" t="s">
        <v>45</v>
      </c>
      <c r="M180" s="3" t="s">
        <v>9</v>
      </c>
      <c r="N180" s="3">
        <v>100</v>
      </c>
      <c r="O180" s="3">
        <v>6</v>
      </c>
      <c r="P180" s="3">
        <v>6</v>
      </c>
      <c r="Q180" s="3">
        <v>0</v>
      </c>
      <c r="R180" s="3"/>
      <c r="S180" s="3"/>
      <c r="T180" s="3"/>
      <c r="U180" s="3"/>
      <c r="V180" s="3">
        <v>33</v>
      </c>
      <c r="W180" s="3">
        <v>2</v>
      </c>
      <c r="X180" s="3">
        <v>6</v>
      </c>
      <c r="Y180" s="3">
        <v>0</v>
      </c>
      <c r="Z180" s="3">
        <v>100</v>
      </c>
      <c r="AA180" s="3">
        <v>5</v>
      </c>
      <c r="AB180" s="3">
        <v>5</v>
      </c>
      <c r="AC180" s="3">
        <v>0</v>
      </c>
      <c r="AD180" s="3">
        <v>100</v>
      </c>
      <c r="AE180" s="3">
        <v>3</v>
      </c>
      <c r="AF180" s="3">
        <v>3</v>
      </c>
      <c r="AG180" s="3">
        <v>0</v>
      </c>
      <c r="AH180" s="3" t="s">
        <v>832</v>
      </c>
    </row>
    <row r="181" spans="1:34" s="4" customFormat="1" ht="11.25" x14ac:dyDescent="0.2">
      <c r="A181" s="3" t="s">
        <v>637</v>
      </c>
      <c r="B181" s="3" t="s">
        <v>791</v>
      </c>
      <c r="C181" s="3" t="s">
        <v>639</v>
      </c>
      <c r="D181" s="3">
        <v>13629</v>
      </c>
      <c r="E181" s="3" t="s">
        <v>833</v>
      </c>
      <c r="F181" s="3" t="s">
        <v>835</v>
      </c>
      <c r="G181" s="3" t="s">
        <v>814</v>
      </c>
      <c r="H181" s="3" t="s">
        <v>834</v>
      </c>
      <c r="I181" s="3" t="s">
        <v>42</v>
      </c>
      <c r="J181" s="3" t="s">
        <v>43</v>
      </c>
      <c r="K181" s="3" t="s">
        <v>44</v>
      </c>
      <c r="L181" s="3" t="s">
        <v>6</v>
      </c>
      <c r="M181" s="3" t="s">
        <v>9</v>
      </c>
      <c r="N181" s="3">
        <v>87</v>
      </c>
      <c r="O181" s="3">
        <v>27</v>
      </c>
      <c r="P181" s="3">
        <v>31</v>
      </c>
      <c r="Q181" s="3">
        <v>0</v>
      </c>
      <c r="R181" s="3"/>
      <c r="S181" s="3"/>
      <c r="T181" s="3"/>
      <c r="U181" s="3"/>
      <c r="V181" s="3">
        <v>39</v>
      </c>
      <c r="W181" s="3">
        <v>12</v>
      </c>
      <c r="X181" s="3">
        <v>31</v>
      </c>
      <c r="Y181" s="3">
        <v>0</v>
      </c>
      <c r="Z181" s="3">
        <v>100</v>
      </c>
      <c r="AA181" s="3">
        <v>31</v>
      </c>
      <c r="AB181" s="3">
        <v>31</v>
      </c>
      <c r="AC181" s="3">
        <v>0</v>
      </c>
      <c r="AD181" s="3">
        <v>100</v>
      </c>
      <c r="AE181" s="3">
        <v>29</v>
      </c>
      <c r="AF181" s="3">
        <v>29</v>
      </c>
      <c r="AG181" s="3">
        <v>0</v>
      </c>
      <c r="AH181" s="3" t="s">
        <v>836</v>
      </c>
    </row>
    <row r="182" spans="1:34" s="4" customFormat="1" ht="11.25" x14ac:dyDescent="0.2">
      <c r="A182" s="3" t="s">
        <v>637</v>
      </c>
      <c r="B182" s="3" t="s">
        <v>791</v>
      </c>
      <c r="C182" s="3" t="s">
        <v>639</v>
      </c>
      <c r="D182" s="3">
        <v>13670</v>
      </c>
      <c r="E182" s="3" t="s">
        <v>837</v>
      </c>
      <c r="F182" s="3" t="s">
        <v>840</v>
      </c>
      <c r="G182" s="3" t="s">
        <v>838</v>
      </c>
      <c r="H182" s="3" t="s">
        <v>839</v>
      </c>
      <c r="I182" s="3" t="s">
        <v>42</v>
      </c>
      <c r="J182" s="3" t="s">
        <v>43</v>
      </c>
      <c r="K182" s="3" t="s">
        <v>44</v>
      </c>
      <c r="L182" s="3" t="s">
        <v>6</v>
      </c>
      <c r="M182" s="3" t="s">
        <v>9</v>
      </c>
      <c r="N182" s="3">
        <v>100</v>
      </c>
      <c r="O182" s="3">
        <v>24</v>
      </c>
      <c r="P182" s="3">
        <v>24</v>
      </c>
      <c r="Q182" s="3">
        <v>0</v>
      </c>
      <c r="R182" s="3"/>
      <c r="S182" s="3"/>
      <c r="T182" s="3"/>
      <c r="U182" s="3"/>
      <c r="V182" s="3">
        <v>50</v>
      </c>
      <c r="W182" s="3">
        <v>6</v>
      </c>
      <c r="X182" s="3">
        <v>12</v>
      </c>
      <c r="Y182" s="3">
        <v>0</v>
      </c>
      <c r="Z182" s="3">
        <v>100</v>
      </c>
      <c r="AA182" s="3">
        <v>12</v>
      </c>
      <c r="AB182" s="3">
        <v>12</v>
      </c>
      <c r="AC182" s="3">
        <v>0</v>
      </c>
      <c r="AD182" s="3">
        <v>100</v>
      </c>
      <c r="AE182" s="3">
        <v>12</v>
      </c>
      <c r="AF182" s="3">
        <v>12</v>
      </c>
      <c r="AG182" s="3">
        <v>0</v>
      </c>
      <c r="AH182" s="3" t="s">
        <v>841</v>
      </c>
    </row>
    <row r="183" spans="1:34" s="4" customFormat="1" ht="11.25" x14ac:dyDescent="0.2">
      <c r="A183" s="3" t="s">
        <v>637</v>
      </c>
      <c r="B183" s="3" t="s">
        <v>791</v>
      </c>
      <c r="C183" s="3" t="s">
        <v>639</v>
      </c>
      <c r="D183" s="3">
        <v>13671</v>
      </c>
      <c r="E183" s="3" t="s">
        <v>842</v>
      </c>
      <c r="F183" s="3" t="s">
        <v>844</v>
      </c>
      <c r="G183" s="3" t="s">
        <v>838</v>
      </c>
      <c r="H183" s="3" t="s">
        <v>843</v>
      </c>
      <c r="I183" s="3" t="s">
        <v>42</v>
      </c>
      <c r="J183" s="3" t="s">
        <v>43</v>
      </c>
      <c r="K183" s="3" t="s">
        <v>44</v>
      </c>
      <c r="L183" s="3" t="s">
        <v>6</v>
      </c>
      <c r="M183" s="3" t="s">
        <v>9</v>
      </c>
      <c r="N183" s="3">
        <v>100</v>
      </c>
      <c r="O183" s="3">
        <v>12</v>
      </c>
      <c r="P183" s="3">
        <v>12</v>
      </c>
      <c r="Q183" s="3">
        <v>0</v>
      </c>
      <c r="R183" s="3"/>
      <c r="S183" s="3"/>
      <c r="T183" s="3"/>
      <c r="U183" s="3"/>
      <c r="V183" s="3">
        <v>50</v>
      </c>
      <c r="W183" s="3">
        <v>6</v>
      </c>
      <c r="X183" s="3">
        <v>12</v>
      </c>
      <c r="Y183" s="3">
        <v>0</v>
      </c>
      <c r="Z183" s="3" t="s">
        <v>67</v>
      </c>
      <c r="AA183" s="3" t="s">
        <v>40</v>
      </c>
      <c r="AB183" s="3" t="s">
        <v>40</v>
      </c>
      <c r="AC183" s="3" t="s">
        <v>40</v>
      </c>
      <c r="AD183" s="3" t="s">
        <v>67</v>
      </c>
      <c r="AE183" s="3" t="s">
        <v>40</v>
      </c>
      <c r="AF183" s="3" t="s">
        <v>40</v>
      </c>
      <c r="AG183" s="3" t="s">
        <v>40</v>
      </c>
      <c r="AH183" s="3" t="s">
        <v>845</v>
      </c>
    </row>
    <row r="184" spans="1:34" s="4" customFormat="1" ht="11.25" x14ac:dyDescent="0.2">
      <c r="A184" s="3" t="s">
        <v>637</v>
      </c>
      <c r="B184" s="3" t="s">
        <v>846</v>
      </c>
      <c r="C184" s="3" t="s">
        <v>639</v>
      </c>
      <c r="D184" s="3">
        <v>13244</v>
      </c>
      <c r="E184" s="3" t="s">
        <v>847</v>
      </c>
      <c r="F184" s="3" t="s">
        <v>848</v>
      </c>
      <c r="G184" s="3"/>
      <c r="H184" s="3"/>
      <c r="I184" s="3" t="s">
        <v>42</v>
      </c>
      <c r="J184" s="3" t="s">
        <v>43</v>
      </c>
      <c r="K184" s="3" t="s">
        <v>44</v>
      </c>
      <c r="L184" s="3" t="s">
        <v>78</v>
      </c>
      <c r="M184" s="3" t="s">
        <v>5256</v>
      </c>
      <c r="N184" s="3" t="s">
        <v>67</v>
      </c>
      <c r="O184" s="3" t="s">
        <v>40</v>
      </c>
      <c r="P184" s="3" t="s">
        <v>40</v>
      </c>
      <c r="Q184" s="3" t="s">
        <v>40</v>
      </c>
      <c r="R184" s="3">
        <v>70</v>
      </c>
      <c r="S184" s="3">
        <v>11438</v>
      </c>
      <c r="T184" s="3">
        <v>16340</v>
      </c>
      <c r="U184" s="3">
        <v>0</v>
      </c>
      <c r="V184" s="3">
        <v>0</v>
      </c>
      <c r="W184" s="3">
        <v>0</v>
      </c>
      <c r="X184" s="3">
        <v>0</v>
      </c>
      <c r="Y184" s="3">
        <v>0</v>
      </c>
      <c r="Z184" s="3">
        <v>94</v>
      </c>
      <c r="AA184" s="3">
        <v>2014</v>
      </c>
      <c r="AB184" s="3">
        <v>2150</v>
      </c>
      <c r="AC184" s="3">
        <v>0</v>
      </c>
      <c r="AD184" s="3">
        <v>77</v>
      </c>
      <c r="AE184" s="3">
        <v>411</v>
      </c>
      <c r="AF184" s="3">
        <v>532</v>
      </c>
      <c r="AG184" s="3">
        <v>0</v>
      </c>
      <c r="AH184" s="3" t="s">
        <v>849</v>
      </c>
    </row>
    <row r="185" spans="1:34" s="4" customFormat="1" ht="11.25" x14ac:dyDescent="0.2">
      <c r="A185" s="3" t="s">
        <v>637</v>
      </c>
      <c r="B185" s="3" t="s">
        <v>846</v>
      </c>
      <c r="C185" s="3" t="s">
        <v>639</v>
      </c>
      <c r="D185" s="3">
        <v>13245</v>
      </c>
      <c r="E185" s="3" t="s">
        <v>850</v>
      </c>
      <c r="F185" s="3" t="s">
        <v>851</v>
      </c>
      <c r="G185" s="3"/>
      <c r="H185" s="3"/>
      <c r="I185" s="3" t="s">
        <v>42</v>
      </c>
      <c r="J185" s="3" t="s">
        <v>43</v>
      </c>
      <c r="K185" s="3" t="s">
        <v>44</v>
      </c>
      <c r="L185" s="3" t="s">
        <v>78</v>
      </c>
      <c r="M185" s="3" t="s">
        <v>5257</v>
      </c>
      <c r="N185" s="3">
        <v>65</v>
      </c>
      <c r="O185" s="3">
        <v>17163</v>
      </c>
      <c r="P185" s="3">
        <v>26402</v>
      </c>
      <c r="Q185" s="3">
        <v>0</v>
      </c>
      <c r="R185" s="3">
        <v>65</v>
      </c>
      <c r="S185" s="3">
        <v>17163</v>
      </c>
      <c r="T185" s="3">
        <v>26402</v>
      </c>
      <c r="U185" s="3">
        <v>0</v>
      </c>
      <c r="V185" s="3">
        <v>0</v>
      </c>
      <c r="W185" s="3">
        <v>0</v>
      </c>
      <c r="X185" s="3">
        <v>0</v>
      </c>
      <c r="Y185" s="3">
        <v>0</v>
      </c>
      <c r="Z185" s="3">
        <v>30</v>
      </c>
      <c r="AA185" s="3">
        <v>7920</v>
      </c>
      <c r="AB185" s="3">
        <v>26528</v>
      </c>
      <c r="AC185" s="3">
        <v>0</v>
      </c>
      <c r="AD185" s="3">
        <v>28</v>
      </c>
      <c r="AE185" s="3">
        <v>5453</v>
      </c>
      <c r="AF185" s="3">
        <v>19468</v>
      </c>
      <c r="AG185" s="3">
        <v>0</v>
      </c>
      <c r="AH185" s="3" t="s">
        <v>852</v>
      </c>
    </row>
    <row r="186" spans="1:34" s="4" customFormat="1" ht="11.25" x14ac:dyDescent="0.2">
      <c r="A186" s="3" t="s">
        <v>637</v>
      </c>
      <c r="B186" s="3" t="s">
        <v>846</v>
      </c>
      <c r="C186" s="3" t="s">
        <v>639</v>
      </c>
      <c r="D186" s="3">
        <v>13247</v>
      </c>
      <c r="E186" s="3" t="s">
        <v>853</v>
      </c>
      <c r="F186" s="3" t="s">
        <v>854</v>
      </c>
      <c r="G186" s="3"/>
      <c r="H186" s="3"/>
      <c r="I186" s="3" t="s">
        <v>42</v>
      </c>
      <c r="J186" s="3" t="s">
        <v>43</v>
      </c>
      <c r="K186" s="3" t="s">
        <v>44</v>
      </c>
      <c r="L186" s="3" t="s">
        <v>6</v>
      </c>
      <c r="M186" s="3" t="s">
        <v>5256</v>
      </c>
      <c r="N186" s="3" t="s">
        <v>67</v>
      </c>
      <c r="O186" s="3" t="s">
        <v>40</v>
      </c>
      <c r="P186" s="3" t="s">
        <v>40</v>
      </c>
      <c r="Q186" s="3" t="s">
        <v>40</v>
      </c>
      <c r="R186" s="3">
        <v>100</v>
      </c>
      <c r="S186" s="3">
        <v>3</v>
      </c>
      <c r="T186" s="3">
        <v>3</v>
      </c>
      <c r="U186" s="3">
        <v>0</v>
      </c>
      <c r="V186" s="3">
        <v>0</v>
      </c>
      <c r="W186" s="3">
        <v>0</v>
      </c>
      <c r="X186" s="3">
        <v>0</v>
      </c>
      <c r="Y186" s="3">
        <v>0</v>
      </c>
      <c r="Z186" s="3">
        <v>100</v>
      </c>
      <c r="AA186" s="3">
        <v>4</v>
      </c>
      <c r="AB186" s="3">
        <v>4</v>
      </c>
      <c r="AC186" s="3">
        <v>0</v>
      </c>
      <c r="AD186" s="3">
        <v>100</v>
      </c>
      <c r="AE186" s="3">
        <v>4</v>
      </c>
      <c r="AF186" s="3">
        <v>4</v>
      </c>
      <c r="AG186" s="3">
        <v>0</v>
      </c>
      <c r="AH186" s="3" t="s">
        <v>855</v>
      </c>
    </row>
    <row r="187" spans="1:34" s="4" customFormat="1" ht="11.25" x14ac:dyDescent="0.2">
      <c r="A187" s="3" t="s">
        <v>637</v>
      </c>
      <c r="B187" s="3" t="s">
        <v>846</v>
      </c>
      <c r="C187" s="3" t="s">
        <v>639</v>
      </c>
      <c r="D187" s="3">
        <v>13248</v>
      </c>
      <c r="E187" s="3" t="s">
        <v>856</v>
      </c>
      <c r="F187" s="3" t="s">
        <v>857</v>
      </c>
      <c r="G187" s="3"/>
      <c r="H187" s="3"/>
      <c r="I187" s="3" t="s">
        <v>42</v>
      </c>
      <c r="J187" s="3" t="s">
        <v>43</v>
      </c>
      <c r="K187" s="3" t="s">
        <v>44</v>
      </c>
      <c r="L187" s="3" t="s">
        <v>45</v>
      </c>
      <c r="M187" s="3" t="s">
        <v>5256</v>
      </c>
      <c r="N187" s="3" t="s">
        <v>67</v>
      </c>
      <c r="O187" s="3" t="s">
        <v>40</v>
      </c>
      <c r="P187" s="3" t="s">
        <v>40</v>
      </c>
      <c r="Q187" s="3" t="s">
        <v>40</v>
      </c>
      <c r="R187" s="3">
        <v>100</v>
      </c>
      <c r="S187" s="3">
        <v>38</v>
      </c>
      <c r="T187" s="3">
        <v>38</v>
      </c>
      <c r="U187" s="3">
        <v>0</v>
      </c>
      <c r="V187" s="3">
        <v>0</v>
      </c>
      <c r="W187" s="3">
        <v>0</v>
      </c>
      <c r="X187" s="3">
        <v>0</v>
      </c>
      <c r="Y187" s="3">
        <v>0</v>
      </c>
      <c r="Z187" s="3">
        <v>100</v>
      </c>
      <c r="AA187" s="3">
        <v>35</v>
      </c>
      <c r="AB187" s="3">
        <v>35</v>
      </c>
      <c r="AC187" s="3">
        <v>0</v>
      </c>
      <c r="AD187" s="3">
        <v>100</v>
      </c>
      <c r="AE187" s="3">
        <v>35</v>
      </c>
      <c r="AF187" s="3">
        <v>35</v>
      </c>
      <c r="AG187" s="3">
        <v>0</v>
      </c>
      <c r="AH187" s="3" t="s">
        <v>858</v>
      </c>
    </row>
    <row r="188" spans="1:34" s="4" customFormat="1" ht="11.25" x14ac:dyDescent="0.2">
      <c r="A188" s="3" t="s">
        <v>637</v>
      </c>
      <c r="B188" s="3" t="s">
        <v>846</v>
      </c>
      <c r="C188" s="3" t="s">
        <v>639</v>
      </c>
      <c r="D188" s="3">
        <v>13760</v>
      </c>
      <c r="E188" s="3" t="s">
        <v>859</v>
      </c>
      <c r="F188" s="3" t="s">
        <v>862</v>
      </c>
      <c r="G188" s="3" t="s">
        <v>860</v>
      </c>
      <c r="H188" s="3" t="s">
        <v>861</v>
      </c>
      <c r="I188" s="3" t="s">
        <v>42</v>
      </c>
      <c r="J188" s="3" t="s">
        <v>43</v>
      </c>
      <c r="K188" s="3" t="s">
        <v>44</v>
      </c>
      <c r="L188" s="3" t="s">
        <v>45</v>
      </c>
      <c r="M188" s="3" t="s">
        <v>9</v>
      </c>
      <c r="N188" s="3">
        <v>100</v>
      </c>
      <c r="O188" s="3">
        <v>90</v>
      </c>
      <c r="P188" s="3">
        <v>90</v>
      </c>
      <c r="Q188" s="3">
        <v>0</v>
      </c>
      <c r="R188" s="3"/>
      <c r="S188" s="3"/>
      <c r="T188" s="3"/>
      <c r="U188" s="3"/>
      <c r="V188" s="3" t="s">
        <v>67</v>
      </c>
      <c r="W188" s="3" t="s">
        <v>40</v>
      </c>
      <c r="X188" s="3" t="s">
        <v>40</v>
      </c>
      <c r="Y188" s="3" t="s">
        <v>40</v>
      </c>
      <c r="Z188" s="3">
        <v>0</v>
      </c>
      <c r="AA188" s="3">
        <v>0</v>
      </c>
      <c r="AB188" s="3">
        <v>0</v>
      </c>
      <c r="AC188" s="3">
        <v>0</v>
      </c>
      <c r="AD188" s="3">
        <v>0</v>
      </c>
      <c r="AE188" s="3">
        <v>0</v>
      </c>
      <c r="AF188" s="3">
        <v>0</v>
      </c>
      <c r="AG188" s="3">
        <v>0</v>
      </c>
      <c r="AH188" s="3" t="s">
        <v>863</v>
      </c>
    </row>
    <row r="189" spans="1:34" s="4" customFormat="1" ht="11.25" x14ac:dyDescent="0.2">
      <c r="A189" s="3" t="s">
        <v>637</v>
      </c>
      <c r="B189" s="3" t="s">
        <v>846</v>
      </c>
      <c r="C189" s="3" t="s">
        <v>639</v>
      </c>
      <c r="D189" s="3">
        <v>13767</v>
      </c>
      <c r="E189" s="3" t="s">
        <v>864</v>
      </c>
      <c r="F189" s="3" t="s">
        <v>867</v>
      </c>
      <c r="G189" s="3" t="s">
        <v>865</v>
      </c>
      <c r="H189" s="3" t="s">
        <v>866</v>
      </c>
      <c r="I189" s="3" t="s">
        <v>42</v>
      </c>
      <c r="J189" s="3" t="s">
        <v>43</v>
      </c>
      <c r="K189" s="3" t="s">
        <v>44</v>
      </c>
      <c r="L189" s="3" t="s">
        <v>45</v>
      </c>
      <c r="M189" s="3" t="s">
        <v>9</v>
      </c>
      <c r="N189" s="3">
        <v>100</v>
      </c>
      <c r="O189" s="3">
        <v>2</v>
      </c>
      <c r="P189" s="3">
        <v>2</v>
      </c>
      <c r="Q189" s="3">
        <v>0</v>
      </c>
      <c r="R189" s="3"/>
      <c r="S189" s="3"/>
      <c r="T189" s="3"/>
      <c r="U189" s="3"/>
      <c r="V189" s="3">
        <v>0</v>
      </c>
      <c r="W189" s="3">
        <v>0</v>
      </c>
      <c r="X189" s="3">
        <v>0</v>
      </c>
      <c r="Y189" s="3">
        <v>0</v>
      </c>
      <c r="Z189" s="3">
        <v>0</v>
      </c>
      <c r="AA189" s="3">
        <v>0</v>
      </c>
      <c r="AB189" s="3">
        <v>0</v>
      </c>
      <c r="AC189" s="3">
        <v>0</v>
      </c>
      <c r="AD189" s="3">
        <v>0</v>
      </c>
      <c r="AE189" s="3">
        <v>0</v>
      </c>
      <c r="AF189" s="3">
        <v>0</v>
      </c>
      <c r="AG189" s="3">
        <v>0</v>
      </c>
      <c r="AH189" s="3" t="s">
        <v>868</v>
      </c>
    </row>
    <row r="190" spans="1:34" s="4" customFormat="1" ht="11.25" x14ac:dyDescent="0.2">
      <c r="A190" s="3" t="s">
        <v>637</v>
      </c>
      <c r="B190" s="3" t="s">
        <v>846</v>
      </c>
      <c r="C190" s="3" t="s">
        <v>639</v>
      </c>
      <c r="D190" s="3">
        <v>13769</v>
      </c>
      <c r="E190" s="3" t="s">
        <v>869</v>
      </c>
      <c r="F190" s="3" t="s">
        <v>872</v>
      </c>
      <c r="G190" s="3" t="s">
        <v>870</v>
      </c>
      <c r="H190" s="3" t="s">
        <v>871</v>
      </c>
      <c r="I190" s="3" t="s">
        <v>42</v>
      </c>
      <c r="J190" s="3" t="s">
        <v>43</v>
      </c>
      <c r="K190" s="3" t="s">
        <v>44</v>
      </c>
      <c r="L190" s="3" t="s">
        <v>45</v>
      </c>
      <c r="M190" s="3" t="s">
        <v>9</v>
      </c>
      <c r="N190" s="3">
        <v>100</v>
      </c>
      <c r="O190" s="3">
        <v>3</v>
      </c>
      <c r="P190" s="3">
        <v>3</v>
      </c>
      <c r="Q190" s="3">
        <v>0</v>
      </c>
      <c r="R190" s="3"/>
      <c r="S190" s="3"/>
      <c r="T190" s="3"/>
      <c r="U190" s="3"/>
      <c r="V190" s="3">
        <v>0</v>
      </c>
      <c r="W190" s="3">
        <v>0</v>
      </c>
      <c r="X190" s="3">
        <v>0</v>
      </c>
      <c r="Y190" s="3">
        <v>0</v>
      </c>
      <c r="Z190" s="3">
        <v>0</v>
      </c>
      <c r="AA190" s="3">
        <v>0</v>
      </c>
      <c r="AB190" s="3">
        <v>0</v>
      </c>
      <c r="AC190" s="3">
        <v>0</v>
      </c>
      <c r="AD190" s="3">
        <v>0</v>
      </c>
      <c r="AE190" s="3">
        <v>0</v>
      </c>
      <c r="AF190" s="3">
        <v>0</v>
      </c>
      <c r="AG190" s="3">
        <v>0</v>
      </c>
      <c r="AH190" s="3" t="s">
        <v>873</v>
      </c>
    </row>
    <row r="191" spans="1:34" s="4" customFormat="1" ht="11.25" x14ac:dyDescent="0.2">
      <c r="A191" s="3" t="s">
        <v>637</v>
      </c>
      <c r="B191" s="3" t="s">
        <v>846</v>
      </c>
      <c r="C191" s="3" t="s">
        <v>639</v>
      </c>
      <c r="D191" s="3">
        <v>13772</v>
      </c>
      <c r="E191" s="3" t="s">
        <v>874</v>
      </c>
      <c r="F191" s="3" t="s">
        <v>877</v>
      </c>
      <c r="G191" s="3" t="s">
        <v>875</v>
      </c>
      <c r="H191" s="3" t="s">
        <v>876</v>
      </c>
      <c r="I191" s="3" t="s">
        <v>42</v>
      </c>
      <c r="J191" s="3" t="s">
        <v>43</v>
      </c>
      <c r="K191" s="3" t="s">
        <v>44</v>
      </c>
      <c r="L191" s="3" t="s">
        <v>45</v>
      </c>
      <c r="M191" s="3" t="s">
        <v>9</v>
      </c>
      <c r="N191" s="3">
        <v>100</v>
      </c>
      <c r="O191" s="3">
        <v>3</v>
      </c>
      <c r="P191" s="3">
        <v>3</v>
      </c>
      <c r="Q191" s="3">
        <v>0</v>
      </c>
      <c r="R191" s="3"/>
      <c r="S191" s="3"/>
      <c r="T191" s="3"/>
      <c r="U191" s="3"/>
      <c r="V191" s="3">
        <v>0</v>
      </c>
      <c r="W191" s="3">
        <v>0</v>
      </c>
      <c r="X191" s="3">
        <v>0</v>
      </c>
      <c r="Y191" s="3">
        <v>0</v>
      </c>
      <c r="Z191" s="3">
        <v>0</v>
      </c>
      <c r="AA191" s="3">
        <v>0</v>
      </c>
      <c r="AB191" s="3">
        <v>0</v>
      </c>
      <c r="AC191" s="3">
        <v>0</v>
      </c>
      <c r="AD191" s="3">
        <v>0</v>
      </c>
      <c r="AE191" s="3">
        <v>0</v>
      </c>
      <c r="AF191" s="3">
        <v>0</v>
      </c>
      <c r="AG191" s="3">
        <v>0</v>
      </c>
      <c r="AH191" s="3" t="s">
        <v>878</v>
      </c>
    </row>
    <row r="192" spans="1:34" s="4" customFormat="1" ht="11.25" x14ac:dyDescent="0.2">
      <c r="A192" s="3" t="s">
        <v>637</v>
      </c>
      <c r="B192" s="3" t="s">
        <v>879</v>
      </c>
      <c r="C192" s="3" t="s">
        <v>639</v>
      </c>
      <c r="D192" s="3">
        <v>10310</v>
      </c>
      <c r="E192" s="3" t="s">
        <v>880</v>
      </c>
      <c r="F192" s="3" t="s">
        <v>882</v>
      </c>
      <c r="G192" s="3" t="s">
        <v>881</v>
      </c>
      <c r="H192" s="3"/>
      <c r="I192" s="3" t="s">
        <v>42</v>
      </c>
      <c r="J192" s="3" t="s">
        <v>43</v>
      </c>
      <c r="K192" s="3" t="s">
        <v>53</v>
      </c>
      <c r="L192" s="3" t="s">
        <v>6</v>
      </c>
      <c r="M192" s="3" t="s">
        <v>5256</v>
      </c>
      <c r="N192" s="3" t="s">
        <v>67</v>
      </c>
      <c r="O192" s="3" t="s">
        <v>40</v>
      </c>
      <c r="P192" s="3" t="s">
        <v>40</v>
      </c>
      <c r="Q192" s="3" t="s">
        <v>40</v>
      </c>
      <c r="R192" s="3">
        <v>99</v>
      </c>
      <c r="S192" s="3">
        <v>13054</v>
      </c>
      <c r="T192" s="3">
        <v>13180</v>
      </c>
      <c r="U192" s="3">
        <v>0</v>
      </c>
      <c r="V192" s="3">
        <v>0</v>
      </c>
      <c r="W192" s="3">
        <v>0</v>
      </c>
      <c r="X192" s="3">
        <v>0</v>
      </c>
      <c r="Y192" s="3">
        <v>0</v>
      </c>
      <c r="Z192" s="3">
        <v>100</v>
      </c>
      <c r="AA192" s="3">
        <v>18671</v>
      </c>
      <c r="AB192" s="3">
        <v>18672</v>
      </c>
      <c r="AC192" s="3">
        <v>0</v>
      </c>
      <c r="AD192" s="3">
        <v>100</v>
      </c>
      <c r="AE192" s="3">
        <v>40638</v>
      </c>
      <c r="AF192" s="3">
        <v>40638</v>
      </c>
      <c r="AG192" s="3">
        <v>0</v>
      </c>
      <c r="AH192" s="3" t="s">
        <v>883</v>
      </c>
    </row>
    <row r="193" spans="1:34" s="4" customFormat="1" ht="11.25" x14ac:dyDescent="0.2">
      <c r="A193" s="3" t="s">
        <v>637</v>
      </c>
      <c r="B193" s="3" t="s">
        <v>879</v>
      </c>
      <c r="C193" s="3" t="s">
        <v>639</v>
      </c>
      <c r="D193" s="3">
        <v>11699</v>
      </c>
      <c r="E193" s="3" t="s">
        <v>884</v>
      </c>
      <c r="F193" s="3" t="s">
        <v>885</v>
      </c>
      <c r="G193" s="3" t="s">
        <v>881</v>
      </c>
      <c r="H193" s="3"/>
      <c r="I193" s="3" t="s">
        <v>42</v>
      </c>
      <c r="J193" s="3" t="s">
        <v>43</v>
      </c>
      <c r="K193" s="3" t="s">
        <v>44</v>
      </c>
      <c r="L193" s="3" t="s">
        <v>6</v>
      </c>
      <c r="M193" s="3" t="s">
        <v>5256</v>
      </c>
      <c r="N193" s="3" t="s">
        <v>67</v>
      </c>
      <c r="O193" s="3" t="s">
        <v>40</v>
      </c>
      <c r="P193" s="3" t="s">
        <v>40</v>
      </c>
      <c r="Q193" s="3" t="s">
        <v>40</v>
      </c>
      <c r="R193" s="3">
        <v>98</v>
      </c>
      <c r="S193" s="3">
        <v>13230</v>
      </c>
      <c r="T193" s="3">
        <v>13500</v>
      </c>
      <c r="U193" s="3">
        <v>0</v>
      </c>
      <c r="V193" s="3">
        <v>0</v>
      </c>
      <c r="W193" s="3">
        <v>0</v>
      </c>
      <c r="X193" s="3">
        <v>0</v>
      </c>
      <c r="Y193" s="3">
        <v>0</v>
      </c>
      <c r="Z193" s="3">
        <v>100</v>
      </c>
      <c r="AA193" s="3">
        <v>13191</v>
      </c>
      <c r="AB193" s="3">
        <v>13196</v>
      </c>
      <c r="AC193" s="3">
        <v>0</v>
      </c>
      <c r="AD193" s="3">
        <v>99</v>
      </c>
      <c r="AE193" s="3">
        <v>10898</v>
      </c>
      <c r="AF193" s="3">
        <v>11013</v>
      </c>
      <c r="AG193" s="3">
        <v>0</v>
      </c>
      <c r="AH193" s="3" t="s">
        <v>886</v>
      </c>
    </row>
    <row r="194" spans="1:34" s="4" customFormat="1" ht="11.25" x14ac:dyDescent="0.2">
      <c r="A194" s="3" t="s">
        <v>637</v>
      </c>
      <c r="B194" s="3" t="s">
        <v>879</v>
      </c>
      <c r="C194" s="3" t="s">
        <v>639</v>
      </c>
      <c r="D194" s="3">
        <v>11701</v>
      </c>
      <c r="E194" s="3" t="s">
        <v>887</v>
      </c>
      <c r="F194" s="3" t="s">
        <v>888</v>
      </c>
      <c r="G194" s="3" t="s">
        <v>881</v>
      </c>
      <c r="H194" s="3"/>
      <c r="I194" s="3" t="s">
        <v>42</v>
      </c>
      <c r="J194" s="3" t="s">
        <v>43</v>
      </c>
      <c r="K194" s="3" t="s">
        <v>44</v>
      </c>
      <c r="L194" s="3" t="s">
        <v>6</v>
      </c>
      <c r="M194" s="3" t="s">
        <v>5256</v>
      </c>
      <c r="N194" s="3" t="s">
        <v>67</v>
      </c>
      <c r="O194" s="3" t="s">
        <v>40</v>
      </c>
      <c r="P194" s="3" t="s">
        <v>40</v>
      </c>
      <c r="Q194" s="3" t="s">
        <v>40</v>
      </c>
      <c r="R194" s="3">
        <v>100</v>
      </c>
      <c r="S194" s="3">
        <v>24642</v>
      </c>
      <c r="T194" s="3">
        <v>24642</v>
      </c>
      <c r="U194" s="3">
        <v>0</v>
      </c>
      <c r="V194" s="3">
        <v>0</v>
      </c>
      <c r="W194" s="3">
        <v>0</v>
      </c>
      <c r="X194" s="3">
        <v>0</v>
      </c>
      <c r="Y194" s="3">
        <v>0</v>
      </c>
      <c r="Z194" s="3">
        <v>100</v>
      </c>
      <c r="AA194" s="3">
        <v>24594</v>
      </c>
      <c r="AB194" s="3">
        <v>24642</v>
      </c>
      <c r="AC194" s="3">
        <v>0</v>
      </c>
      <c r="AD194" s="3">
        <v>109</v>
      </c>
      <c r="AE194" s="3">
        <v>24642</v>
      </c>
      <c r="AF194" s="3">
        <v>22711</v>
      </c>
      <c r="AG194" s="3">
        <v>0</v>
      </c>
      <c r="AH194" s="3" t="s">
        <v>889</v>
      </c>
    </row>
    <row r="195" spans="1:34" s="4" customFormat="1" ht="11.25" x14ac:dyDescent="0.2">
      <c r="A195" s="3" t="s">
        <v>637</v>
      </c>
      <c r="B195" s="3" t="s">
        <v>879</v>
      </c>
      <c r="C195" s="3" t="s">
        <v>639</v>
      </c>
      <c r="D195" s="3">
        <v>13011</v>
      </c>
      <c r="E195" s="3" t="s">
        <v>890</v>
      </c>
      <c r="F195" s="3" t="s">
        <v>891</v>
      </c>
      <c r="G195" s="3" t="s">
        <v>881</v>
      </c>
      <c r="H195" s="3"/>
      <c r="I195" s="3" t="s">
        <v>42</v>
      </c>
      <c r="J195" s="3" t="s">
        <v>43</v>
      </c>
      <c r="K195" s="3" t="s">
        <v>44</v>
      </c>
      <c r="L195" s="3" t="s">
        <v>6</v>
      </c>
      <c r="M195" s="3" t="s">
        <v>5256</v>
      </c>
      <c r="N195" s="3" t="s">
        <v>67</v>
      </c>
      <c r="O195" s="3" t="s">
        <v>40</v>
      </c>
      <c r="P195" s="3" t="s">
        <v>40</v>
      </c>
      <c r="Q195" s="3" t="s">
        <v>40</v>
      </c>
      <c r="R195" s="3">
        <v>90</v>
      </c>
      <c r="S195" s="3">
        <v>2106</v>
      </c>
      <c r="T195" s="3">
        <v>2340</v>
      </c>
      <c r="U195" s="3">
        <v>0</v>
      </c>
      <c r="V195" s="3">
        <v>0</v>
      </c>
      <c r="W195" s="3">
        <v>0</v>
      </c>
      <c r="X195" s="3">
        <v>0</v>
      </c>
      <c r="Y195" s="3">
        <v>0</v>
      </c>
      <c r="Z195" s="3">
        <v>94</v>
      </c>
      <c r="AA195" s="3">
        <v>206</v>
      </c>
      <c r="AB195" s="3">
        <v>218</v>
      </c>
      <c r="AC195" s="3">
        <v>0</v>
      </c>
      <c r="AD195" s="3">
        <v>95</v>
      </c>
      <c r="AE195" s="3">
        <v>1481</v>
      </c>
      <c r="AF195" s="3">
        <v>1564</v>
      </c>
      <c r="AG195" s="3">
        <v>0</v>
      </c>
      <c r="AH195" s="3" t="s">
        <v>892</v>
      </c>
    </row>
    <row r="196" spans="1:34" s="4" customFormat="1" ht="11.25" x14ac:dyDescent="0.2">
      <c r="A196" s="3" t="s">
        <v>637</v>
      </c>
      <c r="B196" s="3" t="s">
        <v>879</v>
      </c>
      <c r="C196" s="3" t="s">
        <v>639</v>
      </c>
      <c r="D196" s="3">
        <v>13913</v>
      </c>
      <c r="E196" s="3" t="s">
        <v>893</v>
      </c>
      <c r="F196" s="3" t="s">
        <v>896</v>
      </c>
      <c r="G196" s="3" t="s">
        <v>894</v>
      </c>
      <c r="H196" s="3" t="s">
        <v>895</v>
      </c>
      <c r="I196" s="3" t="s">
        <v>42</v>
      </c>
      <c r="J196" s="3" t="s">
        <v>43</v>
      </c>
      <c r="K196" s="3" t="s">
        <v>44</v>
      </c>
      <c r="L196" s="3" t="s">
        <v>6</v>
      </c>
      <c r="M196" s="3" t="s">
        <v>9</v>
      </c>
      <c r="N196" s="3">
        <v>0.15</v>
      </c>
      <c r="O196" s="3">
        <v>47</v>
      </c>
      <c r="P196" s="3">
        <v>41</v>
      </c>
      <c r="Q196" s="3">
        <v>41</v>
      </c>
      <c r="R196" s="3"/>
      <c r="S196" s="3"/>
      <c r="T196" s="3"/>
      <c r="U196" s="3"/>
      <c r="V196" s="3">
        <v>0.21</v>
      </c>
      <c r="W196" s="3">
        <v>41</v>
      </c>
      <c r="X196" s="3">
        <v>34</v>
      </c>
      <c r="Y196" s="3">
        <v>34</v>
      </c>
      <c r="Z196" s="3">
        <v>0.1</v>
      </c>
      <c r="AA196" s="3">
        <v>34</v>
      </c>
      <c r="AB196" s="3">
        <v>31</v>
      </c>
      <c r="AC196" s="3">
        <v>31</v>
      </c>
      <c r="AD196" s="3">
        <v>0.03</v>
      </c>
      <c r="AE196" s="3">
        <v>31</v>
      </c>
      <c r="AF196" s="3">
        <v>30</v>
      </c>
      <c r="AG196" s="3">
        <v>30</v>
      </c>
      <c r="AH196" s="3" t="s">
        <v>897</v>
      </c>
    </row>
    <row r="197" spans="1:34" s="4" customFormat="1" ht="11.25" x14ac:dyDescent="0.2">
      <c r="A197" s="3" t="s">
        <v>637</v>
      </c>
      <c r="B197" s="3" t="s">
        <v>879</v>
      </c>
      <c r="C197" s="3" t="s">
        <v>639</v>
      </c>
      <c r="D197" s="3">
        <v>13917</v>
      </c>
      <c r="E197" s="3" t="s">
        <v>898</v>
      </c>
      <c r="F197" s="3" t="s">
        <v>901</v>
      </c>
      <c r="G197" s="3" t="s">
        <v>899</v>
      </c>
      <c r="H197" s="3" t="s">
        <v>900</v>
      </c>
      <c r="I197" s="3" t="s">
        <v>42</v>
      </c>
      <c r="J197" s="3" t="s">
        <v>43</v>
      </c>
      <c r="K197" s="3" t="s">
        <v>44</v>
      </c>
      <c r="L197" s="3" t="s">
        <v>6</v>
      </c>
      <c r="M197" s="3" t="s">
        <v>9</v>
      </c>
      <c r="N197" s="3">
        <v>95.37</v>
      </c>
      <c r="O197" s="3">
        <v>42090</v>
      </c>
      <c r="P197" s="3">
        <v>44133</v>
      </c>
      <c r="Q197" s="3">
        <v>0</v>
      </c>
      <c r="R197" s="3"/>
      <c r="S197" s="3"/>
      <c r="T197" s="3"/>
      <c r="U197" s="3"/>
      <c r="V197" s="3">
        <v>94.64</v>
      </c>
      <c r="W197" s="3">
        <v>41202</v>
      </c>
      <c r="X197" s="3">
        <v>43537</v>
      </c>
      <c r="Y197" s="3">
        <v>0</v>
      </c>
      <c r="Z197" s="3">
        <v>90.13</v>
      </c>
      <c r="AA197" s="3">
        <v>40314</v>
      </c>
      <c r="AB197" s="3">
        <v>44728</v>
      </c>
      <c r="AC197" s="3">
        <v>0</v>
      </c>
      <c r="AD197" s="3">
        <v>87.85</v>
      </c>
      <c r="AE197" s="3">
        <v>39541</v>
      </c>
      <c r="AF197" s="3">
        <v>45008</v>
      </c>
      <c r="AG197" s="3">
        <v>0</v>
      </c>
      <c r="AH197" s="3" t="s">
        <v>902</v>
      </c>
    </row>
    <row r="198" spans="1:34" s="4" customFormat="1" ht="11.25" x14ac:dyDescent="0.2">
      <c r="A198" s="3" t="s">
        <v>637</v>
      </c>
      <c r="B198" s="3" t="s">
        <v>879</v>
      </c>
      <c r="C198" s="3" t="s">
        <v>639</v>
      </c>
      <c r="D198" s="3">
        <v>13922</v>
      </c>
      <c r="E198" s="3" t="s">
        <v>903</v>
      </c>
      <c r="F198" s="3" t="s">
        <v>906</v>
      </c>
      <c r="G198" s="3" t="s">
        <v>904</v>
      </c>
      <c r="H198" s="3" t="s">
        <v>905</v>
      </c>
      <c r="I198" s="3" t="s">
        <v>42</v>
      </c>
      <c r="J198" s="3" t="s">
        <v>43</v>
      </c>
      <c r="K198" s="3" t="s">
        <v>44</v>
      </c>
      <c r="L198" s="3" t="s">
        <v>6</v>
      </c>
      <c r="M198" s="3" t="s">
        <v>9</v>
      </c>
      <c r="N198" s="3">
        <v>26</v>
      </c>
      <c r="O198" s="3">
        <v>90</v>
      </c>
      <c r="P198" s="3">
        <v>346</v>
      </c>
      <c r="Q198" s="3">
        <v>0</v>
      </c>
      <c r="R198" s="3"/>
      <c r="S198" s="3"/>
      <c r="T198" s="3"/>
      <c r="U198" s="3"/>
      <c r="V198" s="3">
        <v>26</v>
      </c>
      <c r="W198" s="3">
        <v>90</v>
      </c>
      <c r="X198" s="3">
        <v>346</v>
      </c>
      <c r="Y198" s="3">
        <v>0</v>
      </c>
      <c r="Z198" s="3">
        <v>18</v>
      </c>
      <c r="AA198" s="3">
        <v>62</v>
      </c>
      <c r="AB198" s="3">
        <v>346</v>
      </c>
      <c r="AC198" s="3">
        <v>0</v>
      </c>
      <c r="AD198" s="3">
        <v>6</v>
      </c>
      <c r="AE198" s="3">
        <v>22</v>
      </c>
      <c r="AF198" s="3">
        <v>346</v>
      </c>
      <c r="AG198" s="3">
        <v>0</v>
      </c>
      <c r="AH198" s="3" t="s">
        <v>907</v>
      </c>
    </row>
    <row r="199" spans="1:34" s="4" customFormat="1" ht="11.25" x14ac:dyDescent="0.2">
      <c r="A199" s="3" t="s">
        <v>637</v>
      </c>
      <c r="B199" s="3" t="s">
        <v>879</v>
      </c>
      <c r="C199" s="3" t="s">
        <v>639</v>
      </c>
      <c r="D199" s="3">
        <v>13924</v>
      </c>
      <c r="E199" s="3" t="s">
        <v>908</v>
      </c>
      <c r="F199" s="3" t="s">
        <v>910</v>
      </c>
      <c r="G199" s="3" t="s">
        <v>881</v>
      </c>
      <c r="H199" s="3" t="s">
        <v>909</v>
      </c>
      <c r="I199" s="3" t="s">
        <v>42</v>
      </c>
      <c r="J199" s="3" t="s">
        <v>43</v>
      </c>
      <c r="K199" s="3" t="s">
        <v>44</v>
      </c>
      <c r="L199" s="3" t="s">
        <v>6</v>
      </c>
      <c r="M199" s="3" t="s">
        <v>9</v>
      </c>
      <c r="N199" s="3">
        <v>31</v>
      </c>
      <c r="O199" s="3">
        <v>106</v>
      </c>
      <c r="P199" s="3">
        <v>346</v>
      </c>
      <c r="Q199" s="3">
        <v>0</v>
      </c>
      <c r="R199" s="3"/>
      <c r="S199" s="3"/>
      <c r="T199" s="3"/>
      <c r="U199" s="3"/>
      <c r="V199" s="3">
        <v>22</v>
      </c>
      <c r="W199" s="3">
        <v>75</v>
      </c>
      <c r="X199" s="3">
        <v>346</v>
      </c>
      <c r="Y199" s="3">
        <v>0</v>
      </c>
      <c r="Z199" s="3">
        <v>22</v>
      </c>
      <c r="AA199" s="3">
        <v>75</v>
      </c>
      <c r="AB199" s="3">
        <v>346</v>
      </c>
      <c r="AC199" s="3">
        <v>0</v>
      </c>
      <c r="AD199" s="3">
        <v>22</v>
      </c>
      <c r="AE199" s="3">
        <v>75</v>
      </c>
      <c r="AF199" s="3">
        <v>346</v>
      </c>
      <c r="AG199" s="3">
        <v>0</v>
      </c>
      <c r="AH199" s="3" t="s">
        <v>911</v>
      </c>
    </row>
    <row r="200" spans="1:34" s="4" customFormat="1" ht="11.25" x14ac:dyDescent="0.2">
      <c r="A200" s="3" t="s">
        <v>912</v>
      </c>
      <c r="B200" s="3" t="s">
        <v>913</v>
      </c>
      <c r="C200" s="3" t="s">
        <v>914</v>
      </c>
      <c r="D200" s="3">
        <v>7861</v>
      </c>
      <c r="E200" s="3" t="s">
        <v>915</v>
      </c>
      <c r="F200" s="3" t="s">
        <v>916</v>
      </c>
      <c r="G200" s="3"/>
      <c r="H200" s="3"/>
      <c r="I200" s="3" t="s">
        <v>87</v>
      </c>
      <c r="J200" s="3" t="s">
        <v>52</v>
      </c>
      <c r="K200" s="3" t="s">
        <v>53</v>
      </c>
      <c r="L200" s="3" t="s">
        <v>6</v>
      </c>
      <c r="M200" s="3" t="s">
        <v>5256</v>
      </c>
      <c r="N200" s="3" t="s">
        <v>67</v>
      </c>
      <c r="O200" s="3" t="s">
        <v>40</v>
      </c>
      <c r="P200" s="3" t="s">
        <v>40</v>
      </c>
      <c r="Q200" s="3" t="s">
        <v>40</v>
      </c>
      <c r="R200" s="3">
        <v>2.5</v>
      </c>
      <c r="S200" s="3">
        <v>375</v>
      </c>
      <c r="T200" s="3">
        <v>150</v>
      </c>
      <c r="U200" s="3">
        <v>0</v>
      </c>
      <c r="V200" s="3">
        <v>1.3</v>
      </c>
      <c r="W200" s="3">
        <v>174</v>
      </c>
      <c r="X200" s="3">
        <v>136</v>
      </c>
      <c r="Y200" s="3">
        <v>0</v>
      </c>
      <c r="Z200" s="3">
        <v>1.8</v>
      </c>
      <c r="AA200" s="3">
        <v>370</v>
      </c>
      <c r="AB200" s="3">
        <v>201</v>
      </c>
      <c r="AC200" s="3">
        <v>0</v>
      </c>
      <c r="AD200" s="3">
        <v>2.6</v>
      </c>
      <c r="AE200" s="3">
        <v>393</v>
      </c>
      <c r="AF200" s="3">
        <v>151</v>
      </c>
      <c r="AG200" s="3">
        <v>0</v>
      </c>
      <c r="AH200" s="3" t="s">
        <v>917</v>
      </c>
    </row>
    <row r="201" spans="1:34" s="4" customFormat="1" ht="11.25" x14ac:dyDescent="0.2">
      <c r="A201" s="3" t="s">
        <v>912</v>
      </c>
      <c r="B201" s="3" t="s">
        <v>913</v>
      </c>
      <c r="C201" s="3" t="s">
        <v>914</v>
      </c>
      <c r="D201" s="3">
        <v>12862</v>
      </c>
      <c r="E201" s="3" t="s">
        <v>918</v>
      </c>
      <c r="F201" s="3" t="s">
        <v>919</v>
      </c>
      <c r="G201" s="3"/>
      <c r="H201" s="3"/>
      <c r="I201" s="3" t="s">
        <v>391</v>
      </c>
      <c r="J201" s="3" t="s">
        <v>43</v>
      </c>
      <c r="K201" s="3" t="s">
        <v>44</v>
      </c>
      <c r="L201" s="3" t="s">
        <v>6</v>
      </c>
      <c r="M201" s="3" t="s">
        <v>5256</v>
      </c>
      <c r="N201" s="3" t="s">
        <v>67</v>
      </c>
      <c r="O201" s="3" t="s">
        <v>40</v>
      </c>
      <c r="P201" s="3" t="s">
        <v>40</v>
      </c>
      <c r="Q201" s="3" t="s">
        <v>40</v>
      </c>
      <c r="R201" s="3">
        <v>650</v>
      </c>
      <c r="S201" s="3">
        <v>237250</v>
      </c>
      <c r="T201" s="3">
        <v>365</v>
      </c>
      <c r="U201" s="3">
        <v>0</v>
      </c>
      <c r="V201" s="3">
        <v>591</v>
      </c>
      <c r="W201" s="3">
        <v>106462</v>
      </c>
      <c r="X201" s="3">
        <v>180</v>
      </c>
      <c r="Y201" s="3">
        <v>0</v>
      </c>
      <c r="Z201" s="3">
        <v>0</v>
      </c>
      <c r="AA201" s="3">
        <v>259591</v>
      </c>
      <c r="AB201" s="3">
        <v>365</v>
      </c>
      <c r="AC201" s="3">
        <v>0</v>
      </c>
      <c r="AD201" s="3">
        <v>1209</v>
      </c>
      <c r="AE201" s="3">
        <v>442514</v>
      </c>
      <c r="AF201" s="3">
        <v>366</v>
      </c>
      <c r="AG201" s="3">
        <v>0</v>
      </c>
      <c r="AH201" s="3" t="s">
        <v>920</v>
      </c>
    </row>
    <row r="202" spans="1:34" s="4" customFormat="1" ht="11.25" x14ac:dyDescent="0.2">
      <c r="A202" s="3" t="s">
        <v>912</v>
      </c>
      <c r="B202" s="3" t="s">
        <v>913</v>
      </c>
      <c r="C202" s="3" t="s">
        <v>914</v>
      </c>
      <c r="D202" s="3">
        <v>13054</v>
      </c>
      <c r="E202" s="3" t="s">
        <v>921</v>
      </c>
      <c r="F202" s="3" t="s">
        <v>922</v>
      </c>
      <c r="G202" s="3"/>
      <c r="H202" s="3"/>
      <c r="I202" s="3" t="s">
        <v>42</v>
      </c>
      <c r="J202" s="3" t="s">
        <v>43</v>
      </c>
      <c r="K202" s="3" t="s">
        <v>44</v>
      </c>
      <c r="L202" s="3" t="s">
        <v>6</v>
      </c>
      <c r="M202" s="3" t="s">
        <v>5256</v>
      </c>
      <c r="N202" s="3" t="s">
        <v>67</v>
      </c>
      <c r="O202" s="3" t="s">
        <v>40</v>
      </c>
      <c r="P202" s="3" t="s">
        <v>40</v>
      </c>
      <c r="Q202" s="3" t="s">
        <v>40</v>
      </c>
      <c r="R202" s="3">
        <v>86.6</v>
      </c>
      <c r="S202" s="3">
        <v>445</v>
      </c>
      <c r="T202" s="3">
        <v>514</v>
      </c>
      <c r="U202" s="3">
        <v>0</v>
      </c>
      <c r="V202" s="3">
        <v>42.6</v>
      </c>
      <c r="W202" s="3">
        <v>219</v>
      </c>
      <c r="X202" s="3">
        <v>514</v>
      </c>
      <c r="Y202" s="3">
        <v>0</v>
      </c>
      <c r="Z202" s="3">
        <v>95.9</v>
      </c>
      <c r="AA202" s="3">
        <v>493</v>
      </c>
      <c r="AB202" s="3">
        <v>514</v>
      </c>
      <c r="AC202" s="3">
        <v>0</v>
      </c>
      <c r="AD202" s="3">
        <v>97.3</v>
      </c>
      <c r="AE202" s="3">
        <v>500</v>
      </c>
      <c r="AF202" s="3">
        <v>514</v>
      </c>
      <c r="AG202" s="3">
        <v>0</v>
      </c>
      <c r="AH202" s="3" t="s">
        <v>923</v>
      </c>
    </row>
    <row r="203" spans="1:34" s="4" customFormat="1" ht="11.25" x14ac:dyDescent="0.2">
      <c r="A203" s="3" t="s">
        <v>912</v>
      </c>
      <c r="B203" s="3" t="s">
        <v>913</v>
      </c>
      <c r="C203" s="3" t="s">
        <v>914</v>
      </c>
      <c r="D203" s="3">
        <v>13362</v>
      </c>
      <c r="E203" s="3" t="s">
        <v>924</v>
      </c>
      <c r="F203" s="3" t="s">
        <v>927</v>
      </c>
      <c r="G203" s="3" t="s">
        <v>925</v>
      </c>
      <c r="H203" s="3" t="s">
        <v>926</v>
      </c>
      <c r="I203" s="3" t="s">
        <v>391</v>
      </c>
      <c r="J203" s="3" t="s">
        <v>43</v>
      </c>
      <c r="K203" s="3" t="s">
        <v>44</v>
      </c>
      <c r="L203" s="3" t="s">
        <v>6</v>
      </c>
      <c r="M203" s="3" t="s">
        <v>5257</v>
      </c>
      <c r="N203" s="3">
        <v>114</v>
      </c>
      <c r="O203" s="3">
        <v>1368</v>
      </c>
      <c r="P203" s="3">
        <v>12</v>
      </c>
      <c r="Q203" s="3">
        <v>0</v>
      </c>
      <c r="R203" s="3">
        <v>117</v>
      </c>
      <c r="S203" s="3">
        <v>1400</v>
      </c>
      <c r="T203" s="3">
        <v>12</v>
      </c>
      <c r="U203" s="3">
        <v>0</v>
      </c>
      <c r="V203" s="3">
        <v>118</v>
      </c>
      <c r="W203" s="3">
        <v>706</v>
      </c>
      <c r="X203" s="3">
        <v>6</v>
      </c>
      <c r="Y203" s="3">
        <v>0</v>
      </c>
      <c r="Z203" s="3">
        <v>118</v>
      </c>
      <c r="AA203" s="3">
        <v>1416</v>
      </c>
      <c r="AB203" s="3">
        <v>12</v>
      </c>
      <c r="AC203" s="3">
        <v>0</v>
      </c>
      <c r="AD203" s="3">
        <v>113</v>
      </c>
      <c r="AE203" s="3">
        <v>1356</v>
      </c>
      <c r="AF203" s="3">
        <v>12</v>
      </c>
      <c r="AG203" s="3">
        <v>0</v>
      </c>
      <c r="AH203" s="3" t="s">
        <v>928</v>
      </c>
    </row>
    <row r="204" spans="1:34" s="4" customFormat="1" ht="11.25" x14ac:dyDescent="0.2">
      <c r="A204" s="3" t="s">
        <v>912</v>
      </c>
      <c r="B204" s="3" t="s">
        <v>913</v>
      </c>
      <c r="C204" s="3" t="s">
        <v>914</v>
      </c>
      <c r="D204" s="3">
        <v>13855</v>
      </c>
      <c r="E204" s="3" t="s">
        <v>929</v>
      </c>
      <c r="F204" s="3" t="s">
        <v>932</v>
      </c>
      <c r="G204" s="3" t="s">
        <v>930</v>
      </c>
      <c r="H204" s="3" t="s">
        <v>931</v>
      </c>
      <c r="I204" s="3" t="s">
        <v>42</v>
      </c>
      <c r="J204" s="3" t="s">
        <v>43</v>
      </c>
      <c r="K204" s="3" t="s">
        <v>44</v>
      </c>
      <c r="L204" s="3" t="s">
        <v>78</v>
      </c>
      <c r="M204" s="3" t="s">
        <v>9</v>
      </c>
      <c r="N204" s="3">
        <v>22.1</v>
      </c>
      <c r="O204" s="3">
        <v>113</v>
      </c>
      <c r="P204" s="3">
        <v>512</v>
      </c>
      <c r="Q204" s="3">
        <v>0</v>
      </c>
      <c r="R204" s="3"/>
      <c r="S204" s="3"/>
      <c r="T204" s="3"/>
      <c r="U204" s="3"/>
      <c r="V204" s="3">
        <v>22.1</v>
      </c>
      <c r="W204" s="3">
        <v>91</v>
      </c>
      <c r="X204" s="3">
        <v>412</v>
      </c>
      <c r="Y204" s="3">
        <v>0</v>
      </c>
      <c r="Z204" s="3">
        <v>22.8</v>
      </c>
      <c r="AA204" s="3">
        <v>81</v>
      </c>
      <c r="AB204" s="3">
        <v>356</v>
      </c>
      <c r="AC204" s="3">
        <v>0</v>
      </c>
      <c r="AD204" s="3">
        <v>18.3</v>
      </c>
      <c r="AE204" s="3">
        <v>51</v>
      </c>
      <c r="AF204" s="3">
        <v>278</v>
      </c>
      <c r="AG204" s="3">
        <v>0</v>
      </c>
      <c r="AH204" s="3" t="s">
        <v>933</v>
      </c>
    </row>
    <row r="205" spans="1:34" s="4" customFormat="1" ht="11.25" x14ac:dyDescent="0.2">
      <c r="A205" s="3" t="s">
        <v>912</v>
      </c>
      <c r="B205" s="3" t="s">
        <v>934</v>
      </c>
      <c r="C205" s="3" t="s">
        <v>36</v>
      </c>
      <c r="D205" s="3">
        <v>12899</v>
      </c>
      <c r="E205" s="3" t="s">
        <v>935</v>
      </c>
      <c r="F205" s="3" t="s">
        <v>936</v>
      </c>
      <c r="G205" s="3"/>
      <c r="H205" s="3"/>
      <c r="I205" s="3" t="s">
        <v>42</v>
      </c>
      <c r="J205" s="3" t="s">
        <v>43</v>
      </c>
      <c r="K205" s="3" t="s">
        <v>44</v>
      </c>
      <c r="L205" s="3" t="s">
        <v>6</v>
      </c>
      <c r="M205" s="3" t="s">
        <v>5256</v>
      </c>
      <c r="N205" s="3" t="s">
        <v>67</v>
      </c>
      <c r="O205" s="3" t="s">
        <v>40</v>
      </c>
      <c r="P205" s="3" t="s">
        <v>40</v>
      </c>
      <c r="Q205" s="3" t="s">
        <v>40</v>
      </c>
      <c r="R205" s="3">
        <v>56</v>
      </c>
      <c r="S205" s="3">
        <v>351</v>
      </c>
      <c r="T205" s="3">
        <v>625</v>
      </c>
      <c r="U205" s="3">
        <v>0</v>
      </c>
      <c r="V205" s="3">
        <v>44</v>
      </c>
      <c r="W205" s="3">
        <v>112</v>
      </c>
      <c r="X205" s="3">
        <v>256</v>
      </c>
      <c r="Y205" s="3">
        <v>0</v>
      </c>
      <c r="Z205" s="3">
        <v>47</v>
      </c>
      <c r="AA205" s="3">
        <v>380</v>
      </c>
      <c r="AB205" s="3">
        <v>808</v>
      </c>
      <c r="AC205" s="3">
        <v>0</v>
      </c>
      <c r="AD205" s="3">
        <v>48</v>
      </c>
      <c r="AE205" s="3">
        <v>260</v>
      </c>
      <c r="AF205" s="3">
        <v>542</v>
      </c>
      <c r="AG205" s="3">
        <v>0</v>
      </c>
      <c r="AH205" s="3" t="s">
        <v>937</v>
      </c>
    </row>
    <row r="206" spans="1:34" s="4" customFormat="1" ht="11.25" x14ac:dyDescent="0.2">
      <c r="A206" s="3" t="s">
        <v>912</v>
      </c>
      <c r="B206" s="3" t="s">
        <v>934</v>
      </c>
      <c r="C206" s="3" t="s">
        <v>36</v>
      </c>
      <c r="D206" s="3">
        <v>13249</v>
      </c>
      <c r="E206" s="3" t="s">
        <v>938</v>
      </c>
      <c r="F206" s="3" t="s">
        <v>939</v>
      </c>
      <c r="G206" s="3"/>
      <c r="H206" s="3"/>
      <c r="I206" s="3" t="s">
        <v>340</v>
      </c>
      <c r="J206" s="3" t="s">
        <v>43</v>
      </c>
      <c r="K206" s="3" t="s">
        <v>44</v>
      </c>
      <c r="L206" s="3" t="s">
        <v>6</v>
      </c>
      <c r="M206" s="3" t="s">
        <v>5256</v>
      </c>
      <c r="N206" s="3" t="s">
        <v>67</v>
      </c>
      <c r="O206" s="3" t="s">
        <v>40</v>
      </c>
      <c r="P206" s="3" t="s">
        <v>40</v>
      </c>
      <c r="Q206" s="3" t="s">
        <v>40</v>
      </c>
      <c r="R206" s="3">
        <v>935</v>
      </c>
      <c r="S206" s="3">
        <v>514</v>
      </c>
      <c r="T206" s="3">
        <v>55</v>
      </c>
      <c r="U206" s="3">
        <v>0</v>
      </c>
      <c r="V206" s="3">
        <v>455</v>
      </c>
      <c r="W206" s="3">
        <v>250</v>
      </c>
      <c r="X206" s="3">
        <v>55</v>
      </c>
      <c r="Y206" s="3">
        <v>0</v>
      </c>
      <c r="Z206" s="3">
        <v>1380</v>
      </c>
      <c r="AA206" s="3">
        <v>759</v>
      </c>
      <c r="AB206" s="3">
        <v>55</v>
      </c>
      <c r="AC206" s="3">
        <v>0</v>
      </c>
      <c r="AD206" s="3">
        <v>865</v>
      </c>
      <c r="AE206" s="3">
        <v>476</v>
      </c>
      <c r="AF206" s="3">
        <v>55</v>
      </c>
      <c r="AG206" s="3">
        <v>0</v>
      </c>
      <c r="AH206" s="3" t="s">
        <v>940</v>
      </c>
    </row>
    <row r="207" spans="1:34" s="4" customFormat="1" ht="11.25" x14ac:dyDescent="0.2">
      <c r="A207" s="3" t="s">
        <v>912</v>
      </c>
      <c r="B207" s="3" t="s">
        <v>934</v>
      </c>
      <c r="C207" s="3" t="s">
        <v>36</v>
      </c>
      <c r="D207" s="3">
        <v>13257</v>
      </c>
      <c r="E207" s="3" t="s">
        <v>941</v>
      </c>
      <c r="F207" s="3" t="s">
        <v>942</v>
      </c>
      <c r="G207" s="3"/>
      <c r="H207" s="3"/>
      <c r="I207" s="3" t="s">
        <v>87</v>
      </c>
      <c r="J207" s="3" t="s">
        <v>52</v>
      </c>
      <c r="K207" s="3" t="s">
        <v>53</v>
      </c>
      <c r="L207" s="3" t="s">
        <v>6</v>
      </c>
      <c r="M207" s="3" t="s">
        <v>5256</v>
      </c>
      <c r="N207" s="3" t="s">
        <v>67</v>
      </c>
      <c r="O207" s="3" t="s">
        <v>40</v>
      </c>
      <c r="P207" s="3" t="s">
        <v>40</v>
      </c>
      <c r="Q207" s="3" t="s">
        <v>40</v>
      </c>
      <c r="R207" s="3">
        <v>120</v>
      </c>
      <c r="S207" s="3">
        <v>21188</v>
      </c>
      <c r="T207" s="3">
        <v>177</v>
      </c>
      <c r="U207" s="3">
        <v>0</v>
      </c>
      <c r="V207" s="3">
        <v>85</v>
      </c>
      <c r="W207" s="3">
        <v>9434</v>
      </c>
      <c r="X207" s="3">
        <v>111</v>
      </c>
      <c r="Y207" s="3">
        <v>0</v>
      </c>
      <c r="Z207" s="3">
        <v>103</v>
      </c>
      <c r="AA207" s="3">
        <v>11488</v>
      </c>
      <c r="AB207" s="3">
        <v>111</v>
      </c>
      <c r="AC207" s="3">
        <v>0</v>
      </c>
      <c r="AD207" s="3">
        <v>158</v>
      </c>
      <c r="AE207" s="3">
        <v>11233</v>
      </c>
      <c r="AF207" s="3">
        <v>71</v>
      </c>
      <c r="AG207" s="3">
        <v>0</v>
      </c>
      <c r="AH207" s="3" t="s">
        <v>943</v>
      </c>
    </row>
    <row r="208" spans="1:34" s="4" customFormat="1" ht="11.25" x14ac:dyDescent="0.2">
      <c r="A208" s="3" t="s">
        <v>912</v>
      </c>
      <c r="B208" s="3" t="s">
        <v>934</v>
      </c>
      <c r="C208" s="3" t="s">
        <v>36</v>
      </c>
      <c r="D208" s="3">
        <v>13592</v>
      </c>
      <c r="E208" s="3" t="s">
        <v>944</v>
      </c>
      <c r="F208" s="3" t="s">
        <v>947</v>
      </c>
      <c r="G208" s="3" t="s">
        <v>945</v>
      </c>
      <c r="H208" s="3" t="s">
        <v>946</v>
      </c>
      <c r="I208" s="3" t="s">
        <v>42</v>
      </c>
      <c r="J208" s="3" t="s">
        <v>43</v>
      </c>
      <c r="K208" s="3" t="s">
        <v>44</v>
      </c>
      <c r="L208" s="3" t="s">
        <v>6</v>
      </c>
      <c r="M208" s="3" t="s">
        <v>9</v>
      </c>
      <c r="N208" s="3">
        <v>81</v>
      </c>
      <c r="O208" s="3">
        <v>450</v>
      </c>
      <c r="P208" s="3">
        <v>555</v>
      </c>
      <c r="Q208" s="3">
        <v>0</v>
      </c>
      <c r="R208" s="3"/>
      <c r="S208" s="3"/>
      <c r="T208" s="3"/>
      <c r="U208" s="3"/>
      <c r="V208" s="3">
        <v>0</v>
      </c>
      <c r="W208" s="3">
        <v>0</v>
      </c>
      <c r="X208" s="3">
        <v>0</v>
      </c>
      <c r="Y208" s="3">
        <v>0</v>
      </c>
      <c r="Z208" s="3">
        <v>0</v>
      </c>
      <c r="AA208" s="3">
        <v>0</v>
      </c>
      <c r="AB208" s="3">
        <v>0</v>
      </c>
      <c r="AC208" s="3">
        <v>0</v>
      </c>
      <c r="AD208" s="3">
        <v>0</v>
      </c>
      <c r="AE208" s="3">
        <v>0</v>
      </c>
      <c r="AF208" s="3">
        <v>0</v>
      </c>
      <c r="AG208" s="3">
        <v>0</v>
      </c>
      <c r="AH208" s="3" t="s">
        <v>948</v>
      </c>
    </row>
    <row r="209" spans="1:34" s="4" customFormat="1" ht="11.25" x14ac:dyDescent="0.2">
      <c r="A209" s="3" t="s">
        <v>912</v>
      </c>
      <c r="B209" s="3" t="s">
        <v>934</v>
      </c>
      <c r="C209" s="3" t="s">
        <v>36</v>
      </c>
      <c r="D209" s="3">
        <v>13594</v>
      </c>
      <c r="E209" s="3" t="s">
        <v>949</v>
      </c>
      <c r="F209" s="3" t="s">
        <v>952</v>
      </c>
      <c r="G209" s="3" t="s">
        <v>950</v>
      </c>
      <c r="H209" s="3" t="s">
        <v>951</v>
      </c>
      <c r="I209" s="3" t="s">
        <v>42</v>
      </c>
      <c r="J209" s="3" t="s">
        <v>43</v>
      </c>
      <c r="K209" s="3" t="s">
        <v>953</v>
      </c>
      <c r="L209" s="3" t="s">
        <v>6</v>
      </c>
      <c r="M209" s="3" t="s">
        <v>9</v>
      </c>
      <c r="N209" s="3">
        <v>50</v>
      </c>
      <c r="O209" s="3">
        <v>51</v>
      </c>
      <c r="P209" s="3">
        <v>1</v>
      </c>
      <c r="Q209" s="3">
        <v>0</v>
      </c>
      <c r="R209" s="3"/>
      <c r="S209" s="3"/>
      <c r="T209" s="3"/>
      <c r="U209" s="3"/>
      <c r="V209" s="3" t="s">
        <v>67</v>
      </c>
      <c r="W209" s="3" t="s">
        <v>40</v>
      </c>
      <c r="X209" s="3" t="s">
        <v>40</v>
      </c>
      <c r="Y209" s="3" t="s">
        <v>40</v>
      </c>
      <c r="Z209" s="3">
        <v>50</v>
      </c>
      <c r="AA209" s="3">
        <v>51</v>
      </c>
      <c r="AB209" s="3">
        <v>1</v>
      </c>
      <c r="AC209" s="3">
        <v>0</v>
      </c>
      <c r="AD209" s="3">
        <v>50</v>
      </c>
      <c r="AE209" s="3">
        <v>51</v>
      </c>
      <c r="AF209" s="3">
        <v>1</v>
      </c>
      <c r="AG209" s="3">
        <v>0</v>
      </c>
      <c r="AH209" s="3" t="s">
        <v>954</v>
      </c>
    </row>
    <row r="210" spans="1:34" s="4" customFormat="1" ht="11.25" x14ac:dyDescent="0.2">
      <c r="A210" s="3" t="s">
        <v>912</v>
      </c>
      <c r="B210" s="3" t="s">
        <v>934</v>
      </c>
      <c r="C210" s="3" t="s">
        <v>36</v>
      </c>
      <c r="D210" s="3">
        <v>13598</v>
      </c>
      <c r="E210" s="3" t="s">
        <v>955</v>
      </c>
      <c r="F210" s="3" t="s">
        <v>957</v>
      </c>
      <c r="G210" s="3" t="s">
        <v>950</v>
      </c>
      <c r="H210" s="3" t="s">
        <v>956</v>
      </c>
      <c r="I210" s="3" t="s">
        <v>42</v>
      </c>
      <c r="J210" s="3" t="s">
        <v>43</v>
      </c>
      <c r="K210" s="3" t="s">
        <v>44</v>
      </c>
      <c r="L210" s="3" t="s">
        <v>78</v>
      </c>
      <c r="M210" s="3" t="s">
        <v>9</v>
      </c>
      <c r="N210" s="3">
        <v>61.33</v>
      </c>
      <c r="O210" s="3">
        <v>498</v>
      </c>
      <c r="P210" s="3">
        <v>812</v>
      </c>
      <c r="Q210" s="3">
        <v>0</v>
      </c>
      <c r="R210" s="3"/>
      <c r="S210" s="3"/>
      <c r="T210" s="3"/>
      <c r="U210" s="3"/>
      <c r="V210" s="3" t="s">
        <v>67</v>
      </c>
      <c r="W210" s="3" t="s">
        <v>40</v>
      </c>
      <c r="X210" s="3" t="s">
        <v>40</v>
      </c>
      <c r="Y210" s="3" t="s">
        <v>40</v>
      </c>
      <c r="Z210" s="3">
        <v>62.56</v>
      </c>
      <c r="AA210" s="3">
        <v>376</v>
      </c>
      <c r="AB210" s="3">
        <v>601</v>
      </c>
      <c r="AC210" s="3">
        <v>0</v>
      </c>
      <c r="AD210" s="3" t="s">
        <v>67</v>
      </c>
      <c r="AE210" s="3" t="s">
        <v>40</v>
      </c>
      <c r="AF210" s="3" t="s">
        <v>40</v>
      </c>
      <c r="AG210" s="3" t="s">
        <v>40</v>
      </c>
      <c r="AH210" s="3" t="s">
        <v>958</v>
      </c>
    </row>
    <row r="211" spans="1:34" s="4" customFormat="1" ht="11.25" x14ac:dyDescent="0.2">
      <c r="A211" s="3" t="s">
        <v>912</v>
      </c>
      <c r="B211" s="3" t="s">
        <v>934</v>
      </c>
      <c r="C211" s="3" t="s">
        <v>36</v>
      </c>
      <c r="D211" s="3">
        <v>13600</v>
      </c>
      <c r="E211" s="3" t="s">
        <v>959</v>
      </c>
      <c r="F211" s="3" t="s">
        <v>962</v>
      </c>
      <c r="G211" s="3" t="s">
        <v>960</v>
      </c>
      <c r="H211" s="3" t="s">
        <v>961</v>
      </c>
      <c r="I211" s="3" t="s">
        <v>42</v>
      </c>
      <c r="J211" s="3" t="s">
        <v>43</v>
      </c>
      <c r="K211" s="3" t="s">
        <v>44</v>
      </c>
      <c r="L211" s="3" t="s">
        <v>78</v>
      </c>
      <c r="M211" s="3" t="s">
        <v>9</v>
      </c>
      <c r="N211" s="3">
        <v>19.260000000000002</v>
      </c>
      <c r="O211" s="3">
        <v>511</v>
      </c>
      <c r="P211" s="3">
        <v>2653</v>
      </c>
      <c r="Q211" s="3">
        <v>0</v>
      </c>
      <c r="R211" s="3"/>
      <c r="S211" s="3"/>
      <c r="T211" s="3"/>
      <c r="U211" s="3"/>
      <c r="V211" s="3">
        <v>29.99</v>
      </c>
      <c r="W211" s="3">
        <v>454</v>
      </c>
      <c r="X211" s="3">
        <v>1514</v>
      </c>
      <c r="Y211" s="3">
        <v>0</v>
      </c>
      <c r="Z211" s="3">
        <v>28.77</v>
      </c>
      <c r="AA211" s="3">
        <v>378</v>
      </c>
      <c r="AB211" s="3">
        <v>1314</v>
      </c>
      <c r="AC211" s="3">
        <v>0</v>
      </c>
      <c r="AD211" s="3">
        <v>1.1599999999999999</v>
      </c>
      <c r="AE211" s="3">
        <v>4</v>
      </c>
      <c r="AF211" s="3">
        <v>346</v>
      </c>
      <c r="AG211" s="3">
        <v>0</v>
      </c>
      <c r="AH211" s="3" t="s">
        <v>963</v>
      </c>
    </row>
    <row r="212" spans="1:34" s="4" customFormat="1" ht="11.25" x14ac:dyDescent="0.2">
      <c r="A212" s="3" t="s">
        <v>912</v>
      </c>
      <c r="B212" s="3" t="s">
        <v>964</v>
      </c>
      <c r="C212" s="3" t="s">
        <v>36</v>
      </c>
      <c r="D212" s="3">
        <v>10226</v>
      </c>
      <c r="E212" s="3" t="s">
        <v>965</v>
      </c>
      <c r="F212" s="3" t="s">
        <v>968</v>
      </c>
      <c r="G212" s="3" t="s">
        <v>966</v>
      </c>
      <c r="H212" s="3" t="s">
        <v>967</v>
      </c>
      <c r="I212" s="3" t="s">
        <v>42</v>
      </c>
      <c r="J212" s="3" t="s">
        <v>43</v>
      </c>
      <c r="K212" s="3" t="s">
        <v>44</v>
      </c>
      <c r="L212" s="3" t="s">
        <v>78</v>
      </c>
      <c r="M212" s="3" t="s">
        <v>5257</v>
      </c>
      <c r="N212" s="3">
        <v>351</v>
      </c>
      <c r="O212" s="3">
        <v>469</v>
      </c>
      <c r="P212" s="3">
        <v>104</v>
      </c>
      <c r="Q212" s="3">
        <v>0</v>
      </c>
      <c r="R212" s="3">
        <v>319.2</v>
      </c>
      <c r="S212" s="3">
        <v>436</v>
      </c>
      <c r="T212" s="3">
        <v>104</v>
      </c>
      <c r="U212" s="3">
        <v>0</v>
      </c>
      <c r="V212" s="3">
        <v>306.7</v>
      </c>
      <c r="W212" s="3">
        <v>423</v>
      </c>
      <c r="X212" s="3">
        <v>104</v>
      </c>
      <c r="Y212" s="3">
        <v>0</v>
      </c>
      <c r="Z212" s="3">
        <v>294.2</v>
      </c>
      <c r="AA212" s="3">
        <v>410</v>
      </c>
      <c r="AB212" s="3">
        <v>104</v>
      </c>
      <c r="AC212" s="3">
        <v>0</v>
      </c>
      <c r="AD212" s="3">
        <v>256.7</v>
      </c>
      <c r="AE212" s="3">
        <v>371</v>
      </c>
      <c r="AF212" s="3">
        <v>104</v>
      </c>
      <c r="AG212" s="3">
        <v>0</v>
      </c>
      <c r="AH212" s="3" t="s">
        <v>969</v>
      </c>
    </row>
    <row r="213" spans="1:34" s="4" customFormat="1" ht="11.25" x14ac:dyDescent="0.2">
      <c r="A213" s="3" t="s">
        <v>912</v>
      </c>
      <c r="B213" s="3" t="s">
        <v>964</v>
      </c>
      <c r="C213" s="3" t="s">
        <v>36</v>
      </c>
      <c r="D213" s="3">
        <v>11746</v>
      </c>
      <c r="E213" s="3" t="s">
        <v>970</v>
      </c>
      <c r="F213" s="3" t="s">
        <v>972</v>
      </c>
      <c r="G213" s="3" t="s">
        <v>971</v>
      </c>
      <c r="H213" s="3"/>
      <c r="I213" s="3" t="s">
        <v>87</v>
      </c>
      <c r="J213" s="3" t="s">
        <v>52</v>
      </c>
      <c r="K213" s="3" t="s">
        <v>53</v>
      </c>
      <c r="L213" s="3" t="s">
        <v>6</v>
      </c>
      <c r="M213" s="3" t="s">
        <v>5256</v>
      </c>
      <c r="N213" s="3" t="s">
        <v>67</v>
      </c>
      <c r="O213" s="3" t="s">
        <v>40</v>
      </c>
      <c r="P213" s="3" t="s">
        <v>40</v>
      </c>
      <c r="Q213" s="3" t="s">
        <v>40</v>
      </c>
      <c r="R213" s="3">
        <v>98</v>
      </c>
      <c r="S213" s="3">
        <v>40670</v>
      </c>
      <c r="T213" s="3">
        <v>415</v>
      </c>
      <c r="U213" s="3">
        <v>0</v>
      </c>
      <c r="V213" s="3">
        <v>76</v>
      </c>
      <c r="W213" s="3">
        <v>152</v>
      </c>
      <c r="X213" s="3">
        <v>2</v>
      </c>
      <c r="Y213" s="3">
        <v>0</v>
      </c>
      <c r="Z213" s="3">
        <v>110</v>
      </c>
      <c r="AA213" s="3">
        <v>53340</v>
      </c>
      <c r="AB213" s="3">
        <v>484</v>
      </c>
      <c r="AC213" s="3">
        <v>0</v>
      </c>
      <c r="AD213" s="3">
        <v>79</v>
      </c>
      <c r="AE213" s="3">
        <v>15999</v>
      </c>
      <c r="AF213" s="3">
        <v>203</v>
      </c>
      <c r="AG213" s="3">
        <v>0</v>
      </c>
      <c r="AH213" s="3" t="s">
        <v>973</v>
      </c>
    </row>
    <row r="214" spans="1:34" s="4" customFormat="1" ht="11.25" x14ac:dyDescent="0.2">
      <c r="A214" s="3" t="s">
        <v>912</v>
      </c>
      <c r="B214" s="3" t="s">
        <v>964</v>
      </c>
      <c r="C214" s="3" t="s">
        <v>36</v>
      </c>
      <c r="D214" s="3">
        <v>11902</v>
      </c>
      <c r="E214" s="3" t="s">
        <v>974</v>
      </c>
      <c r="F214" s="3" t="s">
        <v>975</v>
      </c>
      <c r="G214" s="3" t="s">
        <v>966</v>
      </c>
      <c r="H214" s="3"/>
      <c r="I214" s="3" t="s">
        <v>42</v>
      </c>
      <c r="J214" s="3" t="s">
        <v>43</v>
      </c>
      <c r="K214" s="3" t="s">
        <v>505</v>
      </c>
      <c r="L214" s="3" t="s">
        <v>392</v>
      </c>
      <c r="M214" s="3" t="s">
        <v>5256</v>
      </c>
      <c r="N214" s="3" t="s">
        <v>67</v>
      </c>
      <c r="O214" s="3" t="s">
        <v>40</v>
      </c>
      <c r="P214" s="3" t="s">
        <v>40</v>
      </c>
      <c r="Q214" s="3" t="s">
        <v>40</v>
      </c>
      <c r="R214" s="3">
        <v>100.72</v>
      </c>
      <c r="S214" s="3">
        <v>101.95</v>
      </c>
      <c r="T214" s="3">
        <v>101.22</v>
      </c>
      <c r="U214" s="3">
        <v>0</v>
      </c>
      <c r="V214" s="3">
        <v>99.81</v>
      </c>
      <c r="W214" s="3">
        <v>101.57</v>
      </c>
      <c r="X214" s="3">
        <v>101.76</v>
      </c>
      <c r="Y214" s="3">
        <v>0</v>
      </c>
      <c r="Z214" s="3">
        <v>102.36</v>
      </c>
      <c r="AA214" s="3">
        <v>95.95</v>
      </c>
      <c r="AB214" s="3">
        <v>93.74</v>
      </c>
      <c r="AC214" s="3">
        <v>0</v>
      </c>
      <c r="AD214" s="3">
        <v>99.2</v>
      </c>
      <c r="AE214" s="3">
        <v>102.85</v>
      </c>
      <c r="AF214" s="3">
        <v>103.68</v>
      </c>
      <c r="AG214" s="3">
        <v>0</v>
      </c>
      <c r="AH214" s="3" t="s">
        <v>976</v>
      </c>
    </row>
    <row r="215" spans="1:34" s="4" customFormat="1" ht="11.25" x14ac:dyDescent="0.2">
      <c r="A215" s="3" t="s">
        <v>912</v>
      </c>
      <c r="B215" s="3" t="s">
        <v>964</v>
      </c>
      <c r="C215" s="3" t="s">
        <v>36</v>
      </c>
      <c r="D215" s="3">
        <v>12344</v>
      </c>
      <c r="E215" s="3" t="s">
        <v>977</v>
      </c>
      <c r="F215" s="3" t="s">
        <v>979</v>
      </c>
      <c r="G215" s="3" t="s">
        <v>978</v>
      </c>
      <c r="H215" s="3"/>
      <c r="I215" s="3" t="s">
        <v>42</v>
      </c>
      <c r="J215" s="3" t="s">
        <v>43</v>
      </c>
      <c r="K215" s="3" t="s">
        <v>53</v>
      </c>
      <c r="L215" s="3" t="s">
        <v>6</v>
      </c>
      <c r="M215" s="3" t="s">
        <v>5256</v>
      </c>
      <c r="N215" s="3" t="s">
        <v>67</v>
      </c>
      <c r="O215" s="3" t="s">
        <v>40</v>
      </c>
      <c r="P215" s="3" t="s">
        <v>40</v>
      </c>
      <c r="Q215" s="3" t="s">
        <v>40</v>
      </c>
      <c r="R215" s="3">
        <v>92</v>
      </c>
      <c r="S215" s="3">
        <v>1380</v>
      </c>
      <c r="T215" s="3">
        <v>1500</v>
      </c>
      <c r="U215" s="3">
        <v>0</v>
      </c>
      <c r="V215" s="3">
        <v>0</v>
      </c>
      <c r="W215" s="3">
        <v>0</v>
      </c>
      <c r="X215" s="3">
        <v>0</v>
      </c>
      <c r="Y215" s="3">
        <v>0</v>
      </c>
      <c r="Z215" s="3">
        <v>93.2</v>
      </c>
      <c r="AA215" s="3">
        <v>1867</v>
      </c>
      <c r="AB215" s="3">
        <v>2004</v>
      </c>
      <c r="AC215" s="3">
        <v>0</v>
      </c>
      <c r="AD215" s="3">
        <v>93.6</v>
      </c>
      <c r="AE215" s="3">
        <v>1834</v>
      </c>
      <c r="AF215" s="3">
        <v>1960</v>
      </c>
      <c r="AG215" s="3">
        <v>0</v>
      </c>
      <c r="AH215" s="3" t="s">
        <v>980</v>
      </c>
    </row>
    <row r="216" spans="1:34" s="4" customFormat="1" ht="11.25" x14ac:dyDescent="0.2">
      <c r="A216" s="3" t="s">
        <v>912</v>
      </c>
      <c r="B216" s="3" t="s">
        <v>964</v>
      </c>
      <c r="C216" s="3" t="s">
        <v>36</v>
      </c>
      <c r="D216" s="3">
        <v>12894</v>
      </c>
      <c r="E216" s="3" t="s">
        <v>981</v>
      </c>
      <c r="F216" s="3" t="s">
        <v>982</v>
      </c>
      <c r="G216" s="3" t="s">
        <v>971</v>
      </c>
      <c r="H216" s="3"/>
      <c r="I216" s="3" t="s">
        <v>42</v>
      </c>
      <c r="J216" s="3" t="s">
        <v>43</v>
      </c>
      <c r="K216" s="3" t="s">
        <v>44</v>
      </c>
      <c r="L216" s="3" t="s">
        <v>6</v>
      </c>
      <c r="M216" s="3" t="s">
        <v>5256</v>
      </c>
      <c r="N216" s="3" t="s">
        <v>67</v>
      </c>
      <c r="O216" s="3" t="s">
        <v>40</v>
      </c>
      <c r="P216" s="3" t="s">
        <v>40</v>
      </c>
      <c r="Q216" s="3" t="s">
        <v>40</v>
      </c>
      <c r="R216" s="3">
        <v>46.7</v>
      </c>
      <c r="S216" s="3">
        <v>163</v>
      </c>
      <c r="T216" s="3">
        <v>349</v>
      </c>
      <c r="U216" s="3">
        <v>0</v>
      </c>
      <c r="V216" s="3">
        <v>48.42</v>
      </c>
      <c r="W216" s="3">
        <v>107</v>
      </c>
      <c r="X216" s="3">
        <v>221</v>
      </c>
      <c r="Y216" s="3">
        <v>0</v>
      </c>
      <c r="Z216" s="3">
        <v>46.52</v>
      </c>
      <c r="AA216" s="3">
        <v>194</v>
      </c>
      <c r="AB216" s="3">
        <v>417</v>
      </c>
      <c r="AC216" s="3">
        <v>0</v>
      </c>
      <c r="AD216" s="3">
        <v>37.5</v>
      </c>
      <c r="AE216" s="3">
        <v>87</v>
      </c>
      <c r="AF216" s="3">
        <v>232</v>
      </c>
      <c r="AG216" s="3">
        <v>0</v>
      </c>
      <c r="AH216" s="3" t="s">
        <v>983</v>
      </c>
    </row>
    <row r="217" spans="1:34" s="4" customFormat="1" ht="11.25" x14ac:dyDescent="0.2">
      <c r="A217" s="3" t="s">
        <v>912</v>
      </c>
      <c r="B217" s="3" t="s">
        <v>964</v>
      </c>
      <c r="C217" s="3" t="s">
        <v>36</v>
      </c>
      <c r="D217" s="3">
        <v>13557</v>
      </c>
      <c r="E217" s="3" t="s">
        <v>984</v>
      </c>
      <c r="F217" s="3" t="s">
        <v>986</v>
      </c>
      <c r="G217" s="3" t="s">
        <v>971</v>
      </c>
      <c r="H217" s="3" t="s">
        <v>985</v>
      </c>
      <c r="I217" s="3" t="s">
        <v>42</v>
      </c>
      <c r="J217" s="3" t="s">
        <v>43</v>
      </c>
      <c r="K217" s="3" t="s">
        <v>44</v>
      </c>
      <c r="L217" s="3" t="s">
        <v>78</v>
      </c>
      <c r="M217" s="3" t="s">
        <v>9</v>
      </c>
      <c r="N217" s="3">
        <v>71.760000000000005</v>
      </c>
      <c r="O217" s="3">
        <v>216</v>
      </c>
      <c r="P217" s="3">
        <v>301</v>
      </c>
      <c r="Q217" s="3">
        <v>0</v>
      </c>
      <c r="R217" s="3"/>
      <c r="S217" s="3"/>
      <c r="T217" s="3"/>
      <c r="U217" s="3"/>
      <c r="V217" s="3">
        <v>73.400000000000006</v>
      </c>
      <c r="W217" s="3">
        <v>138</v>
      </c>
      <c r="X217" s="3">
        <v>188</v>
      </c>
      <c r="Y217" s="3">
        <v>0</v>
      </c>
      <c r="Z217" s="3">
        <v>77.23</v>
      </c>
      <c r="AA217" s="3">
        <v>78</v>
      </c>
      <c r="AB217" s="3">
        <v>101</v>
      </c>
      <c r="AC217" s="3">
        <v>0</v>
      </c>
      <c r="AD217" s="3">
        <v>71.73</v>
      </c>
      <c r="AE217" s="3">
        <v>170</v>
      </c>
      <c r="AF217" s="3">
        <v>237</v>
      </c>
      <c r="AG217" s="3">
        <v>0</v>
      </c>
      <c r="AH217" s="3" t="s">
        <v>987</v>
      </c>
    </row>
    <row r="218" spans="1:34" s="4" customFormat="1" ht="11.25" x14ac:dyDescent="0.2">
      <c r="A218" s="3" t="s">
        <v>912</v>
      </c>
      <c r="B218" s="3" t="s">
        <v>964</v>
      </c>
      <c r="C218" s="3" t="s">
        <v>36</v>
      </c>
      <c r="D218" s="3">
        <v>13558</v>
      </c>
      <c r="E218" s="3" t="s">
        <v>988</v>
      </c>
      <c r="F218" s="3" t="s">
        <v>991</v>
      </c>
      <c r="G218" s="3" t="s">
        <v>989</v>
      </c>
      <c r="H218" s="3" t="s">
        <v>990</v>
      </c>
      <c r="I218" s="3" t="s">
        <v>42</v>
      </c>
      <c r="J218" s="3" t="s">
        <v>43</v>
      </c>
      <c r="K218" s="3" t="s">
        <v>44</v>
      </c>
      <c r="L218" s="3" t="s">
        <v>78</v>
      </c>
      <c r="M218" s="3" t="s">
        <v>9</v>
      </c>
      <c r="N218" s="3">
        <v>1.46</v>
      </c>
      <c r="O218" s="3">
        <v>600</v>
      </c>
      <c r="P218" s="3">
        <v>41100</v>
      </c>
      <c r="Q218" s="3">
        <v>0</v>
      </c>
      <c r="R218" s="3"/>
      <c r="S218" s="3"/>
      <c r="T218" s="3"/>
      <c r="U218" s="3"/>
      <c r="V218" s="3">
        <v>1.07</v>
      </c>
      <c r="W218" s="3">
        <v>439</v>
      </c>
      <c r="X218" s="3">
        <v>41100</v>
      </c>
      <c r="Y218" s="3">
        <v>0</v>
      </c>
      <c r="Z218" s="3">
        <v>1.01</v>
      </c>
      <c r="AA218" s="3">
        <v>415</v>
      </c>
      <c r="AB218" s="3">
        <v>41100</v>
      </c>
      <c r="AC218" s="3">
        <v>0</v>
      </c>
      <c r="AD218" s="3">
        <v>0.41</v>
      </c>
      <c r="AE218" s="3">
        <v>168</v>
      </c>
      <c r="AF218" s="3">
        <v>41100</v>
      </c>
      <c r="AG218" s="3">
        <v>0</v>
      </c>
      <c r="AH218" s="3" t="s">
        <v>992</v>
      </c>
    </row>
    <row r="219" spans="1:34" s="4" customFormat="1" ht="11.25" x14ac:dyDescent="0.2">
      <c r="A219" s="3" t="s">
        <v>912</v>
      </c>
      <c r="B219" s="3" t="s">
        <v>964</v>
      </c>
      <c r="C219" s="3" t="s">
        <v>36</v>
      </c>
      <c r="D219" s="3">
        <v>13559</v>
      </c>
      <c r="E219" s="3" t="s">
        <v>993</v>
      </c>
      <c r="F219" s="3" t="s">
        <v>995</v>
      </c>
      <c r="G219" s="3" t="s">
        <v>989</v>
      </c>
      <c r="H219" s="3" t="s">
        <v>994</v>
      </c>
      <c r="I219" s="3" t="s">
        <v>42</v>
      </c>
      <c r="J219" s="3" t="s">
        <v>43</v>
      </c>
      <c r="K219" s="3" t="s">
        <v>44</v>
      </c>
      <c r="L219" s="3" t="s">
        <v>78</v>
      </c>
      <c r="M219" s="3" t="s">
        <v>9</v>
      </c>
      <c r="N219" s="3">
        <v>25.95</v>
      </c>
      <c r="O219" s="3">
        <v>75</v>
      </c>
      <c r="P219" s="3">
        <v>289</v>
      </c>
      <c r="Q219" s="3">
        <v>0</v>
      </c>
      <c r="R219" s="3"/>
      <c r="S219" s="3"/>
      <c r="T219" s="3"/>
      <c r="U219" s="3"/>
      <c r="V219" s="3" t="s">
        <v>67</v>
      </c>
      <c r="W219" s="3" t="s">
        <v>40</v>
      </c>
      <c r="X219" s="3" t="s">
        <v>40</v>
      </c>
      <c r="Y219" s="3" t="s">
        <v>40</v>
      </c>
      <c r="Z219" s="3">
        <v>28.71</v>
      </c>
      <c r="AA219" s="3">
        <v>60</v>
      </c>
      <c r="AB219" s="3">
        <v>209</v>
      </c>
      <c r="AC219" s="3">
        <v>0</v>
      </c>
      <c r="AD219" s="3">
        <v>19.77</v>
      </c>
      <c r="AE219" s="3">
        <v>35</v>
      </c>
      <c r="AF219" s="3">
        <v>177</v>
      </c>
      <c r="AG219" s="3">
        <v>0</v>
      </c>
      <c r="AH219" s="3" t="s">
        <v>996</v>
      </c>
    </row>
    <row r="220" spans="1:34" s="4" customFormat="1" ht="11.25" x14ac:dyDescent="0.2">
      <c r="A220" s="3" t="s">
        <v>912</v>
      </c>
      <c r="B220" s="3" t="s">
        <v>964</v>
      </c>
      <c r="C220" s="3" t="s">
        <v>36</v>
      </c>
      <c r="D220" s="3">
        <v>13564</v>
      </c>
      <c r="E220" s="3" t="s">
        <v>997</v>
      </c>
      <c r="F220" s="3" t="s">
        <v>999</v>
      </c>
      <c r="G220" s="3" t="s">
        <v>978</v>
      </c>
      <c r="H220" s="3" t="s">
        <v>998</v>
      </c>
      <c r="I220" s="3" t="s">
        <v>42</v>
      </c>
      <c r="J220" s="3" t="s">
        <v>43</v>
      </c>
      <c r="K220" s="3" t="s">
        <v>53</v>
      </c>
      <c r="L220" s="3" t="s">
        <v>6</v>
      </c>
      <c r="M220" s="3" t="s">
        <v>9</v>
      </c>
      <c r="N220" s="3">
        <v>85.9</v>
      </c>
      <c r="O220" s="3">
        <v>1816</v>
      </c>
      <c r="P220" s="3">
        <v>2114</v>
      </c>
      <c r="Q220" s="3">
        <v>0</v>
      </c>
      <c r="R220" s="3"/>
      <c r="S220" s="3"/>
      <c r="T220" s="3"/>
      <c r="U220" s="3"/>
      <c r="V220" s="3" t="s">
        <v>67</v>
      </c>
      <c r="W220" s="3" t="s">
        <v>40</v>
      </c>
      <c r="X220" s="3" t="s">
        <v>40</v>
      </c>
      <c r="Y220" s="3" t="s">
        <v>40</v>
      </c>
      <c r="Z220" s="3">
        <v>88.2</v>
      </c>
      <c r="AA220" s="3">
        <v>1562</v>
      </c>
      <c r="AB220" s="3">
        <v>1770</v>
      </c>
      <c r="AC220" s="3">
        <v>0</v>
      </c>
      <c r="AD220" s="3">
        <v>78.5</v>
      </c>
      <c r="AE220" s="3">
        <v>1342</v>
      </c>
      <c r="AF220" s="3">
        <v>1709</v>
      </c>
      <c r="AG220" s="3">
        <v>0</v>
      </c>
      <c r="AH220" s="3" t="s">
        <v>1000</v>
      </c>
    </row>
    <row r="221" spans="1:34" s="4" customFormat="1" ht="11.25" x14ac:dyDescent="0.2">
      <c r="A221" s="3" t="s">
        <v>912</v>
      </c>
      <c r="B221" s="3" t="s">
        <v>964</v>
      </c>
      <c r="C221" s="3" t="s">
        <v>36</v>
      </c>
      <c r="D221" s="3">
        <v>13571</v>
      </c>
      <c r="E221" s="3" t="s">
        <v>1001</v>
      </c>
      <c r="F221" s="3" t="s">
        <v>1004</v>
      </c>
      <c r="G221" s="3" t="s">
        <v>1002</v>
      </c>
      <c r="H221" s="3" t="s">
        <v>1003</v>
      </c>
      <c r="I221" s="3" t="s">
        <v>42</v>
      </c>
      <c r="J221" s="3" t="s">
        <v>43</v>
      </c>
      <c r="K221" s="3" t="s">
        <v>44</v>
      </c>
      <c r="L221" s="3" t="s">
        <v>78</v>
      </c>
      <c r="M221" s="3" t="s">
        <v>9</v>
      </c>
      <c r="N221" s="3">
        <v>80</v>
      </c>
      <c r="O221" s="3">
        <v>1600</v>
      </c>
      <c r="P221" s="3">
        <v>2000</v>
      </c>
      <c r="Q221" s="3">
        <v>0</v>
      </c>
      <c r="R221" s="3"/>
      <c r="S221" s="3"/>
      <c r="T221" s="3"/>
      <c r="U221" s="3"/>
      <c r="V221" s="3">
        <v>76</v>
      </c>
      <c r="W221" s="3">
        <v>1197</v>
      </c>
      <c r="X221" s="3">
        <v>1576</v>
      </c>
      <c r="Y221" s="3">
        <v>0</v>
      </c>
      <c r="Z221" s="3">
        <v>84.6</v>
      </c>
      <c r="AA221" s="3">
        <v>538</v>
      </c>
      <c r="AB221" s="3">
        <v>636</v>
      </c>
      <c r="AC221" s="3">
        <v>0</v>
      </c>
      <c r="AD221" s="3">
        <v>70.900000000000006</v>
      </c>
      <c r="AE221" s="3">
        <v>2398</v>
      </c>
      <c r="AF221" s="3">
        <v>3380</v>
      </c>
      <c r="AG221" s="3">
        <v>0</v>
      </c>
      <c r="AH221" s="3" t="s">
        <v>1005</v>
      </c>
    </row>
    <row r="222" spans="1:34" s="4" customFormat="1" ht="11.25" x14ac:dyDescent="0.2">
      <c r="A222" s="3" t="s">
        <v>912</v>
      </c>
      <c r="B222" s="3" t="s">
        <v>964</v>
      </c>
      <c r="C222" s="3" t="s">
        <v>36</v>
      </c>
      <c r="D222" s="3">
        <v>13653</v>
      </c>
      <c r="E222" s="3" t="s">
        <v>1006</v>
      </c>
      <c r="F222" s="3" t="s">
        <v>1008</v>
      </c>
      <c r="G222" s="3" t="s">
        <v>971</v>
      </c>
      <c r="H222" s="3" t="s">
        <v>1007</v>
      </c>
      <c r="I222" s="3" t="s">
        <v>42</v>
      </c>
      <c r="J222" s="3" t="s">
        <v>43</v>
      </c>
      <c r="K222" s="3" t="s">
        <v>44</v>
      </c>
      <c r="L222" s="3" t="s">
        <v>78</v>
      </c>
      <c r="M222" s="3" t="s">
        <v>9</v>
      </c>
      <c r="N222" s="3">
        <v>52.03</v>
      </c>
      <c r="O222" s="3">
        <v>308</v>
      </c>
      <c r="P222" s="3">
        <v>592</v>
      </c>
      <c r="Q222" s="3">
        <v>0</v>
      </c>
      <c r="R222" s="3"/>
      <c r="S222" s="3"/>
      <c r="T222" s="3"/>
      <c r="U222" s="3"/>
      <c r="V222" s="3">
        <v>46.6</v>
      </c>
      <c r="W222" s="3">
        <v>199</v>
      </c>
      <c r="X222" s="3">
        <v>427</v>
      </c>
      <c r="Y222" s="3">
        <v>0</v>
      </c>
      <c r="Z222" s="3">
        <v>57.52</v>
      </c>
      <c r="AA222" s="3">
        <v>130</v>
      </c>
      <c r="AB222" s="3">
        <v>226</v>
      </c>
      <c r="AC222" s="3">
        <v>0</v>
      </c>
      <c r="AD222" s="3" t="s">
        <v>67</v>
      </c>
      <c r="AE222" s="3" t="s">
        <v>40</v>
      </c>
      <c r="AF222" s="3" t="s">
        <v>40</v>
      </c>
      <c r="AG222" s="3" t="s">
        <v>40</v>
      </c>
      <c r="AH222" s="3" t="s">
        <v>1009</v>
      </c>
    </row>
    <row r="223" spans="1:34" s="4" customFormat="1" ht="11.25" x14ac:dyDescent="0.2">
      <c r="A223" s="3" t="s">
        <v>912</v>
      </c>
      <c r="B223" s="3" t="s">
        <v>964</v>
      </c>
      <c r="C223" s="3" t="s">
        <v>36</v>
      </c>
      <c r="D223" s="3">
        <v>13655</v>
      </c>
      <c r="E223" s="3" t="s">
        <v>1010</v>
      </c>
      <c r="F223" s="3" t="s">
        <v>1012</v>
      </c>
      <c r="G223" s="3" t="s">
        <v>1011</v>
      </c>
      <c r="H223" s="3" t="s">
        <v>956</v>
      </c>
      <c r="I223" s="3" t="s">
        <v>42</v>
      </c>
      <c r="J223" s="3" t="s">
        <v>43</v>
      </c>
      <c r="K223" s="3" t="s">
        <v>44</v>
      </c>
      <c r="L223" s="3" t="s">
        <v>78</v>
      </c>
      <c r="M223" s="3" t="s">
        <v>9</v>
      </c>
      <c r="N223" s="3">
        <v>61.33</v>
      </c>
      <c r="O223" s="3">
        <v>498</v>
      </c>
      <c r="P223" s="3">
        <v>812</v>
      </c>
      <c r="Q223" s="3">
        <v>0</v>
      </c>
      <c r="R223" s="3"/>
      <c r="S223" s="3"/>
      <c r="T223" s="3"/>
      <c r="U223" s="3"/>
      <c r="V223" s="3" t="s">
        <v>67</v>
      </c>
      <c r="W223" s="3" t="s">
        <v>40</v>
      </c>
      <c r="X223" s="3" t="s">
        <v>40</v>
      </c>
      <c r="Y223" s="3" t="s">
        <v>40</v>
      </c>
      <c r="Z223" s="3">
        <v>62.56</v>
      </c>
      <c r="AA223" s="3">
        <v>376</v>
      </c>
      <c r="AB223" s="3">
        <v>601</v>
      </c>
      <c r="AC223" s="3">
        <v>0</v>
      </c>
      <c r="AD223" s="3" t="s">
        <v>67</v>
      </c>
      <c r="AE223" s="3" t="s">
        <v>40</v>
      </c>
      <c r="AF223" s="3" t="s">
        <v>40</v>
      </c>
      <c r="AG223" s="3" t="s">
        <v>40</v>
      </c>
      <c r="AH223" s="3" t="s">
        <v>958</v>
      </c>
    </row>
    <row r="224" spans="1:34" s="4" customFormat="1" ht="11.25" x14ac:dyDescent="0.2">
      <c r="A224" s="3" t="s">
        <v>912</v>
      </c>
      <c r="B224" s="3" t="s">
        <v>964</v>
      </c>
      <c r="C224" s="3" t="s">
        <v>36</v>
      </c>
      <c r="D224" s="3">
        <v>13668</v>
      </c>
      <c r="E224" s="3" t="s">
        <v>949</v>
      </c>
      <c r="F224" s="3" t="s">
        <v>1013</v>
      </c>
      <c r="G224" s="3" t="s">
        <v>1011</v>
      </c>
      <c r="H224" s="3" t="s">
        <v>951</v>
      </c>
      <c r="I224" s="3" t="s">
        <v>42</v>
      </c>
      <c r="J224" s="3" t="s">
        <v>43</v>
      </c>
      <c r="K224" s="3" t="s">
        <v>953</v>
      </c>
      <c r="L224" s="3" t="s">
        <v>6</v>
      </c>
      <c r="M224" s="3" t="s">
        <v>9</v>
      </c>
      <c r="N224" s="3">
        <v>50</v>
      </c>
      <c r="O224" s="3">
        <v>51</v>
      </c>
      <c r="P224" s="3">
        <v>1</v>
      </c>
      <c r="Q224" s="3">
        <v>0</v>
      </c>
      <c r="R224" s="3"/>
      <c r="S224" s="3"/>
      <c r="T224" s="3"/>
      <c r="U224" s="3"/>
      <c r="V224" s="3" t="s">
        <v>67</v>
      </c>
      <c r="W224" s="3" t="s">
        <v>40</v>
      </c>
      <c r="X224" s="3" t="s">
        <v>40</v>
      </c>
      <c r="Y224" s="3" t="s">
        <v>40</v>
      </c>
      <c r="Z224" s="3">
        <v>50</v>
      </c>
      <c r="AA224" s="3">
        <v>51</v>
      </c>
      <c r="AB224" s="3">
        <v>1</v>
      </c>
      <c r="AC224" s="3">
        <v>0</v>
      </c>
      <c r="AD224" s="3">
        <v>50</v>
      </c>
      <c r="AE224" s="3">
        <v>51</v>
      </c>
      <c r="AF224" s="3">
        <v>1</v>
      </c>
      <c r="AG224" s="3">
        <v>0</v>
      </c>
      <c r="AH224" s="3" t="s">
        <v>1014</v>
      </c>
    </row>
    <row r="225" spans="1:34" s="4" customFormat="1" ht="11.25" x14ac:dyDescent="0.2">
      <c r="A225" s="3" t="s">
        <v>912</v>
      </c>
      <c r="B225" s="3" t="s">
        <v>1015</v>
      </c>
      <c r="C225" s="3" t="s">
        <v>36</v>
      </c>
      <c r="D225" s="3">
        <v>12803</v>
      </c>
      <c r="E225" s="3" t="s">
        <v>1016</v>
      </c>
      <c r="F225" s="3" t="s">
        <v>1019</v>
      </c>
      <c r="G225" s="3" t="s">
        <v>1017</v>
      </c>
      <c r="H225" s="3" t="s">
        <v>1018</v>
      </c>
      <c r="I225" s="3" t="s">
        <v>42</v>
      </c>
      <c r="J225" s="3" t="s">
        <v>52</v>
      </c>
      <c r="K225" s="3" t="s">
        <v>53</v>
      </c>
      <c r="L225" s="3" t="s">
        <v>6</v>
      </c>
      <c r="M225" s="3" t="s">
        <v>5257</v>
      </c>
      <c r="N225" s="3">
        <v>87</v>
      </c>
      <c r="O225" s="3">
        <v>130</v>
      </c>
      <c r="P225" s="3">
        <v>149</v>
      </c>
      <c r="Q225" s="3">
        <v>0</v>
      </c>
      <c r="R225" s="3">
        <v>87</v>
      </c>
      <c r="S225" s="3">
        <v>130</v>
      </c>
      <c r="T225" s="3">
        <v>149</v>
      </c>
      <c r="U225" s="3">
        <v>0</v>
      </c>
      <c r="V225" s="3">
        <v>72</v>
      </c>
      <c r="W225" s="3">
        <v>108</v>
      </c>
      <c r="X225" s="3">
        <v>149</v>
      </c>
      <c r="Y225" s="3">
        <v>0</v>
      </c>
      <c r="Z225" s="3">
        <v>87</v>
      </c>
      <c r="AA225" s="3">
        <v>129.19999999999999</v>
      </c>
      <c r="AB225" s="3">
        <v>149.27000000000001</v>
      </c>
      <c r="AC225" s="3">
        <v>0</v>
      </c>
      <c r="AD225" s="3">
        <v>84</v>
      </c>
      <c r="AE225" s="3">
        <v>124.75</v>
      </c>
      <c r="AF225" s="3">
        <v>149.27000000000001</v>
      </c>
      <c r="AG225" s="3">
        <v>0</v>
      </c>
      <c r="AH225" s="3" t="s">
        <v>1020</v>
      </c>
    </row>
    <row r="226" spans="1:34" s="4" customFormat="1" ht="11.25" x14ac:dyDescent="0.2">
      <c r="A226" s="3" t="s">
        <v>912</v>
      </c>
      <c r="B226" s="3" t="s">
        <v>1015</v>
      </c>
      <c r="C226" s="3" t="s">
        <v>36</v>
      </c>
      <c r="D226" s="3">
        <v>12806</v>
      </c>
      <c r="E226" s="3" t="s">
        <v>1021</v>
      </c>
      <c r="F226" s="3" t="s">
        <v>1023</v>
      </c>
      <c r="G226" s="3" t="s">
        <v>1017</v>
      </c>
      <c r="H226" s="3" t="s">
        <v>1022</v>
      </c>
      <c r="I226" s="3" t="s">
        <v>42</v>
      </c>
      <c r="J226" s="3" t="s">
        <v>43</v>
      </c>
      <c r="K226" s="3" t="s">
        <v>44</v>
      </c>
      <c r="L226" s="3" t="s">
        <v>6</v>
      </c>
      <c r="M226" s="3" t="s">
        <v>5257</v>
      </c>
      <c r="N226" s="3">
        <v>114</v>
      </c>
      <c r="O226" s="3">
        <v>24</v>
      </c>
      <c r="P226" s="3">
        <v>21</v>
      </c>
      <c r="Q226" s="3">
        <v>0</v>
      </c>
      <c r="R226" s="3">
        <v>114</v>
      </c>
      <c r="S226" s="3">
        <v>24</v>
      </c>
      <c r="T226" s="3">
        <v>21</v>
      </c>
      <c r="U226" s="3">
        <v>0</v>
      </c>
      <c r="V226" s="3">
        <v>52</v>
      </c>
      <c r="W226" s="3">
        <v>11</v>
      </c>
      <c r="X226" s="3">
        <v>21</v>
      </c>
      <c r="Y226" s="3">
        <v>0</v>
      </c>
      <c r="Z226" s="3">
        <v>124</v>
      </c>
      <c r="AA226" s="3">
        <v>26</v>
      </c>
      <c r="AB226" s="3">
        <v>21</v>
      </c>
      <c r="AC226" s="3">
        <v>0</v>
      </c>
      <c r="AD226" s="3">
        <v>129</v>
      </c>
      <c r="AE226" s="3">
        <v>27</v>
      </c>
      <c r="AF226" s="3">
        <v>21</v>
      </c>
      <c r="AG226" s="3">
        <v>0</v>
      </c>
      <c r="AH226" s="3" t="s">
        <v>1024</v>
      </c>
    </row>
    <row r="227" spans="1:34" s="4" customFormat="1" ht="11.25" x14ac:dyDescent="0.2">
      <c r="A227" s="3" t="s">
        <v>912</v>
      </c>
      <c r="B227" s="3" t="s">
        <v>1015</v>
      </c>
      <c r="C227" s="3" t="s">
        <v>36</v>
      </c>
      <c r="D227" s="3">
        <v>13261</v>
      </c>
      <c r="E227" s="3" t="s">
        <v>1025</v>
      </c>
      <c r="F227" s="3" t="s">
        <v>1028</v>
      </c>
      <c r="G227" s="3" t="s">
        <v>1026</v>
      </c>
      <c r="H227" s="3" t="s">
        <v>1027</v>
      </c>
      <c r="I227" s="3" t="s">
        <v>42</v>
      </c>
      <c r="J227" s="3" t="s">
        <v>43</v>
      </c>
      <c r="K227" s="3" t="s">
        <v>44</v>
      </c>
      <c r="L227" s="3" t="s">
        <v>6</v>
      </c>
      <c r="M227" s="3" t="s">
        <v>5257</v>
      </c>
      <c r="N227" s="3">
        <v>57</v>
      </c>
      <c r="O227" s="3">
        <v>17</v>
      </c>
      <c r="P227" s="3">
        <v>30</v>
      </c>
      <c r="Q227" s="3">
        <v>0</v>
      </c>
      <c r="R227" s="3">
        <v>57</v>
      </c>
      <c r="S227" s="3">
        <v>17</v>
      </c>
      <c r="T227" s="3">
        <v>30</v>
      </c>
      <c r="U227" s="3">
        <v>0</v>
      </c>
      <c r="V227" s="3">
        <v>65</v>
      </c>
      <c r="W227" s="3">
        <v>11</v>
      </c>
      <c r="X227" s="3">
        <v>17</v>
      </c>
      <c r="Y227" s="3">
        <v>0</v>
      </c>
      <c r="Z227" s="3">
        <v>59</v>
      </c>
      <c r="AA227" s="3">
        <v>36</v>
      </c>
      <c r="AB227" s="3">
        <v>61</v>
      </c>
      <c r="AC227" s="3">
        <v>0</v>
      </c>
      <c r="AD227" s="3">
        <v>53</v>
      </c>
      <c r="AE227" s="3">
        <v>27</v>
      </c>
      <c r="AF227" s="3">
        <v>51</v>
      </c>
      <c r="AG227" s="3">
        <v>0</v>
      </c>
      <c r="AH227" s="3" t="s">
        <v>1029</v>
      </c>
    </row>
    <row r="228" spans="1:34" s="4" customFormat="1" ht="11.25" x14ac:dyDescent="0.2">
      <c r="A228" s="3" t="s">
        <v>912</v>
      </c>
      <c r="B228" s="3" t="s">
        <v>1015</v>
      </c>
      <c r="C228" s="3" t="s">
        <v>36</v>
      </c>
      <c r="D228" s="3">
        <v>13434</v>
      </c>
      <c r="E228" s="3" t="s">
        <v>1030</v>
      </c>
      <c r="F228" s="3" t="s">
        <v>1033</v>
      </c>
      <c r="G228" s="3" t="s">
        <v>1031</v>
      </c>
      <c r="H228" s="3" t="s">
        <v>1032</v>
      </c>
      <c r="I228" s="3" t="s">
        <v>42</v>
      </c>
      <c r="J228" s="3" t="s">
        <v>52</v>
      </c>
      <c r="K228" s="3" t="s">
        <v>44</v>
      </c>
      <c r="L228" s="3" t="s">
        <v>6</v>
      </c>
      <c r="M228" s="3" t="s">
        <v>9</v>
      </c>
      <c r="N228" s="3">
        <v>40</v>
      </c>
      <c r="O228" s="3">
        <v>4</v>
      </c>
      <c r="P228" s="3">
        <v>10</v>
      </c>
      <c r="Q228" s="3">
        <v>0</v>
      </c>
      <c r="R228" s="3"/>
      <c r="S228" s="3"/>
      <c r="T228" s="3"/>
      <c r="U228" s="3"/>
      <c r="V228" s="3">
        <v>10</v>
      </c>
      <c r="W228" s="3">
        <v>1</v>
      </c>
      <c r="X228" s="3">
        <v>10</v>
      </c>
      <c r="Y228" s="3">
        <v>0</v>
      </c>
      <c r="Z228" s="3">
        <v>40</v>
      </c>
      <c r="AA228" s="3">
        <v>4</v>
      </c>
      <c r="AB228" s="3">
        <v>10</v>
      </c>
      <c r="AC228" s="3">
        <v>0</v>
      </c>
      <c r="AD228" s="3">
        <v>40</v>
      </c>
      <c r="AE228" s="3">
        <v>4</v>
      </c>
      <c r="AF228" s="3">
        <v>10</v>
      </c>
      <c r="AG228" s="3">
        <v>0</v>
      </c>
      <c r="AH228" s="3" t="s">
        <v>1034</v>
      </c>
    </row>
    <row r="229" spans="1:34" s="4" customFormat="1" ht="11.25" x14ac:dyDescent="0.2">
      <c r="A229" s="3" t="s">
        <v>912</v>
      </c>
      <c r="B229" s="3" t="s">
        <v>1035</v>
      </c>
      <c r="C229" s="3" t="s">
        <v>263</v>
      </c>
      <c r="D229" s="3">
        <v>12459</v>
      </c>
      <c r="E229" s="3" t="s">
        <v>1036</v>
      </c>
      <c r="F229" s="3" t="s">
        <v>1037</v>
      </c>
      <c r="G229" s="3"/>
      <c r="H229" s="3"/>
      <c r="I229" s="3" t="s">
        <v>42</v>
      </c>
      <c r="J229" s="3" t="s">
        <v>52</v>
      </c>
      <c r="K229" s="3" t="s">
        <v>505</v>
      </c>
      <c r="L229" s="3" t="s">
        <v>45</v>
      </c>
      <c r="M229" s="3" t="s">
        <v>5256</v>
      </c>
      <c r="N229" s="3" t="s">
        <v>67</v>
      </c>
      <c r="O229" s="3" t="s">
        <v>40</v>
      </c>
      <c r="P229" s="3" t="s">
        <v>40</v>
      </c>
      <c r="Q229" s="3" t="s">
        <v>40</v>
      </c>
      <c r="R229" s="3">
        <v>90</v>
      </c>
      <c r="S229" s="3">
        <v>10082455.34</v>
      </c>
      <c r="T229" s="3">
        <v>11202728.16</v>
      </c>
      <c r="U229" s="3">
        <v>0</v>
      </c>
      <c r="V229" s="3">
        <v>0</v>
      </c>
      <c r="W229" s="3">
        <v>0</v>
      </c>
      <c r="X229" s="3">
        <v>0</v>
      </c>
      <c r="Y229" s="3">
        <v>0</v>
      </c>
      <c r="Z229" s="3">
        <v>92.4</v>
      </c>
      <c r="AA229" s="3">
        <v>16448468839</v>
      </c>
      <c r="AB229" s="3">
        <v>17801027032</v>
      </c>
      <c r="AC229" s="3">
        <v>0</v>
      </c>
      <c r="AD229" s="3">
        <v>99.29</v>
      </c>
      <c r="AE229" s="3">
        <v>3121162258</v>
      </c>
      <c r="AF229" s="3">
        <v>3143385012</v>
      </c>
      <c r="AG229" s="3">
        <v>0</v>
      </c>
      <c r="AH229" s="3" t="s">
        <v>1038</v>
      </c>
    </row>
    <row r="230" spans="1:34" s="4" customFormat="1" ht="11.25" x14ac:dyDescent="0.2">
      <c r="A230" s="3" t="s">
        <v>912</v>
      </c>
      <c r="B230" s="3" t="s">
        <v>1035</v>
      </c>
      <c r="C230" s="3" t="s">
        <v>263</v>
      </c>
      <c r="D230" s="3">
        <v>12914</v>
      </c>
      <c r="E230" s="3" t="s">
        <v>1039</v>
      </c>
      <c r="F230" s="3" t="s">
        <v>1040</v>
      </c>
      <c r="G230" s="3"/>
      <c r="H230" s="3"/>
      <c r="I230" s="3" t="s">
        <v>42</v>
      </c>
      <c r="J230" s="3" t="s">
        <v>43</v>
      </c>
      <c r="K230" s="3" t="s">
        <v>53</v>
      </c>
      <c r="L230" s="3" t="s">
        <v>6</v>
      </c>
      <c r="M230" s="3" t="s">
        <v>5256</v>
      </c>
      <c r="N230" s="3" t="s">
        <v>67</v>
      </c>
      <c r="O230" s="3" t="s">
        <v>40</v>
      </c>
      <c r="P230" s="3" t="s">
        <v>40</v>
      </c>
      <c r="Q230" s="3" t="s">
        <v>40</v>
      </c>
      <c r="R230" s="3">
        <v>100</v>
      </c>
      <c r="S230" s="3">
        <v>66</v>
      </c>
      <c r="T230" s="3">
        <v>66</v>
      </c>
      <c r="U230" s="3">
        <v>0</v>
      </c>
      <c r="V230" s="3">
        <v>0</v>
      </c>
      <c r="W230" s="3">
        <v>0</v>
      </c>
      <c r="X230" s="3">
        <v>0</v>
      </c>
      <c r="Y230" s="3">
        <v>0</v>
      </c>
      <c r="Z230" s="3">
        <v>100</v>
      </c>
      <c r="AA230" s="3">
        <v>63</v>
      </c>
      <c r="AB230" s="3">
        <v>63</v>
      </c>
      <c r="AC230" s="3">
        <v>0</v>
      </c>
      <c r="AD230" s="3">
        <v>100</v>
      </c>
      <c r="AE230" s="3">
        <v>66</v>
      </c>
      <c r="AF230" s="3">
        <v>66</v>
      </c>
      <c r="AG230" s="3">
        <v>0</v>
      </c>
      <c r="AH230" s="3" t="s">
        <v>1041</v>
      </c>
    </row>
    <row r="231" spans="1:34" s="4" customFormat="1" ht="11.25" x14ac:dyDescent="0.2">
      <c r="A231" s="3" t="s">
        <v>912</v>
      </c>
      <c r="B231" s="3" t="s">
        <v>1035</v>
      </c>
      <c r="C231" s="3" t="s">
        <v>263</v>
      </c>
      <c r="D231" s="3">
        <v>13381</v>
      </c>
      <c r="E231" s="3" t="s">
        <v>1042</v>
      </c>
      <c r="F231" s="3" t="s">
        <v>1045</v>
      </c>
      <c r="G231" s="3" t="s">
        <v>1043</v>
      </c>
      <c r="H231" s="3" t="s">
        <v>1044</v>
      </c>
      <c r="I231" s="3" t="s">
        <v>42</v>
      </c>
      <c r="J231" s="3" t="s">
        <v>43</v>
      </c>
      <c r="K231" s="3" t="s">
        <v>53</v>
      </c>
      <c r="L231" s="3" t="s">
        <v>6</v>
      </c>
      <c r="M231" s="3" t="s">
        <v>5257</v>
      </c>
      <c r="N231" s="3">
        <v>100</v>
      </c>
      <c r="O231" s="3">
        <v>180</v>
      </c>
      <c r="P231" s="3">
        <v>180</v>
      </c>
      <c r="Q231" s="3">
        <v>0</v>
      </c>
      <c r="R231" s="3">
        <v>99.44</v>
      </c>
      <c r="S231" s="3">
        <v>179</v>
      </c>
      <c r="T231" s="3">
        <v>180</v>
      </c>
      <c r="U231" s="3">
        <v>0</v>
      </c>
      <c r="V231" s="3">
        <v>98.89</v>
      </c>
      <c r="W231" s="3">
        <v>89</v>
      </c>
      <c r="X231" s="3">
        <v>90</v>
      </c>
      <c r="Y231" s="3">
        <v>0</v>
      </c>
      <c r="Z231" s="3">
        <v>100</v>
      </c>
      <c r="AA231" s="3">
        <v>177</v>
      </c>
      <c r="AB231" s="3">
        <v>177</v>
      </c>
      <c r="AC231" s="3">
        <v>0</v>
      </c>
      <c r="AD231" s="3">
        <v>99.36</v>
      </c>
      <c r="AE231" s="3">
        <v>155</v>
      </c>
      <c r="AF231" s="3">
        <v>156</v>
      </c>
      <c r="AG231" s="3">
        <v>0</v>
      </c>
      <c r="AH231" s="3" t="s">
        <v>1046</v>
      </c>
    </row>
    <row r="232" spans="1:34" s="4" customFormat="1" ht="11.25" x14ac:dyDescent="0.2">
      <c r="A232" s="3" t="s">
        <v>912</v>
      </c>
      <c r="B232" s="3" t="s">
        <v>1035</v>
      </c>
      <c r="C232" s="3" t="s">
        <v>263</v>
      </c>
      <c r="D232" s="3">
        <v>13621</v>
      </c>
      <c r="E232" s="3" t="s">
        <v>1047</v>
      </c>
      <c r="F232" s="3" t="s">
        <v>1049</v>
      </c>
      <c r="G232" s="3" t="s">
        <v>1043</v>
      </c>
      <c r="H232" s="3" t="s">
        <v>1048</v>
      </c>
      <c r="I232" s="3" t="s">
        <v>42</v>
      </c>
      <c r="J232" s="3" t="s">
        <v>43</v>
      </c>
      <c r="K232" s="3" t="s">
        <v>44</v>
      </c>
      <c r="L232" s="3" t="s">
        <v>45</v>
      </c>
      <c r="M232" s="3" t="s">
        <v>9</v>
      </c>
      <c r="N232" s="3">
        <v>100</v>
      </c>
      <c r="O232" s="3">
        <v>16</v>
      </c>
      <c r="P232" s="3">
        <v>16</v>
      </c>
      <c r="Q232" s="3">
        <v>0</v>
      </c>
      <c r="R232" s="3"/>
      <c r="S232" s="3"/>
      <c r="T232" s="3"/>
      <c r="U232" s="3"/>
      <c r="V232" s="3">
        <v>33</v>
      </c>
      <c r="W232" s="3">
        <v>3</v>
      </c>
      <c r="X232" s="3">
        <v>9</v>
      </c>
      <c r="Y232" s="3">
        <v>0</v>
      </c>
      <c r="Z232" s="3">
        <v>100</v>
      </c>
      <c r="AA232" s="3">
        <v>5</v>
      </c>
      <c r="AB232" s="3">
        <v>5</v>
      </c>
      <c r="AC232" s="3">
        <v>0</v>
      </c>
      <c r="AD232" s="3">
        <v>100</v>
      </c>
      <c r="AE232" s="3">
        <v>5</v>
      </c>
      <c r="AF232" s="3">
        <v>5</v>
      </c>
      <c r="AG232" s="3">
        <v>0</v>
      </c>
      <c r="AH232" s="3" t="s">
        <v>1050</v>
      </c>
    </row>
    <row r="233" spans="1:34" s="4" customFormat="1" ht="11.25" x14ac:dyDescent="0.2">
      <c r="A233" s="3" t="s">
        <v>912</v>
      </c>
      <c r="B233" s="3" t="s">
        <v>1035</v>
      </c>
      <c r="C233" s="3" t="s">
        <v>263</v>
      </c>
      <c r="D233" s="3">
        <v>13641</v>
      </c>
      <c r="E233" s="3" t="s">
        <v>1051</v>
      </c>
      <c r="F233" s="3" t="s">
        <v>1054</v>
      </c>
      <c r="G233" s="3" t="s">
        <v>1052</v>
      </c>
      <c r="H233" s="3" t="s">
        <v>1053</v>
      </c>
      <c r="I233" s="3" t="s">
        <v>42</v>
      </c>
      <c r="J233" s="3" t="s">
        <v>43</v>
      </c>
      <c r="K233" s="3" t="s">
        <v>44</v>
      </c>
      <c r="L233" s="3" t="s">
        <v>45</v>
      </c>
      <c r="M233" s="3" t="s">
        <v>9</v>
      </c>
      <c r="N233" s="3">
        <v>100</v>
      </c>
      <c r="O233" s="3">
        <v>5</v>
      </c>
      <c r="P233" s="3">
        <v>5</v>
      </c>
      <c r="Q233" s="3">
        <v>0</v>
      </c>
      <c r="R233" s="3"/>
      <c r="S233" s="3"/>
      <c r="T233" s="3"/>
      <c r="U233" s="3"/>
      <c r="V233" s="3">
        <v>100</v>
      </c>
      <c r="W233" s="3">
        <v>1</v>
      </c>
      <c r="X233" s="3">
        <v>1</v>
      </c>
      <c r="Y233" s="3">
        <v>0</v>
      </c>
      <c r="Z233" s="3">
        <v>100</v>
      </c>
      <c r="AA233" s="3">
        <v>5</v>
      </c>
      <c r="AB233" s="3">
        <v>5</v>
      </c>
      <c r="AC233" s="3">
        <v>0</v>
      </c>
      <c r="AD233" s="3">
        <v>0</v>
      </c>
      <c r="AE233" s="3">
        <v>0</v>
      </c>
      <c r="AF233" s="3">
        <v>0</v>
      </c>
      <c r="AG233" s="3">
        <v>0</v>
      </c>
      <c r="AH233" s="3" t="s">
        <v>1055</v>
      </c>
    </row>
    <row r="234" spans="1:34" s="4" customFormat="1" ht="11.25" x14ac:dyDescent="0.2">
      <c r="A234" s="3" t="s">
        <v>912</v>
      </c>
      <c r="B234" s="3" t="s">
        <v>1056</v>
      </c>
      <c r="C234" s="3" t="s">
        <v>36</v>
      </c>
      <c r="D234" s="3">
        <v>11684</v>
      </c>
      <c r="E234" s="3" t="s">
        <v>1057</v>
      </c>
      <c r="F234" s="3" t="s">
        <v>1060</v>
      </c>
      <c r="G234" s="3" t="s">
        <v>1058</v>
      </c>
      <c r="H234" s="3" t="s">
        <v>1059</v>
      </c>
      <c r="I234" s="3" t="s">
        <v>42</v>
      </c>
      <c r="J234" s="3" t="s">
        <v>43</v>
      </c>
      <c r="K234" s="3" t="s">
        <v>53</v>
      </c>
      <c r="L234" s="3" t="s">
        <v>6</v>
      </c>
      <c r="M234" s="3" t="s">
        <v>5256</v>
      </c>
      <c r="N234" s="3" t="s">
        <v>67</v>
      </c>
      <c r="O234" s="3" t="s">
        <v>40</v>
      </c>
      <c r="P234" s="3" t="s">
        <v>40</v>
      </c>
      <c r="Q234" s="3" t="s">
        <v>40</v>
      </c>
      <c r="R234" s="3">
        <v>99</v>
      </c>
      <c r="S234" s="3">
        <v>59072</v>
      </c>
      <c r="T234" s="3">
        <v>59683</v>
      </c>
      <c r="U234" s="3">
        <v>0</v>
      </c>
      <c r="V234" s="3">
        <v>99</v>
      </c>
      <c r="W234" s="3">
        <v>30293</v>
      </c>
      <c r="X234" s="3">
        <v>30607</v>
      </c>
      <c r="Y234" s="3">
        <v>0</v>
      </c>
      <c r="Z234" s="3">
        <v>99.3</v>
      </c>
      <c r="AA234" s="3">
        <v>71660</v>
      </c>
      <c r="AB234" s="3">
        <v>72137</v>
      </c>
      <c r="AC234" s="3">
        <v>0</v>
      </c>
      <c r="AD234" s="3">
        <v>98</v>
      </c>
      <c r="AE234" s="3">
        <v>62831</v>
      </c>
      <c r="AF234" s="3">
        <v>64093</v>
      </c>
      <c r="AG234" s="3">
        <v>0</v>
      </c>
      <c r="AH234" s="3" t="s">
        <v>1061</v>
      </c>
    </row>
    <row r="235" spans="1:34" s="4" customFormat="1" ht="11.25" x14ac:dyDescent="0.2">
      <c r="A235" s="3" t="s">
        <v>912</v>
      </c>
      <c r="B235" s="3" t="s">
        <v>1056</v>
      </c>
      <c r="C235" s="3" t="s">
        <v>36</v>
      </c>
      <c r="D235" s="3">
        <v>12310</v>
      </c>
      <c r="E235" s="3" t="s">
        <v>1062</v>
      </c>
      <c r="F235" s="3" t="s">
        <v>1064</v>
      </c>
      <c r="G235" s="3" t="s">
        <v>1058</v>
      </c>
      <c r="H235" s="3" t="s">
        <v>1063</v>
      </c>
      <c r="I235" s="3" t="s">
        <v>42</v>
      </c>
      <c r="J235" s="3" t="s">
        <v>43</v>
      </c>
      <c r="K235" s="3" t="s">
        <v>53</v>
      </c>
      <c r="L235" s="3" t="s">
        <v>6</v>
      </c>
      <c r="M235" s="3" t="s">
        <v>5257</v>
      </c>
      <c r="N235" s="3">
        <v>94</v>
      </c>
      <c r="O235" s="3">
        <v>16826</v>
      </c>
      <c r="P235" s="3">
        <v>17900</v>
      </c>
      <c r="Q235" s="3">
        <v>0</v>
      </c>
      <c r="R235" s="3">
        <v>95.7</v>
      </c>
      <c r="S235" s="3">
        <v>17100</v>
      </c>
      <c r="T235" s="3">
        <v>17860</v>
      </c>
      <c r="U235" s="3">
        <v>0</v>
      </c>
      <c r="V235" s="3">
        <v>96.2</v>
      </c>
      <c r="W235" s="3">
        <v>8568</v>
      </c>
      <c r="X235" s="3">
        <v>8911</v>
      </c>
      <c r="Y235" s="3">
        <v>0</v>
      </c>
      <c r="Z235" s="3">
        <v>87.2</v>
      </c>
      <c r="AA235" s="3">
        <v>19005</v>
      </c>
      <c r="AB235" s="3">
        <v>21799</v>
      </c>
      <c r="AC235" s="3">
        <v>0</v>
      </c>
      <c r="AD235" s="3">
        <v>95.8</v>
      </c>
      <c r="AE235" s="3">
        <v>16856</v>
      </c>
      <c r="AF235" s="3">
        <v>17589</v>
      </c>
      <c r="AG235" s="3">
        <v>0</v>
      </c>
      <c r="AH235" s="3" t="s">
        <v>1065</v>
      </c>
    </row>
    <row r="236" spans="1:34" s="4" customFormat="1" ht="11.25" x14ac:dyDescent="0.2">
      <c r="A236" s="3" t="s">
        <v>912</v>
      </c>
      <c r="B236" s="3" t="s">
        <v>1056</v>
      </c>
      <c r="C236" s="3" t="s">
        <v>36</v>
      </c>
      <c r="D236" s="3">
        <v>12785</v>
      </c>
      <c r="E236" s="3" t="s">
        <v>1066</v>
      </c>
      <c r="F236" s="3" t="s">
        <v>1068</v>
      </c>
      <c r="G236" s="3" t="s">
        <v>1067</v>
      </c>
      <c r="H236" s="3"/>
      <c r="I236" s="3" t="s">
        <v>42</v>
      </c>
      <c r="J236" s="3" t="s">
        <v>43</v>
      </c>
      <c r="K236" s="3" t="s">
        <v>44</v>
      </c>
      <c r="L236" s="3" t="s">
        <v>6</v>
      </c>
      <c r="M236" s="3" t="s">
        <v>5256</v>
      </c>
      <c r="N236" s="3" t="s">
        <v>67</v>
      </c>
      <c r="O236" s="3" t="s">
        <v>40</v>
      </c>
      <c r="P236" s="3" t="s">
        <v>40</v>
      </c>
      <c r="Q236" s="3" t="s">
        <v>40</v>
      </c>
      <c r="R236" s="3">
        <v>125</v>
      </c>
      <c r="S236" s="3">
        <v>18</v>
      </c>
      <c r="T236" s="3">
        <v>8</v>
      </c>
      <c r="U236" s="3">
        <v>0</v>
      </c>
      <c r="V236" s="3">
        <v>0</v>
      </c>
      <c r="W236" s="3">
        <v>0</v>
      </c>
      <c r="X236" s="3">
        <v>0</v>
      </c>
      <c r="Y236" s="3">
        <v>0</v>
      </c>
      <c r="Z236" s="3">
        <v>137.5</v>
      </c>
      <c r="AA236" s="3">
        <v>19</v>
      </c>
      <c r="AB236" s="3">
        <v>8</v>
      </c>
      <c r="AC236" s="3">
        <v>0</v>
      </c>
      <c r="AD236" s="3">
        <v>125</v>
      </c>
      <c r="AE236" s="3">
        <v>18</v>
      </c>
      <c r="AF236" s="3">
        <v>8</v>
      </c>
      <c r="AG236" s="3">
        <v>0</v>
      </c>
      <c r="AH236" s="3" t="s">
        <v>1069</v>
      </c>
    </row>
    <row r="237" spans="1:34" s="4" customFormat="1" ht="11.25" x14ac:dyDescent="0.2">
      <c r="A237" s="3" t="s">
        <v>912</v>
      </c>
      <c r="B237" s="3" t="s">
        <v>1056</v>
      </c>
      <c r="C237" s="3" t="s">
        <v>36</v>
      </c>
      <c r="D237" s="3">
        <v>13374</v>
      </c>
      <c r="E237" s="3" t="s">
        <v>1070</v>
      </c>
      <c r="F237" s="3" t="s">
        <v>1071</v>
      </c>
      <c r="G237" s="3" t="s">
        <v>1058</v>
      </c>
      <c r="H237" s="3"/>
      <c r="I237" s="3" t="s">
        <v>42</v>
      </c>
      <c r="J237" s="3" t="s">
        <v>43</v>
      </c>
      <c r="K237" s="3" t="s">
        <v>53</v>
      </c>
      <c r="L237" s="3" t="s">
        <v>6</v>
      </c>
      <c r="M237" s="3" t="s">
        <v>5256</v>
      </c>
      <c r="N237" s="3" t="s">
        <v>67</v>
      </c>
      <c r="O237" s="3" t="s">
        <v>40</v>
      </c>
      <c r="P237" s="3" t="s">
        <v>40</v>
      </c>
      <c r="Q237" s="3" t="s">
        <v>40</v>
      </c>
      <c r="R237" s="3">
        <v>58.5</v>
      </c>
      <c r="S237" s="3">
        <v>1600</v>
      </c>
      <c r="T237" s="3">
        <v>2735</v>
      </c>
      <c r="U237" s="3">
        <v>0</v>
      </c>
      <c r="V237" s="3">
        <v>36.799999999999997</v>
      </c>
      <c r="W237" s="3">
        <v>1007</v>
      </c>
      <c r="X237" s="3">
        <v>2735</v>
      </c>
      <c r="Y237" s="3">
        <v>0</v>
      </c>
      <c r="Z237" s="3">
        <v>0</v>
      </c>
      <c r="AA237" s="3">
        <v>0</v>
      </c>
      <c r="AB237" s="3">
        <v>0</v>
      </c>
      <c r="AC237" s="3">
        <v>0</v>
      </c>
      <c r="AD237" s="3">
        <v>61.6</v>
      </c>
      <c r="AE237" s="3">
        <v>2604</v>
      </c>
      <c r="AF237" s="3">
        <v>4230</v>
      </c>
      <c r="AG237" s="3">
        <v>0</v>
      </c>
      <c r="AH237" s="3" t="s">
        <v>1072</v>
      </c>
    </row>
    <row r="238" spans="1:34" s="4" customFormat="1" ht="11.25" x14ac:dyDescent="0.2">
      <c r="A238" s="3" t="s">
        <v>912</v>
      </c>
      <c r="B238" s="3" t="s">
        <v>1056</v>
      </c>
      <c r="C238" s="3" t="s">
        <v>36</v>
      </c>
      <c r="D238" s="3">
        <v>13375</v>
      </c>
      <c r="E238" s="3" t="s">
        <v>1073</v>
      </c>
      <c r="F238" s="3" t="s">
        <v>1076</v>
      </c>
      <c r="G238" s="3" t="s">
        <v>1074</v>
      </c>
      <c r="H238" s="3" t="s">
        <v>1075</v>
      </c>
      <c r="I238" s="3" t="s">
        <v>391</v>
      </c>
      <c r="J238" s="3" t="s">
        <v>43</v>
      </c>
      <c r="K238" s="3" t="s">
        <v>44</v>
      </c>
      <c r="L238" s="3" t="s">
        <v>6</v>
      </c>
      <c r="M238" s="3" t="s">
        <v>5257</v>
      </c>
      <c r="N238" s="3">
        <v>3.8</v>
      </c>
      <c r="O238" s="3">
        <v>15</v>
      </c>
      <c r="P238" s="3">
        <v>4</v>
      </c>
      <c r="Q238" s="3">
        <v>0</v>
      </c>
      <c r="R238" s="3">
        <v>3.8</v>
      </c>
      <c r="S238" s="3">
        <v>15</v>
      </c>
      <c r="T238" s="3">
        <v>4</v>
      </c>
      <c r="U238" s="3">
        <v>0</v>
      </c>
      <c r="V238" s="3">
        <v>1.3</v>
      </c>
      <c r="W238" s="3">
        <v>5</v>
      </c>
      <c r="X238" s="3">
        <v>4</v>
      </c>
      <c r="Y238" s="3">
        <v>0</v>
      </c>
      <c r="Z238" s="3">
        <v>3.5</v>
      </c>
      <c r="AA238" s="3">
        <v>14</v>
      </c>
      <c r="AB238" s="3">
        <v>4</v>
      </c>
      <c r="AC238" s="3">
        <v>0</v>
      </c>
      <c r="AD238" s="3">
        <v>3.8</v>
      </c>
      <c r="AE238" s="3">
        <v>15</v>
      </c>
      <c r="AF238" s="3">
        <v>4</v>
      </c>
      <c r="AG238" s="3">
        <v>0</v>
      </c>
      <c r="AH238" s="3" t="s">
        <v>1077</v>
      </c>
    </row>
    <row r="239" spans="1:34" s="4" customFormat="1" ht="11.25" x14ac:dyDescent="0.2">
      <c r="A239" s="3" t="s">
        <v>912</v>
      </c>
      <c r="B239" s="3" t="s">
        <v>1056</v>
      </c>
      <c r="C239" s="3" t="s">
        <v>36</v>
      </c>
      <c r="D239" s="3">
        <v>13426</v>
      </c>
      <c r="E239" s="3" t="s">
        <v>1078</v>
      </c>
      <c r="F239" s="3" t="s">
        <v>1080</v>
      </c>
      <c r="G239" s="3" t="s">
        <v>1067</v>
      </c>
      <c r="H239" s="3" t="s">
        <v>1079</v>
      </c>
      <c r="I239" s="3" t="s">
        <v>42</v>
      </c>
      <c r="J239" s="3" t="s">
        <v>43</v>
      </c>
      <c r="K239" s="3" t="s">
        <v>44</v>
      </c>
      <c r="L239" s="3" t="s">
        <v>6</v>
      </c>
      <c r="M239" s="3" t="s">
        <v>9</v>
      </c>
      <c r="N239" s="3">
        <v>0.9</v>
      </c>
      <c r="O239" s="3">
        <v>305</v>
      </c>
      <c r="P239" s="3">
        <v>34072</v>
      </c>
      <c r="Q239" s="3">
        <v>0</v>
      </c>
      <c r="R239" s="3"/>
      <c r="S239" s="3"/>
      <c r="T239" s="3"/>
      <c r="U239" s="3"/>
      <c r="V239" s="3">
        <v>0.1</v>
      </c>
      <c r="W239" s="3">
        <v>10</v>
      </c>
      <c r="X239" s="3">
        <v>16381</v>
      </c>
      <c r="Y239" s="3">
        <v>0</v>
      </c>
      <c r="Z239" s="3">
        <v>0</v>
      </c>
      <c r="AA239" s="3">
        <v>0</v>
      </c>
      <c r="AB239" s="3">
        <v>41556</v>
      </c>
      <c r="AC239" s="3">
        <v>0</v>
      </c>
      <c r="AD239" s="3">
        <v>0</v>
      </c>
      <c r="AE239" s="3">
        <v>0</v>
      </c>
      <c r="AF239" s="3">
        <v>36111</v>
      </c>
      <c r="AG239" s="3">
        <v>0</v>
      </c>
      <c r="AH239" s="3" t="s">
        <v>1081</v>
      </c>
    </row>
    <row r="240" spans="1:34" s="4" customFormat="1" ht="11.25" x14ac:dyDescent="0.2">
      <c r="A240" s="3" t="s">
        <v>912</v>
      </c>
      <c r="B240" s="3" t="s">
        <v>1056</v>
      </c>
      <c r="C240" s="3" t="s">
        <v>36</v>
      </c>
      <c r="D240" s="3">
        <v>13430</v>
      </c>
      <c r="E240" s="3" t="s">
        <v>1082</v>
      </c>
      <c r="F240" s="3" t="s">
        <v>1084</v>
      </c>
      <c r="G240" s="3" t="s">
        <v>1067</v>
      </c>
      <c r="H240" s="3" t="s">
        <v>1083</v>
      </c>
      <c r="I240" s="3" t="s">
        <v>42</v>
      </c>
      <c r="J240" s="3" t="s">
        <v>43</v>
      </c>
      <c r="K240" s="3" t="s">
        <v>44</v>
      </c>
      <c r="L240" s="3" t="s">
        <v>6</v>
      </c>
      <c r="M240" s="3" t="s">
        <v>9</v>
      </c>
      <c r="N240" s="3">
        <v>142</v>
      </c>
      <c r="O240" s="3">
        <v>17</v>
      </c>
      <c r="P240" s="3">
        <v>12</v>
      </c>
      <c r="Q240" s="3">
        <v>0</v>
      </c>
      <c r="R240" s="3"/>
      <c r="S240" s="3"/>
      <c r="T240" s="3"/>
      <c r="U240" s="3"/>
      <c r="V240" s="3">
        <v>92</v>
      </c>
      <c r="W240" s="3">
        <v>11</v>
      </c>
      <c r="X240" s="3">
        <v>12</v>
      </c>
      <c r="Y240" s="3">
        <v>0</v>
      </c>
      <c r="Z240" s="3">
        <v>158</v>
      </c>
      <c r="AA240" s="3">
        <v>19</v>
      </c>
      <c r="AB240" s="3">
        <v>12</v>
      </c>
      <c r="AC240" s="3">
        <v>0</v>
      </c>
      <c r="AD240" s="3">
        <v>150</v>
      </c>
      <c r="AE240" s="3">
        <v>18</v>
      </c>
      <c r="AF240" s="3">
        <v>12</v>
      </c>
      <c r="AG240" s="3">
        <v>0</v>
      </c>
      <c r="AH240" s="3" t="s">
        <v>1085</v>
      </c>
    </row>
    <row r="241" spans="1:34" s="4" customFormat="1" ht="11.25" x14ac:dyDescent="0.2">
      <c r="A241" s="3" t="s">
        <v>912</v>
      </c>
      <c r="B241" s="3" t="s">
        <v>1056</v>
      </c>
      <c r="C241" s="3" t="s">
        <v>36</v>
      </c>
      <c r="D241" s="3">
        <v>13551</v>
      </c>
      <c r="E241" s="3" t="s">
        <v>1086</v>
      </c>
      <c r="F241" s="3" t="s">
        <v>1088</v>
      </c>
      <c r="G241" s="3" t="s">
        <v>1058</v>
      </c>
      <c r="H241" s="3" t="s">
        <v>1087</v>
      </c>
      <c r="I241" s="3" t="s">
        <v>42</v>
      </c>
      <c r="J241" s="3" t="s">
        <v>43</v>
      </c>
      <c r="K241" s="3" t="s">
        <v>44</v>
      </c>
      <c r="L241" s="3" t="s">
        <v>6</v>
      </c>
      <c r="M241" s="3" t="s">
        <v>9</v>
      </c>
      <c r="N241" s="3">
        <v>42.7</v>
      </c>
      <c r="O241" s="3">
        <v>1680</v>
      </c>
      <c r="P241" s="3">
        <v>3932</v>
      </c>
      <c r="Q241" s="3">
        <v>0</v>
      </c>
      <c r="R241" s="3"/>
      <c r="S241" s="3"/>
      <c r="T241" s="3"/>
      <c r="U241" s="3"/>
      <c r="V241" s="3">
        <v>44.3</v>
      </c>
      <c r="W241" s="3">
        <v>1933</v>
      </c>
      <c r="X241" s="3">
        <v>4361</v>
      </c>
      <c r="Y241" s="3">
        <v>0</v>
      </c>
      <c r="Z241" s="3">
        <v>56.2</v>
      </c>
      <c r="AA241" s="3">
        <v>2840</v>
      </c>
      <c r="AB241" s="3">
        <v>5049</v>
      </c>
      <c r="AC241" s="3">
        <v>0</v>
      </c>
      <c r="AD241" s="3">
        <v>61.5</v>
      </c>
      <c r="AE241" s="3">
        <v>3923</v>
      </c>
      <c r="AF241" s="3">
        <v>6383</v>
      </c>
      <c r="AG241" s="3">
        <v>0</v>
      </c>
      <c r="AH241" s="3" t="s">
        <v>1089</v>
      </c>
    </row>
    <row r="242" spans="1:34" s="4" customFormat="1" ht="11.25" x14ac:dyDescent="0.2">
      <c r="A242" s="3" t="s">
        <v>912</v>
      </c>
      <c r="B242" s="3" t="s">
        <v>1090</v>
      </c>
      <c r="C242" s="3" t="s">
        <v>36</v>
      </c>
      <c r="D242" s="3">
        <v>12257</v>
      </c>
      <c r="E242" s="3" t="s">
        <v>1091</v>
      </c>
      <c r="F242" s="3" t="s">
        <v>1094</v>
      </c>
      <c r="G242" s="3" t="s">
        <v>1092</v>
      </c>
      <c r="H242" s="3" t="s">
        <v>1093</v>
      </c>
      <c r="I242" s="3" t="s">
        <v>42</v>
      </c>
      <c r="J242" s="3" t="s">
        <v>43</v>
      </c>
      <c r="K242" s="3" t="s">
        <v>44</v>
      </c>
      <c r="L242" s="3" t="s">
        <v>6</v>
      </c>
      <c r="M242" s="3" t="s">
        <v>5257</v>
      </c>
      <c r="N242" s="3">
        <v>91</v>
      </c>
      <c r="O242" s="3">
        <v>1610</v>
      </c>
      <c r="P242" s="3">
        <v>1770</v>
      </c>
      <c r="Q242" s="3">
        <v>0</v>
      </c>
      <c r="R242" s="3">
        <v>91</v>
      </c>
      <c r="S242" s="3">
        <v>1750</v>
      </c>
      <c r="T242" s="3">
        <v>1923</v>
      </c>
      <c r="U242" s="3">
        <v>0</v>
      </c>
      <c r="V242" s="3" t="s">
        <v>67</v>
      </c>
      <c r="W242" s="3" t="s">
        <v>40</v>
      </c>
      <c r="X242" s="3" t="s">
        <v>40</v>
      </c>
      <c r="Y242" s="3" t="s">
        <v>40</v>
      </c>
      <c r="Z242" s="3">
        <v>92.9</v>
      </c>
      <c r="AA242" s="3">
        <v>2877</v>
      </c>
      <c r="AB242" s="3">
        <v>3098</v>
      </c>
      <c r="AC242" s="3">
        <v>0</v>
      </c>
      <c r="AD242" s="3">
        <v>97.1</v>
      </c>
      <c r="AE242" s="3">
        <v>470</v>
      </c>
      <c r="AF242" s="3">
        <v>484</v>
      </c>
      <c r="AG242" s="3">
        <v>0</v>
      </c>
      <c r="AH242" s="3" t="s">
        <v>1095</v>
      </c>
    </row>
    <row r="243" spans="1:34" s="4" customFormat="1" ht="11.25" x14ac:dyDescent="0.2">
      <c r="A243" s="3" t="s">
        <v>912</v>
      </c>
      <c r="B243" s="3" t="s">
        <v>1090</v>
      </c>
      <c r="C243" s="3" t="s">
        <v>36</v>
      </c>
      <c r="D243" s="3">
        <v>12697</v>
      </c>
      <c r="E243" s="3" t="s">
        <v>1096</v>
      </c>
      <c r="F243" s="3" t="s">
        <v>1099</v>
      </c>
      <c r="G243" s="3" t="s">
        <v>1097</v>
      </c>
      <c r="H243" s="3" t="s">
        <v>1098</v>
      </c>
      <c r="I243" s="3" t="s">
        <v>42</v>
      </c>
      <c r="J243" s="3" t="s">
        <v>43</v>
      </c>
      <c r="K243" s="3" t="s">
        <v>44</v>
      </c>
      <c r="L243" s="3" t="s">
        <v>6</v>
      </c>
      <c r="M243" s="3" t="s">
        <v>5257</v>
      </c>
      <c r="N243" s="3">
        <v>100</v>
      </c>
      <c r="O243" s="3">
        <v>24000</v>
      </c>
      <c r="P243" s="3">
        <v>24000</v>
      </c>
      <c r="Q243" s="3">
        <v>0</v>
      </c>
      <c r="R243" s="3">
        <v>100</v>
      </c>
      <c r="S243" s="3">
        <v>27072</v>
      </c>
      <c r="T243" s="3">
        <v>27072</v>
      </c>
      <c r="U243" s="3">
        <v>0</v>
      </c>
      <c r="V243" s="3">
        <v>74.5</v>
      </c>
      <c r="W243" s="3">
        <v>20180</v>
      </c>
      <c r="X243" s="3">
        <v>27072</v>
      </c>
      <c r="Y243" s="3">
        <v>0</v>
      </c>
      <c r="Z243" s="3">
        <v>115.6</v>
      </c>
      <c r="AA243" s="3">
        <v>26343</v>
      </c>
      <c r="AB243" s="3">
        <v>22797</v>
      </c>
      <c r="AC243" s="3">
        <v>0</v>
      </c>
      <c r="AD243" s="3">
        <v>117</v>
      </c>
      <c r="AE243" s="3">
        <v>24369</v>
      </c>
      <c r="AF243" s="3">
        <v>20820</v>
      </c>
      <c r="AG243" s="3">
        <v>0</v>
      </c>
      <c r="AH243" s="3" t="s">
        <v>1100</v>
      </c>
    </row>
    <row r="244" spans="1:34" s="4" customFormat="1" ht="11.25" x14ac:dyDescent="0.2">
      <c r="A244" s="3" t="s">
        <v>912</v>
      </c>
      <c r="B244" s="3" t="s">
        <v>1090</v>
      </c>
      <c r="C244" s="3" t="s">
        <v>36</v>
      </c>
      <c r="D244" s="3">
        <v>12698</v>
      </c>
      <c r="E244" s="3" t="s">
        <v>1101</v>
      </c>
      <c r="F244" s="3" t="s">
        <v>1103</v>
      </c>
      <c r="G244" s="3" t="s">
        <v>1102</v>
      </c>
      <c r="H244" s="3"/>
      <c r="I244" s="3" t="s">
        <v>42</v>
      </c>
      <c r="J244" s="3" t="s">
        <v>43</v>
      </c>
      <c r="K244" s="3" t="s">
        <v>44</v>
      </c>
      <c r="L244" s="3" t="s">
        <v>78</v>
      </c>
      <c r="M244" s="3" t="s">
        <v>5256</v>
      </c>
      <c r="N244" s="3" t="s">
        <v>67</v>
      </c>
      <c r="O244" s="3" t="s">
        <v>40</v>
      </c>
      <c r="P244" s="3" t="s">
        <v>40</v>
      </c>
      <c r="Q244" s="3" t="s">
        <v>40</v>
      </c>
      <c r="R244" s="3">
        <v>89</v>
      </c>
      <c r="S244" s="3">
        <v>96</v>
      </c>
      <c r="T244" s="3">
        <v>108</v>
      </c>
      <c r="U244" s="3">
        <v>0</v>
      </c>
      <c r="V244" s="3">
        <v>0</v>
      </c>
      <c r="W244" s="3">
        <v>0</v>
      </c>
      <c r="X244" s="3">
        <v>0</v>
      </c>
      <c r="Y244" s="3">
        <v>0</v>
      </c>
      <c r="Z244" s="3">
        <v>92</v>
      </c>
      <c r="AA244" s="3">
        <v>113</v>
      </c>
      <c r="AB244" s="3">
        <v>123</v>
      </c>
      <c r="AC244" s="3">
        <v>0</v>
      </c>
      <c r="AD244" s="3">
        <v>91</v>
      </c>
      <c r="AE244" s="3">
        <v>128</v>
      </c>
      <c r="AF244" s="3">
        <v>141</v>
      </c>
      <c r="AG244" s="3">
        <v>0</v>
      </c>
      <c r="AH244" s="3" t="s">
        <v>1104</v>
      </c>
    </row>
    <row r="245" spans="1:34" s="4" customFormat="1" ht="11.25" x14ac:dyDescent="0.2">
      <c r="A245" s="3" t="s">
        <v>912</v>
      </c>
      <c r="B245" s="3" t="s">
        <v>1090</v>
      </c>
      <c r="C245" s="3" t="s">
        <v>36</v>
      </c>
      <c r="D245" s="3">
        <v>13603</v>
      </c>
      <c r="E245" s="3" t="s">
        <v>1105</v>
      </c>
      <c r="F245" s="3" t="s">
        <v>1108</v>
      </c>
      <c r="G245" s="3" t="s">
        <v>1106</v>
      </c>
      <c r="H245" s="3" t="s">
        <v>1107</v>
      </c>
      <c r="I245" s="3" t="s">
        <v>42</v>
      </c>
      <c r="J245" s="3" t="s">
        <v>43</v>
      </c>
      <c r="K245" s="3" t="s">
        <v>505</v>
      </c>
      <c r="L245" s="3" t="s">
        <v>45</v>
      </c>
      <c r="M245" s="3" t="s">
        <v>9</v>
      </c>
      <c r="N245" s="3">
        <v>99.94</v>
      </c>
      <c r="O245" s="3">
        <v>33313564</v>
      </c>
      <c r="P245" s="3">
        <v>33332702</v>
      </c>
      <c r="Q245" s="3">
        <v>0</v>
      </c>
      <c r="R245" s="3"/>
      <c r="S245" s="3"/>
      <c r="T245" s="3"/>
      <c r="U245" s="3"/>
      <c r="V245" s="3">
        <v>0</v>
      </c>
      <c r="W245" s="3">
        <v>0</v>
      </c>
      <c r="X245" s="3">
        <v>87890614</v>
      </c>
      <c r="Y245" s="3">
        <v>0</v>
      </c>
      <c r="Z245" s="3">
        <v>99.98</v>
      </c>
      <c r="AA245" s="3">
        <v>21569311</v>
      </c>
      <c r="AB245" s="3">
        <v>21574668</v>
      </c>
      <c r="AC245" s="3">
        <v>0</v>
      </c>
      <c r="AD245" s="3">
        <v>99.96</v>
      </c>
      <c r="AE245" s="3">
        <v>68319340</v>
      </c>
      <c r="AF245" s="3">
        <v>68346049</v>
      </c>
      <c r="AG245" s="3">
        <v>0</v>
      </c>
      <c r="AH245" s="3" t="s">
        <v>1109</v>
      </c>
    </row>
    <row r="246" spans="1:34" s="4" customFormat="1" ht="11.25" x14ac:dyDescent="0.2">
      <c r="A246" s="3" t="s">
        <v>912</v>
      </c>
      <c r="B246" s="3" t="s">
        <v>1090</v>
      </c>
      <c r="C246" s="3" t="s">
        <v>36</v>
      </c>
      <c r="D246" s="3">
        <v>13607</v>
      </c>
      <c r="E246" s="3" t="s">
        <v>1110</v>
      </c>
      <c r="F246" s="3" t="s">
        <v>1113</v>
      </c>
      <c r="G246" s="3" t="s">
        <v>1111</v>
      </c>
      <c r="H246" s="3" t="s">
        <v>1112</v>
      </c>
      <c r="I246" s="3" t="s">
        <v>42</v>
      </c>
      <c r="J246" s="3" t="s">
        <v>43</v>
      </c>
      <c r="K246" s="3" t="s">
        <v>44</v>
      </c>
      <c r="L246" s="3" t="s">
        <v>78</v>
      </c>
      <c r="M246" s="3" t="s">
        <v>9</v>
      </c>
      <c r="N246" s="3">
        <v>50</v>
      </c>
      <c r="O246" s="3">
        <v>52</v>
      </c>
      <c r="P246" s="3">
        <v>104</v>
      </c>
      <c r="Q246" s="3">
        <v>0</v>
      </c>
      <c r="R246" s="3"/>
      <c r="S246" s="3"/>
      <c r="T246" s="3"/>
      <c r="U246" s="3"/>
      <c r="V246" s="3" t="s">
        <v>67</v>
      </c>
      <c r="W246" s="3" t="s">
        <v>40</v>
      </c>
      <c r="X246" s="3" t="s">
        <v>40</v>
      </c>
      <c r="Y246" s="3" t="s">
        <v>40</v>
      </c>
      <c r="Z246" s="3">
        <v>56.3</v>
      </c>
      <c r="AA246" s="3">
        <v>99</v>
      </c>
      <c r="AB246" s="3">
        <v>176</v>
      </c>
      <c r="AC246" s="3">
        <v>0</v>
      </c>
      <c r="AD246" s="3" t="s">
        <v>67</v>
      </c>
      <c r="AE246" s="3" t="s">
        <v>40</v>
      </c>
      <c r="AF246" s="3" t="s">
        <v>40</v>
      </c>
      <c r="AG246" s="3" t="s">
        <v>40</v>
      </c>
      <c r="AH246" s="3" t="s">
        <v>1114</v>
      </c>
    </row>
    <row r="247" spans="1:34" s="4" customFormat="1" ht="11.25" x14ac:dyDescent="0.2">
      <c r="A247" s="3" t="s">
        <v>912</v>
      </c>
      <c r="B247" s="3" t="s">
        <v>1090</v>
      </c>
      <c r="C247" s="3" t="s">
        <v>36</v>
      </c>
      <c r="D247" s="3">
        <v>13699</v>
      </c>
      <c r="E247" s="3" t="s">
        <v>1115</v>
      </c>
      <c r="F247" s="3" t="s">
        <v>1117</v>
      </c>
      <c r="G247" s="3" t="s">
        <v>1102</v>
      </c>
      <c r="H247" s="3" t="s">
        <v>1116</v>
      </c>
      <c r="I247" s="3" t="s">
        <v>42</v>
      </c>
      <c r="J247" s="3" t="s">
        <v>43</v>
      </c>
      <c r="K247" s="3" t="s">
        <v>44</v>
      </c>
      <c r="L247" s="3" t="s">
        <v>78</v>
      </c>
      <c r="M247" s="3" t="s">
        <v>9</v>
      </c>
      <c r="N247" s="3">
        <v>89</v>
      </c>
      <c r="O247" s="3">
        <v>116</v>
      </c>
      <c r="P247" s="3">
        <v>131</v>
      </c>
      <c r="Q247" s="3">
        <v>0</v>
      </c>
      <c r="R247" s="3"/>
      <c r="S247" s="3"/>
      <c r="T247" s="3"/>
      <c r="U247" s="3"/>
      <c r="V247" s="3">
        <v>0</v>
      </c>
      <c r="W247" s="3">
        <v>0</v>
      </c>
      <c r="X247" s="3">
        <v>0</v>
      </c>
      <c r="Y247" s="3">
        <v>0</v>
      </c>
      <c r="Z247" s="3">
        <v>92</v>
      </c>
      <c r="AA247" s="3">
        <v>113</v>
      </c>
      <c r="AB247" s="3">
        <v>123</v>
      </c>
      <c r="AC247" s="3">
        <v>0</v>
      </c>
      <c r="AD247" s="3">
        <v>91</v>
      </c>
      <c r="AE247" s="3">
        <v>128</v>
      </c>
      <c r="AF247" s="3">
        <v>141</v>
      </c>
      <c r="AG247" s="3">
        <v>0</v>
      </c>
      <c r="AH247" s="3" t="s">
        <v>1118</v>
      </c>
    </row>
    <row r="248" spans="1:34" s="4" customFormat="1" ht="11.25" x14ac:dyDescent="0.2">
      <c r="A248" s="3" t="s">
        <v>912</v>
      </c>
      <c r="B248" s="3" t="s">
        <v>1119</v>
      </c>
      <c r="C248" s="3" t="s">
        <v>36</v>
      </c>
      <c r="D248" s="3">
        <v>12123</v>
      </c>
      <c r="E248" s="3" t="s">
        <v>1120</v>
      </c>
      <c r="F248" s="3" t="s">
        <v>1123</v>
      </c>
      <c r="G248" s="3" t="s">
        <v>1121</v>
      </c>
      <c r="H248" s="3" t="s">
        <v>1122</v>
      </c>
      <c r="I248" s="3" t="s">
        <v>42</v>
      </c>
      <c r="J248" s="3" t="s">
        <v>43</v>
      </c>
      <c r="K248" s="3" t="s">
        <v>53</v>
      </c>
      <c r="L248" s="3" t="s">
        <v>6</v>
      </c>
      <c r="M248" s="3" t="s">
        <v>5256</v>
      </c>
      <c r="N248" s="3" t="s">
        <v>67</v>
      </c>
      <c r="O248" s="3" t="s">
        <v>40</v>
      </c>
      <c r="P248" s="3" t="s">
        <v>40</v>
      </c>
      <c r="Q248" s="3" t="s">
        <v>40</v>
      </c>
      <c r="R248" s="3">
        <v>80.400000000000006</v>
      </c>
      <c r="S248" s="3">
        <v>442</v>
      </c>
      <c r="T248" s="3">
        <v>550</v>
      </c>
      <c r="U248" s="3">
        <v>0</v>
      </c>
      <c r="V248" s="3">
        <v>96.5</v>
      </c>
      <c r="W248" s="3">
        <v>221</v>
      </c>
      <c r="X248" s="3">
        <v>229</v>
      </c>
      <c r="Y248" s="3">
        <v>0</v>
      </c>
      <c r="Z248" s="3">
        <v>85</v>
      </c>
      <c r="AA248" s="3">
        <v>397</v>
      </c>
      <c r="AB248" s="3">
        <v>467</v>
      </c>
      <c r="AC248" s="3">
        <v>0</v>
      </c>
      <c r="AD248" s="3">
        <v>92.8</v>
      </c>
      <c r="AE248" s="3">
        <v>337</v>
      </c>
      <c r="AF248" s="3">
        <v>363</v>
      </c>
      <c r="AG248" s="3">
        <v>0</v>
      </c>
      <c r="AH248" s="3" t="s">
        <v>1124</v>
      </c>
    </row>
    <row r="249" spans="1:34" s="4" customFormat="1" ht="11.25" x14ac:dyDescent="0.2">
      <c r="A249" s="3" t="s">
        <v>912</v>
      </c>
      <c r="B249" s="3" t="s">
        <v>1119</v>
      </c>
      <c r="C249" s="3" t="s">
        <v>36</v>
      </c>
      <c r="D249" s="3">
        <v>12439</v>
      </c>
      <c r="E249" s="3" t="s">
        <v>1125</v>
      </c>
      <c r="F249" s="3" t="s">
        <v>1128</v>
      </c>
      <c r="G249" s="3" t="s">
        <v>1126</v>
      </c>
      <c r="H249" s="3" t="s">
        <v>1127</v>
      </c>
      <c r="I249" s="3" t="s">
        <v>42</v>
      </c>
      <c r="J249" s="3" t="s">
        <v>43</v>
      </c>
      <c r="K249" s="3" t="s">
        <v>44</v>
      </c>
      <c r="L249" s="3" t="s">
        <v>6</v>
      </c>
      <c r="M249" s="3" t="s">
        <v>5257</v>
      </c>
      <c r="N249" s="3">
        <v>100</v>
      </c>
      <c r="O249" s="3">
        <v>3</v>
      </c>
      <c r="P249" s="3">
        <v>3</v>
      </c>
      <c r="Q249" s="3">
        <v>0</v>
      </c>
      <c r="R249" s="3">
        <v>100</v>
      </c>
      <c r="S249" s="3">
        <v>3</v>
      </c>
      <c r="T249" s="3">
        <v>3</v>
      </c>
      <c r="U249" s="3">
        <v>0</v>
      </c>
      <c r="V249" s="3">
        <v>0</v>
      </c>
      <c r="W249" s="3">
        <v>0</v>
      </c>
      <c r="X249" s="3">
        <v>0</v>
      </c>
      <c r="Y249" s="3">
        <v>0</v>
      </c>
      <c r="Z249" s="3">
        <v>100</v>
      </c>
      <c r="AA249" s="3">
        <v>1</v>
      </c>
      <c r="AB249" s="3">
        <v>1</v>
      </c>
      <c r="AC249" s="3">
        <v>0</v>
      </c>
      <c r="AD249" s="3">
        <v>100</v>
      </c>
      <c r="AE249" s="3">
        <v>3</v>
      </c>
      <c r="AF249" s="3">
        <v>3</v>
      </c>
      <c r="AG249" s="3">
        <v>0</v>
      </c>
      <c r="AH249" s="3" t="s">
        <v>1129</v>
      </c>
    </row>
    <row r="250" spans="1:34" s="4" customFormat="1" ht="11.25" x14ac:dyDescent="0.2">
      <c r="A250" s="3" t="s">
        <v>912</v>
      </c>
      <c r="B250" s="3" t="s">
        <v>1119</v>
      </c>
      <c r="C250" s="3" t="s">
        <v>36</v>
      </c>
      <c r="D250" s="3">
        <v>12739</v>
      </c>
      <c r="E250" s="3" t="s">
        <v>1130</v>
      </c>
      <c r="F250" s="3" t="s">
        <v>1131</v>
      </c>
      <c r="G250" s="3" t="s">
        <v>1126</v>
      </c>
      <c r="H250" s="3" t="s">
        <v>1127</v>
      </c>
      <c r="I250" s="3" t="s">
        <v>42</v>
      </c>
      <c r="J250" s="3" t="s">
        <v>43</v>
      </c>
      <c r="K250" s="3" t="s">
        <v>44</v>
      </c>
      <c r="L250" s="3" t="s">
        <v>6</v>
      </c>
      <c r="M250" s="3" t="s">
        <v>5257</v>
      </c>
      <c r="N250" s="3">
        <v>75</v>
      </c>
      <c r="O250" s="3">
        <v>30434</v>
      </c>
      <c r="P250" s="3">
        <v>40796</v>
      </c>
      <c r="Q250" s="3">
        <v>0</v>
      </c>
      <c r="R250" s="3">
        <v>75</v>
      </c>
      <c r="S250" s="3">
        <v>30434</v>
      </c>
      <c r="T250" s="3">
        <v>40796</v>
      </c>
      <c r="U250" s="3">
        <v>0</v>
      </c>
      <c r="V250" s="3">
        <v>82</v>
      </c>
      <c r="W250" s="3">
        <v>45128</v>
      </c>
      <c r="X250" s="3">
        <v>54996</v>
      </c>
      <c r="Y250" s="3">
        <v>0</v>
      </c>
      <c r="Z250" s="3">
        <v>81</v>
      </c>
      <c r="AA250" s="3">
        <v>52941</v>
      </c>
      <c r="AB250" s="3">
        <v>65345</v>
      </c>
      <c r="AC250" s="3">
        <v>0</v>
      </c>
      <c r="AD250" s="3">
        <v>82</v>
      </c>
      <c r="AE250" s="3">
        <v>33560</v>
      </c>
      <c r="AF250" s="3">
        <v>40796</v>
      </c>
      <c r="AG250" s="3">
        <v>0</v>
      </c>
      <c r="AH250" s="3" t="s">
        <v>1132</v>
      </c>
    </row>
    <row r="251" spans="1:34" s="4" customFormat="1" ht="11.25" x14ac:dyDescent="0.2">
      <c r="A251" s="3" t="s">
        <v>912</v>
      </c>
      <c r="B251" s="3" t="s">
        <v>1119</v>
      </c>
      <c r="C251" s="3" t="s">
        <v>36</v>
      </c>
      <c r="D251" s="3">
        <v>12840</v>
      </c>
      <c r="E251" s="3" t="s">
        <v>1133</v>
      </c>
      <c r="F251" s="3" t="s">
        <v>1134</v>
      </c>
      <c r="G251" s="3" t="s">
        <v>1126</v>
      </c>
      <c r="H251" s="3" t="s">
        <v>1127</v>
      </c>
      <c r="I251" s="3" t="s">
        <v>42</v>
      </c>
      <c r="J251" s="3" t="s">
        <v>43</v>
      </c>
      <c r="K251" s="3" t="s">
        <v>44</v>
      </c>
      <c r="L251" s="3" t="s">
        <v>6</v>
      </c>
      <c r="M251" s="3" t="s">
        <v>5256</v>
      </c>
      <c r="N251" s="3" t="s">
        <v>67</v>
      </c>
      <c r="O251" s="3" t="s">
        <v>40</v>
      </c>
      <c r="P251" s="3" t="s">
        <v>40</v>
      </c>
      <c r="Q251" s="3" t="s">
        <v>40</v>
      </c>
      <c r="R251" s="3">
        <v>64</v>
      </c>
      <c r="S251" s="3">
        <v>16</v>
      </c>
      <c r="T251" s="3">
        <v>25</v>
      </c>
      <c r="U251" s="3">
        <v>0</v>
      </c>
      <c r="V251" s="3">
        <v>50</v>
      </c>
      <c r="W251" s="3">
        <v>2</v>
      </c>
      <c r="X251" s="3">
        <v>4</v>
      </c>
      <c r="Y251" s="3">
        <v>0</v>
      </c>
      <c r="Z251" s="3">
        <v>90</v>
      </c>
      <c r="AA251" s="3">
        <v>18</v>
      </c>
      <c r="AB251" s="3">
        <v>20</v>
      </c>
      <c r="AC251" s="3">
        <v>0</v>
      </c>
      <c r="AD251" s="3">
        <v>76</v>
      </c>
      <c r="AE251" s="3">
        <v>19</v>
      </c>
      <c r="AF251" s="3">
        <v>25</v>
      </c>
      <c r="AG251" s="3">
        <v>0</v>
      </c>
      <c r="AH251" s="3" t="s">
        <v>1135</v>
      </c>
    </row>
    <row r="252" spans="1:34" s="4" customFormat="1" ht="11.25" x14ac:dyDescent="0.2">
      <c r="A252" s="3" t="s">
        <v>912</v>
      </c>
      <c r="B252" s="3" t="s">
        <v>1119</v>
      </c>
      <c r="C252" s="3" t="s">
        <v>36</v>
      </c>
      <c r="D252" s="3">
        <v>13051</v>
      </c>
      <c r="E252" s="3" t="s">
        <v>1136</v>
      </c>
      <c r="F252" s="3" t="s">
        <v>1137</v>
      </c>
      <c r="G252" s="3" t="s">
        <v>1126</v>
      </c>
      <c r="H252" s="3" t="s">
        <v>1127</v>
      </c>
      <c r="I252" s="3" t="s">
        <v>42</v>
      </c>
      <c r="J252" s="3" t="s">
        <v>43</v>
      </c>
      <c r="K252" s="3" t="s">
        <v>44</v>
      </c>
      <c r="L252" s="3" t="s">
        <v>6</v>
      </c>
      <c r="M252" s="3" t="s">
        <v>5256</v>
      </c>
      <c r="N252" s="3" t="s">
        <v>67</v>
      </c>
      <c r="O252" s="3" t="s">
        <v>40</v>
      </c>
      <c r="P252" s="3" t="s">
        <v>40</v>
      </c>
      <c r="Q252" s="3" t="s">
        <v>40</v>
      </c>
      <c r="R252" s="3">
        <v>100</v>
      </c>
      <c r="S252" s="3">
        <v>360</v>
      </c>
      <c r="T252" s="3">
        <v>360</v>
      </c>
      <c r="U252" s="3">
        <v>0</v>
      </c>
      <c r="V252" s="3">
        <v>100</v>
      </c>
      <c r="W252" s="3">
        <v>63</v>
      </c>
      <c r="X252" s="3">
        <v>63</v>
      </c>
      <c r="Y252" s="3">
        <v>0</v>
      </c>
      <c r="Z252" s="3">
        <v>100</v>
      </c>
      <c r="AA252" s="3">
        <v>199</v>
      </c>
      <c r="AB252" s="3">
        <v>199</v>
      </c>
      <c r="AC252" s="3">
        <v>0</v>
      </c>
      <c r="AD252" s="3">
        <v>100</v>
      </c>
      <c r="AE252" s="3">
        <v>257</v>
      </c>
      <c r="AF252" s="3">
        <v>257</v>
      </c>
      <c r="AG252" s="3">
        <v>0</v>
      </c>
      <c r="AH252" s="3" t="s">
        <v>1138</v>
      </c>
    </row>
    <row r="253" spans="1:34" s="4" customFormat="1" ht="11.25" x14ac:dyDescent="0.2">
      <c r="A253" s="3" t="s">
        <v>912</v>
      </c>
      <c r="B253" s="3" t="s">
        <v>1119</v>
      </c>
      <c r="C253" s="3" t="s">
        <v>36</v>
      </c>
      <c r="D253" s="3">
        <v>13260</v>
      </c>
      <c r="E253" s="3" t="s">
        <v>1139</v>
      </c>
      <c r="F253" s="3" t="s">
        <v>1141</v>
      </c>
      <c r="G253" s="3" t="s">
        <v>1121</v>
      </c>
      <c r="H253" s="3" t="s">
        <v>1140</v>
      </c>
      <c r="I253" s="3" t="s">
        <v>42</v>
      </c>
      <c r="J253" s="3" t="s">
        <v>43</v>
      </c>
      <c r="K253" s="3" t="s">
        <v>44</v>
      </c>
      <c r="L253" s="3" t="s">
        <v>6</v>
      </c>
      <c r="M253" s="3" t="s">
        <v>5257</v>
      </c>
      <c r="N253" s="3">
        <v>40</v>
      </c>
      <c r="O253" s="3">
        <v>41331</v>
      </c>
      <c r="P253" s="3">
        <v>103328</v>
      </c>
      <c r="Q253" s="3">
        <v>0</v>
      </c>
      <c r="R253" s="3">
        <v>33.33</v>
      </c>
      <c r="S253" s="3">
        <v>30391</v>
      </c>
      <c r="T253" s="3">
        <v>91173</v>
      </c>
      <c r="U253" s="3">
        <v>0</v>
      </c>
      <c r="V253" s="3">
        <v>55.47</v>
      </c>
      <c r="W253" s="3">
        <v>28658</v>
      </c>
      <c r="X253" s="3">
        <v>51664</v>
      </c>
      <c r="Y253" s="3">
        <v>0</v>
      </c>
      <c r="Z253" s="3">
        <v>56.19</v>
      </c>
      <c r="AA253" s="3">
        <v>48358</v>
      </c>
      <c r="AB253" s="3">
        <v>86069</v>
      </c>
      <c r="AC253" s="3">
        <v>0</v>
      </c>
      <c r="AD253" s="3" t="s">
        <v>67</v>
      </c>
      <c r="AE253" s="3" t="s">
        <v>40</v>
      </c>
      <c r="AF253" s="3" t="s">
        <v>40</v>
      </c>
      <c r="AG253" s="3" t="s">
        <v>40</v>
      </c>
      <c r="AH253" s="3" t="s">
        <v>1142</v>
      </c>
    </row>
    <row r="254" spans="1:34" s="4" customFormat="1" ht="11.25" x14ac:dyDescent="0.2">
      <c r="A254" s="3" t="s">
        <v>912</v>
      </c>
      <c r="B254" s="3" t="s">
        <v>1119</v>
      </c>
      <c r="C254" s="3" t="s">
        <v>36</v>
      </c>
      <c r="D254" s="3">
        <v>13567</v>
      </c>
      <c r="E254" s="3" t="s">
        <v>1143</v>
      </c>
      <c r="F254" s="3" t="s">
        <v>1144</v>
      </c>
      <c r="G254" s="3" t="s">
        <v>1121</v>
      </c>
      <c r="H254" s="3" t="s">
        <v>1122</v>
      </c>
      <c r="I254" s="3" t="s">
        <v>42</v>
      </c>
      <c r="J254" s="3" t="s">
        <v>43</v>
      </c>
      <c r="K254" s="3" t="s">
        <v>53</v>
      </c>
      <c r="L254" s="3" t="s">
        <v>6</v>
      </c>
      <c r="M254" s="3" t="s">
        <v>9</v>
      </c>
      <c r="N254" s="3">
        <v>85</v>
      </c>
      <c r="O254" s="3">
        <v>2343</v>
      </c>
      <c r="P254" s="3">
        <v>2756</v>
      </c>
      <c r="Q254" s="3">
        <v>0</v>
      </c>
      <c r="R254" s="3"/>
      <c r="S254" s="3"/>
      <c r="T254" s="3"/>
      <c r="U254" s="3"/>
      <c r="V254" s="3">
        <v>88.4</v>
      </c>
      <c r="W254" s="3">
        <v>1218</v>
      </c>
      <c r="X254" s="3">
        <v>1378</v>
      </c>
      <c r="Y254" s="3">
        <v>0</v>
      </c>
      <c r="Z254" s="3" t="s">
        <v>67</v>
      </c>
      <c r="AA254" s="3" t="s">
        <v>40</v>
      </c>
      <c r="AB254" s="3" t="s">
        <v>40</v>
      </c>
      <c r="AC254" s="3" t="s">
        <v>40</v>
      </c>
      <c r="AD254" s="3" t="s">
        <v>67</v>
      </c>
      <c r="AE254" s="3" t="s">
        <v>40</v>
      </c>
      <c r="AF254" s="3" t="s">
        <v>40</v>
      </c>
      <c r="AG254" s="3" t="s">
        <v>40</v>
      </c>
      <c r="AH254" s="3" t="s">
        <v>1145</v>
      </c>
    </row>
    <row r="255" spans="1:34" s="4" customFormat="1" ht="11.25" x14ac:dyDescent="0.2">
      <c r="A255" s="3" t="s">
        <v>912</v>
      </c>
      <c r="B255" s="3" t="s">
        <v>1119</v>
      </c>
      <c r="C255" s="3" t="s">
        <v>36</v>
      </c>
      <c r="D255" s="3">
        <v>13570</v>
      </c>
      <c r="E255" s="3" t="s">
        <v>1146</v>
      </c>
      <c r="F255" s="3" t="s">
        <v>1149</v>
      </c>
      <c r="G255" s="3" t="s">
        <v>1147</v>
      </c>
      <c r="H255" s="3" t="s">
        <v>1148</v>
      </c>
      <c r="I255" s="3" t="s">
        <v>42</v>
      </c>
      <c r="J255" s="3" t="s">
        <v>43</v>
      </c>
      <c r="K255" s="3" t="s">
        <v>44</v>
      </c>
      <c r="L255" s="3" t="s">
        <v>6</v>
      </c>
      <c r="M255" s="3" t="s">
        <v>9</v>
      </c>
      <c r="N255" s="3">
        <v>80</v>
      </c>
      <c r="O255" s="3">
        <v>449</v>
      </c>
      <c r="P255" s="3">
        <v>560</v>
      </c>
      <c r="Q255" s="3">
        <v>0</v>
      </c>
      <c r="R255" s="3"/>
      <c r="S255" s="3"/>
      <c r="T255" s="3"/>
      <c r="U255" s="3"/>
      <c r="V255" s="3" t="s">
        <v>67</v>
      </c>
      <c r="W255" s="3" t="s">
        <v>40</v>
      </c>
      <c r="X255" s="3" t="s">
        <v>40</v>
      </c>
      <c r="Y255" s="3" t="s">
        <v>40</v>
      </c>
      <c r="Z255" s="3" t="s">
        <v>67</v>
      </c>
      <c r="AA255" s="3" t="s">
        <v>40</v>
      </c>
      <c r="AB255" s="3" t="s">
        <v>40</v>
      </c>
      <c r="AC255" s="3" t="s">
        <v>40</v>
      </c>
      <c r="AD255" s="3" t="s">
        <v>67</v>
      </c>
      <c r="AE255" s="3" t="s">
        <v>40</v>
      </c>
      <c r="AF255" s="3" t="s">
        <v>40</v>
      </c>
      <c r="AG255" s="3" t="s">
        <v>40</v>
      </c>
      <c r="AH255" s="3" t="s">
        <v>1150</v>
      </c>
    </row>
    <row r="256" spans="1:34" s="4" customFormat="1" ht="11.25" x14ac:dyDescent="0.2">
      <c r="A256" s="3" t="s">
        <v>912</v>
      </c>
      <c r="B256" s="3" t="s">
        <v>1119</v>
      </c>
      <c r="C256" s="3" t="s">
        <v>36</v>
      </c>
      <c r="D256" s="3">
        <v>13573</v>
      </c>
      <c r="E256" s="3" t="s">
        <v>1151</v>
      </c>
      <c r="F256" s="3" t="s">
        <v>1153</v>
      </c>
      <c r="G256" s="3" t="s">
        <v>1147</v>
      </c>
      <c r="H256" s="3" t="s">
        <v>1152</v>
      </c>
      <c r="I256" s="3" t="s">
        <v>42</v>
      </c>
      <c r="J256" s="3" t="s">
        <v>43</v>
      </c>
      <c r="K256" s="3" t="s">
        <v>44</v>
      </c>
      <c r="L256" s="3" t="s">
        <v>6</v>
      </c>
      <c r="M256" s="3" t="s">
        <v>9</v>
      </c>
      <c r="N256" s="3">
        <v>70</v>
      </c>
      <c r="O256" s="3">
        <v>19</v>
      </c>
      <c r="P256" s="3">
        <v>27</v>
      </c>
      <c r="Q256" s="3">
        <v>0</v>
      </c>
      <c r="R256" s="3"/>
      <c r="S256" s="3"/>
      <c r="T256" s="3"/>
      <c r="U256" s="3"/>
      <c r="V256" s="3" t="s">
        <v>67</v>
      </c>
      <c r="W256" s="3" t="s">
        <v>40</v>
      </c>
      <c r="X256" s="3" t="s">
        <v>40</v>
      </c>
      <c r="Y256" s="3" t="s">
        <v>40</v>
      </c>
      <c r="Z256" s="3" t="s">
        <v>67</v>
      </c>
      <c r="AA256" s="3" t="s">
        <v>40</v>
      </c>
      <c r="AB256" s="3" t="s">
        <v>40</v>
      </c>
      <c r="AC256" s="3" t="s">
        <v>40</v>
      </c>
      <c r="AD256" s="3" t="s">
        <v>67</v>
      </c>
      <c r="AE256" s="3" t="s">
        <v>40</v>
      </c>
      <c r="AF256" s="3" t="s">
        <v>40</v>
      </c>
      <c r="AG256" s="3" t="s">
        <v>40</v>
      </c>
      <c r="AH256" s="3" t="s">
        <v>1154</v>
      </c>
    </row>
    <row r="257" spans="1:34" s="4" customFormat="1" ht="11.25" x14ac:dyDescent="0.2">
      <c r="A257" s="3" t="s">
        <v>912</v>
      </c>
      <c r="B257" s="3" t="s">
        <v>1119</v>
      </c>
      <c r="C257" s="3" t="s">
        <v>36</v>
      </c>
      <c r="D257" s="3">
        <v>13615</v>
      </c>
      <c r="E257" s="3" t="s">
        <v>1155</v>
      </c>
      <c r="F257" s="3" t="s">
        <v>1157</v>
      </c>
      <c r="G257" s="3" t="s">
        <v>1126</v>
      </c>
      <c r="H257" s="3" t="s">
        <v>1156</v>
      </c>
      <c r="I257" s="3" t="s">
        <v>42</v>
      </c>
      <c r="J257" s="3" t="s">
        <v>43</v>
      </c>
      <c r="K257" s="3" t="s">
        <v>44</v>
      </c>
      <c r="L257" s="3" t="s">
        <v>6</v>
      </c>
      <c r="M257" s="3" t="s">
        <v>9</v>
      </c>
      <c r="N257" s="3">
        <v>15</v>
      </c>
      <c r="O257" s="3">
        <v>83</v>
      </c>
      <c r="P257" s="3">
        <v>550</v>
      </c>
      <c r="Q257" s="3">
        <v>0</v>
      </c>
      <c r="R257" s="3"/>
      <c r="S257" s="3"/>
      <c r="T257" s="3"/>
      <c r="U257" s="3"/>
      <c r="V257" s="3">
        <v>8</v>
      </c>
      <c r="W257" s="3">
        <v>22</v>
      </c>
      <c r="X257" s="3">
        <v>263</v>
      </c>
      <c r="Y257" s="3">
        <v>0</v>
      </c>
      <c r="Z257" s="3">
        <v>20</v>
      </c>
      <c r="AA257" s="3">
        <v>109</v>
      </c>
      <c r="AB257" s="3">
        <v>534</v>
      </c>
      <c r="AC257" s="3">
        <v>0</v>
      </c>
      <c r="AD257" s="3">
        <v>8</v>
      </c>
      <c r="AE257" s="3">
        <v>34</v>
      </c>
      <c r="AF257" s="3">
        <v>448</v>
      </c>
      <c r="AG257" s="3">
        <v>0</v>
      </c>
      <c r="AH257" s="3" t="s">
        <v>1158</v>
      </c>
    </row>
    <row r="258" spans="1:34" s="4" customFormat="1" ht="11.25" x14ac:dyDescent="0.2">
      <c r="A258" s="3" t="s">
        <v>912</v>
      </c>
      <c r="B258" s="3" t="s">
        <v>1159</v>
      </c>
      <c r="C258" s="3" t="s">
        <v>36</v>
      </c>
      <c r="D258" s="3">
        <v>12430</v>
      </c>
      <c r="E258" s="3" t="s">
        <v>1160</v>
      </c>
      <c r="F258" s="3" t="s">
        <v>1161</v>
      </c>
      <c r="G258" s="3"/>
      <c r="H258" s="3"/>
      <c r="I258" s="3" t="s">
        <v>42</v>
      </c>
      <c r="J258" s="3" t="s">
        <v>43</v>
      </c>
      <c r="K258" s="3" t="s">
        <v>44</v>
      </c>
      <c r="L258" s="3" t="s">
        <v>6</v>
      </c>
      <c r="M258" s="3" t="s">
        <v>5256</v>
      </c>
      <c r="N258" s="3" t="s">
        <v>67</v>
      </c>
      <c r="O258" s="3" t="s">
        <v>40</v>
      </c>
      <c r="P258" s="3" t="s">
        <v>40</v>
      </c>
      <c r="Q258" s="3" t="s">
        <v>40</v>
      </c>
      <c r="R258" s="3">
        <v>1.2</v>
      </c>
      <c r="S258" s="3">
        <v>43261</v>
      </c>
      <c r="T258" s="3">
        <v>3598554</v>
      </c>
      <c r="U258" s="3">
        <v>0</v>
      </c>
      <c r="V258" s="3">
        <v>0.25</v>
      </c>
      <c r="W258" s="3">
        <v>8883</v>
      </c>
      <c r="X258" s="3">
        <v>3598554</v>
      </c>
      <c r="Y258" s="3">
        <v>0</v>
      </c>
      <c r="Z258" s="3">
        <v>0.56999999999999995</v>
      </c>
      <c r="AA258" s="3">
        <v>19855</v>
      </c>
      <c r="AB258" s="3">
        <v>3472243</v>
      </c>
      <c r="AC258" s="3">
        <v>0</v>
      </c>
      <c r="AD258" s="3">
        <v>0.12</v>
      </c>
      <c r="AE258" s="3">
        <v>3904</v>
      </c>
      <c r="AF258" s="3">
        <v>3271990</v>
      </c>
      <c r="AG258" s="3">
        <v>0</v>
      </c>
      <c r="AH258" s="3" t="s">
        <v>1162</v>
      </c>
    </row>
    <row r="259" spans="1:34" s="4" customFormat="1" ht="11.25" x14ac:dyDescent="0.2">
      <c r="A259" s="3" t="s">
        <v>912</v>
      </c>
      <c r="B259" s="3" t="s">
        <v>1159</v>
      </c>
      <c r="C259" s="3" t="s">
        <v>36</v>
      </c>
      <c r="D259" s="3">
        <v>12925</v>
      </c>
      <c r="E259" s="3" t="s">
        <v>1163</v>
      </c>
      <c r="F259" s="3" t="s">
        <v>1166</v>
      </c>
      <c r="G259" s="3" t="s">
        <v>1164</v>
      </c>
      <c r="H259" s="3" t="s">
        <v>1165</v>
      </c>
      <c r="I259" s="3" t="s">
        <v>340</v>
      </c>
      <c r="J259" s="3" t="s">
        <v>43</v>
      </c>
      <c r="K259" s="3" t="s">
        <v>44</v>
      </c>
      <c r="L259" s="3" t="s">
        <v>6</v>
      </c>
      <c r="M259" s="3" t="s">
        <v>5257</v>
      </c>
      <c r="N259" s="3">
        <v>441999.25</v>
      </c>
      <c r="O259" s="3">
        <v>5303991</v>
      </c>
      <c r="P259" s="3">
        <v>0</v>
      </c>
      <c r="Q259" s="3">
        <v>0</v>
      </c>
      <c r="R259" s="3">
        <v>394642.17</v>
      </c>
      <c r="S259" s="3">
        <v>4735706</v>
      </c>
      <c r="T259" s="3">
        <v>0</v>
      </c>
      <c r="U259" s="3">
        <v>0</v>
      </c>
      <c r="V259" s="3">
        <v>186591.33</v>
      </c>
      <c r="W259" s="3">
        <v>2239096</v>
      </c>
      <c r="X259" s="3">
        <v>0</v>
      </c>
      <c r="Y259" s="3">
        <v>0</v>
      </c>
      <c r="Z259" s="3">
        <v>346637.25</v>
      </c>
      <c r="AA259" s="3">
        <v>4159647</v>
      </c>
      <c r="AB259" s="3">
        <v>0</v>
      </c>
      <c r="AC259" s="3">
        <v>0</v>
      </c>
      <c r="AD259" s="3">
        <v>321588.83</v>
      </c>
      <c r="AE259" s="3">
        <v>3859066</v>
      </c>
      <c r="AF259" s="3">
        <v>0</v>
      </c>
      <c r="AG259" s="3">
        <v>0</v>
      </c>
      <c r="AH259" s="3" t="s">
        <v>1167</v>
      </c>
    </row>
    <row r="260" spans="1:34" s="4" customFormat="1" ht="11.25" x14ac:dyDescent="0.2">
      <c r="A260" s="3" t="s">
        <v>912</v>
      </c>
      <c r="B260" s="3" t="s">
        <v>1159</v>
      </c>
      <c r="C260" s="3" t="s">
        <v>36</v>
      </c>
      <c r="D260" s="3">
        <v>13072</v>
      </c>
      <c r="E260" s="3" t="s">
        <v>1168</v>
      </c>
      <c r="F260" s="3" t="s">
        <v>1171</v>
      </c>
      <c r="G260" s="3" t="s">
        <v>1169</v>
      </c>
      <c r="H260" s="3" t="s">
        <v>1170</v>
      </c>
      <c r="I260" s="3" t="s">
        <v>42</v>
      </c>
      <c r="J260" s="3" t="s">
        <v>43</v>
      </c>
      <c r="K260" s="3" t="s">
        <v>44</v>
      </c>
      <c r="L260" s="3" t="s">
        <v>78</v>
      </c>
      <c r="M260" s="3" t="s">
        <v>5257</v>
      </c>
      <c r="N260" s="3">
        <v>21.63</v>
      </c>
      <c r="O260" s="3">
        <v>345946</v>
      </c>
      <c r="P260" s="3">
        <v>1599367</v>
      </c>
      <c r="Q260" s="3">
        <v>0</v>
      </c>
      <c r="R260" s="3">
        <v>16.07</v>
      </c>
      <c r="S260" s="3">
        <v>257069</v>
      </c>
      <c r="T260" s="3">
        <v>1599367</v>
      </c>
      <c r="U260" s="3">
        <v>0</v>
      </c>
      <c r="V260" s="3">
        <v>3.5</v>
      </c>
      <c r="W260" s="3">
        <v>55994</v>
      </c>
      <c r="X260" s="3">
        <v>1599367</v>
      </c>
      <c r="Y260" s="3">
        <v>0</v>
      </c>
      <c r="Z260" s="3">
        <v>24.24</v>
      </c>
      <c r="AA260" s="3">
        <v>97863</v>
      </c>
      <c r="AB260" s="3">
        <v>403807</v>
      </c>
      <c r="AC260" s="3">
        <v>0</v>
      </c>
      <c r="AD260" s="3">
        <v>15.06</v>
      </c>
      <c r="AE260" s="3">
        <v>33250</v>
      </c>
      <c r="AF260" s="3">
        <v>220763</v>
      </c>
      <c r="AG260" s="3">
        <v>0</v>
      </c>
      <c r="AH260" s="3" t="s">
        <v>1172</v>
      </c>
    </row>
    <row r="261" spans="1:34" s="4" customFormat="1" ht="11.25" x14ac:dyDescent="0.2">
      <c r="A261" s="3" t="s">
        <v>912</v>
      </c>
      <c r="B261" s="3" t="s">
        <v>1159</v>
      </c>
      <c r="C261" s="3" t="s">
        <v>36</v>
      </c>
      <c r="D261" s="3">
        <v>13258</v>
      </c>
      <c r="E261" s="3" t="s">
        <v>1173</v>
      </c>
      <c r="F261" s="3" t="s">
        <v>1174</v>
      </c>
      <c r="G261" s="3"/>
      <c r="H261" s="3"/>
      <c r="I261" s="3" t="s">
        <v>340</v>
      </c>
      <c r="J261" s="3" t="s">
        <v>43</v>
      </c>
      <c r="K261" s="3" t="s">
        <v>44</v>
      </c>
      <c r="L261" s="3" t="s">
        <v>6</v>
      </c>
      <c r="M261" s="3" t="s">
        <v>5256</v>
      </c>
      <c r="N261" s="3" t="s">
        <v>67</v>
      </c>
      <c r="O261" s="3" t="s">
        <v>40</v>
      </c>
      <c r="P261" s="3" t="s">
        <v>40</v>
      </c>
      <c r="Q261" s="3" t="s">
        <v>40</v>
      </c>
      <c r="R261" s="3">
        <v>5.08</v>
      </c>
      <c r="S261" s="3">
        <v>10073</v>
      </c>
      <c r="T261" s="3">
        <v>19828563</v>
      </c>
      <c r="U261" s="3">
        <v>10000</v>
      </c>
      <c r="V261" s="3">
        <v>0.36</v>
      </c>
      <c r="W261" s="3">
        <v>715</v>
      </c>
      <c r="X261" s="3">
        <v>19828563</v>
      </c>
      <c r="Y261" s="3">
        <v>10000</v>
      </c>
      <c r="Z261" s="3">
        <v>4.59</v>
      </c>
      <c r="AA261" s="3">
        <v>9041</v>
      </c>
      <c r="AB261" s="3">
        <v>19678363</v>
      </c>
      <c r="AC261" s="3">
        <v>10000</v>
      </c>
      <c r="AD261" s="3">
        <v>1.79</v>
      </c>
      <c r="AE261" s="3">
        <v>3490</v>
      </c>
      <c r="AF261" s="3">
        <v>19458310</v>
      </c>
      <c r="AG261" s="3">
        <v>10000</v>
      </c>
      <c r="AH261" s="3" t="s">
        <v>1175</v>
      </c>
    </row>
    <row r="262" spans="1:34" s="4" customFormat="1" ht="11.25" x14ac:dyDescent="0.2">
      <c r="A262" s="3" t="s">
        <v>912</v>
      </c>
      <c r="B262" s="3" t="s">
        <v>1159</v>
      </c>
      <c r="C262" s="3" t="s">
        <v>36</v>
      </c>
      <c r="D262" s="3">
        <v>13359</v>
      </c>
      <c r="E262" s="3" t="s">
        <v>1176</v>
      </c>
      <c r="F262" s="3" t="s">
        <v>1178</v>
      </c>
      <c r="G262" s="3" t="s">
        <v>1164</v>
      </c>
      <c r="H262" s="3" t="s">
        <v>1177</v>
      </c>
      <c r="I262" s="3" t="s">
        <v>42</v>
      </c>
      <c r="J262" s="3" t="s">
        <v>43</v>
      </c>
      <c r="K262" s="3" t="s">
        <v>44</v>
      </c>
      <c r="L262" s="3" t="s">
        <v>392</v>
      </c>
      <c r="M262" s="3" t="s">
        <v>5257</v>
      </c>
      <c r="N262" s="3">
        <v>100</v>
      </c>
      <c r="O262" s="3">
        <v>2521319</v>
      </c>
      <c r="P262" s="3">
        <v>2521319</v>
      </c>
      <c r="Q262" s="3">
        <v>0</v>
      </c>
      <c r="R262" s="3">
        <v>34.68</v>
      </c>
      <c r="S262" s="3">
        <v>874272</v>
      </c>
      <c r="T262" s="3">
        <v>2521319</v>
      </c>
      <c r="U262" s="3">
        <v>0</v>
      </c>
      <c r="V262" s="3">
        <v>22.51</v>
      </c>
      <c r="W262" s="3">
        <v>567424</v>
      </c>
      <c r="X262" s="3">
        <v>2521319</v>
      </c>
      <c r="Y262" s="3">
        <v>0</v>
      </c>
      <c r="Z262" s="3" t="s">
        <v>67</v>
      </c>
      <c r="AA262" s="3" t="s">
        <v>40</v>
      </c>
      <c r="AB262" s="3" t="s">
        <v>40</v>
      </c>
      <c r="AC262" s="3" t="s">
        <v>40</v>
      </c>
      <c r="AD262" s="3">
        <v>38.450000000000003</v>
      </c>
      <c r="AE262" s="3">
        <v>1115140</v>
      </c>
      <c r="AF262" s="3">
        <v>2900000</v>
      </c>
      <c r="AG262" s="3">
        <v>0</v>
      </c>
      <c r="AH262" s="3" t="s">
        <v>1179</v>
      </c>
    </row>
    <row r="263" spans="1:34" s="4" customFormat="1" ht="11.25" x14ac:dyDescent="0.2">
      <c r="A263" s="3" t="s">
        <v>912</v>
      </c>
      <c r="B263" s="3" t="s">
        <v>1159</v>
      </c>
      <c r="C263" s="3" t="s">
        <v>36</v>
      </c>
      <c r="D263" s="3">
        <v>13361</v>
      </c>
      <c r="E263" s="3" t="s">
        <v>1180</v>
      </c>
      <c r="F263" s="3" t="s">
        <v>1181</v>
      </c>
      <c r="G263" s="3"/>
      <c r="H263" s="3"/>
      <c r="I263" s="3" t="s">
        <v>42</v>
      </c>
      <c r="J263" s="3" t="s">
        <v>43</v>
      </c>
      <c r="K263" s="3" t="s">
        <v>44</v>
      </c>
      <c r="L263" s="3" t="s">
        <v>6</v>
      </c>
      <c r="M263" s="3" t="s">
        <v>5256</v>
      </c>
      <c r="N263" s="3" t="s">
        <v>67</v>
      </c>
      <c r="O263" s="3" t="s">
        <v>40</v>
      </c>
      <c r="P263" s="3" t="s">
        <v>40</v>
      </c>
      <c r="Q263" s="3" t="s">
        <v>40</v>
      </c>
      <c r="R263" s="3">
        <v>1.81</v>
      </c>
      <c r="S263" s="3">
        <v>16187</v>
      </c>
      <c r="T263" s="3">
        <v>894252</v>
      </c>
      <c r="U263" s="3">
        <v>0</v>
      </c>
      <c r="V263" s="3">
        <v>0</v>
      </c>
      <c r="W263" s="3">
        <v>0</v>
      </c>
      <c r="X263" s="3">
        <v>894252</v>
      </c>
      <c r="Y263" s="3">
        <v>0</v>
      </c>
      <c r="Z263" s="3">
        <v>0.22</v>
      </c>
      <c r="AA263" s="3">
        <v>1897</v>
      </c>
      <c r="AB263" s="3">
        <v>858262</v>
      </c>
      <c r="AC263" s="3">
        <v>0</v>
      </c>
      <c r="AD263" s="3">
        <v>0.11</v>
      </c>
      <c r="AE263" s="3">
        <v>930</v>
      </c>
      <c r="AF263" s="3">
        <v>868145</v>
      </c>
      <c r="AG263" s="3">
        <v>0</v>
      </c>
      <c r="AH263" s="3" t="s">
        <v>1182</v>
      </c>
    </row>
    <row r="264" spans="1:34" s="4" customFormat="1" ht="11.25" x14ac:dyDescent="0.2">
      <c r="A264" s="3" t="s">
        <v>912</v>
      </c>
      <c r="B264" s="3" t="s">
        <v>1159</v>
      </c>
      <c r="C264" s="3" t="s">
        <v>36</v>
      </c>
      <c r="D264" s="3">
        <v>13591</v>
      </c>
      <c r="E264" s="3" t="s">
        <v>1183</v>
      </c>
      <c r="F264" s="3" t="s">
        <v>1185</v>
      </c>
      <c r="G264" s="3" t="s">
        <v>1169</v>
      </c>
      <c r="H264" s="3" t="s">
        <v>1184</v>
      </c>
      <c r="I264" s="3" t="s">
        <v>1186</v>
      </c>
      <c r="J264" s="3" t="s">
        <v>43</v>
      </c>
      <c r="K264" s="3" t="s">
        <v>44</v>
      </c>
      <c r="L264" s="3" t="s">
        <v>6</v>
      </c>
      <c r="M264" s="3" t="s">
        <v>9</v>
      </c>
      <c r="N264" s="3">
        <v>40.799999999999997</v>
      </c>
      <c r="O264" s="3">
        <v>81440</v>
      </c>
      <c r="P264" s="3">
        <v>19960889</v>
      </c>
      <c r="Q264" s="3">
        <v>10000</v>
      </c>
      <c r="R264" s="3"/>
      <c r="S264" s="3"/>
      <c r="T264" s="3"/>
      <c r="U264" s="3"/>
      <c r="V264" s="3">
        <v>4.84</v>
      </c>
      <c r="W264" s="3">
        <v>9598</v>
      </c>
      <c r="X264" s="3">
        <v>19828563</v>
      </c>
      <c r="Y264" s="3">
        <v>10000</v>
      </c>
      <c r="Z264" s="3">
        <v>15.65</v>
      </c>
      <c r="AA264" s="3">
        <v>30793</v>
      </c>
      <c r="AB264" s="3">
        <v>19678363</v>
      </c>
      <c r="AC264" s="3">
        <v>10000</v>
      </c>
      <c r="AD264" s="3">
        <v>4.28</v>
      </c>
      <c r="AE264" s="3">
        <v>8324</v>
      </c>
      <c r="AF264" s="3">
        <v>19458310</v>
      </c>
      <c r="AG264" s="3">
        <v>10000</v>
      </c>
      <c r="AH264" s="3" t="s">
        <v>1187</v>
      </c>
    </row>
    <row r="265" spans="1:34" s="4" customFormat="1" ht="11.25" x14ac:dyDescent="0.2">
      <c r="A265" s="3" t="s">
        <v>912</v>
      </c>
      <c r="B265" s="3" t="s">
        <v>1159</v>
      </c>
      <c r="C265" s="3" t="s">
        <v>36</v>
      </c>
      <c r="D265" s="3">
        <v>13613</v>
      </c>
      <c r="E265" s="3" t="s">
        <v>1188</v>
      </c>
      <c r="F265" s="3" t="s">
        <v>1191</v>
      </c>
      <c r="G265" s="3" t="s">
        <v>1189</v>
      </c>
      <c r="H265" s="3" t="s">
        <v>1190</v>
      </c>
      <c r="I265" s="3" t="s">
        <v>42</v>
      </c>
      <c r="J265" s="3" t="s">
        <v>43</v>
      </c>
      <c r="K265" s="3" t="s">
        <v>44</v>
      </c>
      <c r="L265" s="3" t="s">
        <v>45</v>
      </c>
      <c r="M265" s="3" t="s">
        <v>9</v>
      </c>
      <c r="N265" s="3">
        <v>100</v>
      </c>
      <c r="O265" s="3">
        <v>12</v>
      </c>
      <c r="P265" s="3">
        <v>12</v>
      </c>
      <c r="Q265" s="3">
        <v>0</v>
      </c>
      <c r="R265" s="3"/>
      <c r="S265" s="3"/>
      <c r="T265" s="3"/>
      <c r="U265" s="3"/>
      <c r="V265" s="3">
        <v>100</v>
      </c>
      <c r="W265" s="3">
        <v>1</v>
      </c>
      <c r="X265" s="3">
        <v>1</v>
      </c>
      <c r="Y265" s="3">
        <v>0</v>
      </c>
      <c r="Z265" s="3" t="s">
        <v>67</v>
      </c>
      <c r="AA265" s="3" t="s">
        <v>40</v>
      </c>
      <c r="AB265" s="3" t="s">
        <v>40</v>
      </c>
      <c r="AC265" s="3" t="s">
        <v>40</v>
      </c>
      <c r="AD265" s="3" t="s">
        <v>67</v>
      </c>
      <c r="AE265" s="3" t="s">
        <v>40</v>
      </c>
      <c r="AF265" s="3" t="s">
        <v>40</v>
      </c>
      <c r="AG265" s="3" t="s">
        <v>40</v>
      </c>
      <c r="AH265" s="3" t="s">
        <v>1192</v>
      </c>
    </row>
    <row r="266" spans="1:34" s="4" customFormat="1" ht="11.25" x14ac:dyDescent="0.2">
      <c r="A266" s="3" t="s">
        <v>912</v>
      </c>
      <c r="B266" s="3" t="s">
        <v>1159</v>
      </c>
      <c r="C266" s="3" t="s">
        <v>36</v>
      </c>
      <c r="D266" s="3">
        <v>13617</v>
      </c>
      <c r="E266" s="3" t="s">
        <v>1193</v>
      </c>
      <c r="F266" s="3" t="s">
        <v>1196</v>
      </c>
      <c r="G266" s="3" t="s">
        <v>1194</v>
      </c>
      <c r="H266" s="3" t="s">
        <v>1195</v>
      </c>
      <c r="I266" s="3" t="s">
        <v>42</v>
      </c>
      <c r="J266" s="3" t="s">
        <v>43</v>
      </c>
      <c r="K266" s="3" t="s">
        <v>44</v>
      </c>
      <c r="L266" s="3" t="s">
        <v>6</v>
      </c>
      <c r="M266" s="3" t="s">
        <v>9</v>
      </c>
      <c r="N266" s="3">
        <v>100</v>
      </c>
      <c r="O266" s="3">
        <v>662</v>
      </c>
      <c r="P266" s="3">
        <v>662</v>
      </c>
      <c r="Q266" s="3">
        <v>0</v>
      </c>
      <c r="R266" s="3"/>
      <c r="S266" s="3"/>
      <c r="T266" s="3"/>
      <c r="U266" s="3"/>
      <c r="V266" s="3">
        <v>100</v>
      </c>
      <c r="W266" s="3">
        <v>274</v>
      </c>
      <c r="X266" s="3">
        <v>274</v>
      </c>
      <c r="Y266" s="3">
        <v>0</v>
      </c>
      <c r="Z266" s="3">
        <v>100</v>
      </c>
      <c r="AA266" s="3">
        <v>678</v>
      </c>
      <c r="AB266" s="3">
        <v>678</v>
      </c>
      <c r="AC266" s="3">
        <v>0</v>
      </c>
      <c r="AD266" s="3">
        <v>100</v>
      </c>
      <c r="AE266" s="3">
        <v>788</v>
      </c>
      <c r="AF266" s="3">
        <v>788</v>
      </c>
      <c r="AG266" s="3">
        <v>0</v>
      </c>
      <c r="AH266" s="3" t="s">
        <v>1197</v>
      </c>
    </row>
    <row r="267" spans="1:34" s="4" customFormat="1" ht="11.25" x14ac:dyDescent="0.2">
      <c r="A267" s="3" t="s">
        <v>912</v>
      </c>
      <c r="B267" s="3" t="s">
        <v>1198</v>
      </c>
      <c r="C267" s="3" t="s">
        <v>36</v>
      </c>
      <c r="D267" s="3">
        <v>12784</v>
      </c>
      <c r="E267" s="3" t="s">
        <v>1199</v>
      </c>
      <c r="F267" s="3" t="s">
        <v>1201</v>
      </c>
      <c r="G267" s="3" t="s">
        <v>1200</v>
      </c>
      <c r="H267" s="3"/>
      <c r="I267" s="3" t="s">
        <v>340</v>
      </c>
      <c r="J267" s="3" t="s">
        <v>43</v>
      </c>
      <c r="K267" s="3" t="s">
        <v>53</v>
      </c>
      <c r="L267" s="3" t="s">
        <v>6</v>
      </c>
      <c r="M267" s="3" t="s">
        <v>5256</v>
      </c>
      <c r="N267" s="3" t="s">
        <v>67</v>
      </c>
      <c r="O267" s="3" t="s">
        <v>40</v>
      </c>
      <c r="P267" s="3" t="s">
        <v>40</v>
      </c>
      <c r="Q267" s="3" t="s">
        <v>40</v>
      </c>
      <c r="R267" s="3" t="s">
        <v>67</v>
      </c>
      <c r="S267" s="3" t="s">
        <v>40</v>
      </c>
      <c r="T267" s="3" t="s">
        <v>40</v>
      </c>
      <c r="U267" s="3" t="s">
        <v>40</v>
      </c>
      <c r="V267" s="3">
        <v>0</v>
      </c>
      <c r="W267" s="3">
        <v>0</v>
      </c>
      <c r="X267" s="3">
        <v>0</v>
      </c>
      <c r="Y267" s="3">
        <v>0</v>
      </c>
      <c r="Z267" s="3">
        <v>76.400000000000006</v>
      </c>
      <c r="AA267" s="3">
        <v>76.400000000000006</v>
      </c>
      <c r="AB267" s="3">
        <v>0</v>
      </c>
      <c r="AC267" s="3">
        <v>0</v>
      </c>
      <c r="AD267" s="3">
        <v>72.7</v>
      </c>
      <c r="AE267" s="3">
        <v>72.7</v>
      </c>
      <c r="AF267" s="3">
        <v>0</v>
      </c>
      <c r="AG267" s="3">
        <v>0</v>
      </c>
      <c r="AH267" s="3" t="s">
        <v>1202</v>
      </c>
    </row>
    <row r="268" spans="1:34" s="4" customFormat="1" ht="11.25" x14ac:dyDescent="0.2">
      <c r="A268" s="3" t="s">
        <v>912</v>
      </c>
      <c r="B268" s="3" t="s">
        <v>1198</v>
      </c>
      <c r="C268" s="3" t="s">
        <v>36</v>
      </c>
      <c r="D268" s="3">
        <v>13152</v>
      </c>
      <c r="E268" s="3" t="s">
        <v>1203</v>
      </c>
      <c r="F268" s="3" t="s">
        <v>1205</v>
      </c>
      <c r="G268" s="3" t="s">
        <v>1204</v>
      </c>
      <c r="H268" s="3"/>
      <c r="I268" s="3" t="s">
        <v>42</v>
      </c>
      <c r="J268" s="3" t="s">
        <v>43</v>
      </c>
      <c r="K268" s="3" t="s">
        <v>44</v>
      </c>
      <c r="L268" s="3" t="s">
        <v>6</v>
      </c>
      <c r="M268" s="3" t="s">
        <v>5256</v>
      </c>
      <c r="N268" s="3" t="s">
        <v>67</v>
      </c>
      <c r="O268" s="3" t="s">
        <v>40</v>
      </c>
      <c r="P268" s="3" t="s">
        <v>40</v>
      </c>
      <c r="Q268" s="3" t="s">
        <v>40</v>
      </c>
      <c r="R268" s="3">
        <v>83.4</v>
      </c>
      <c r="S268" s="3">
        <v>1705</v>
      </c>
      <c r="T268" s="3">
        <v>2045</v>
      </c>
      <c r="U268" s="3">
        <v>0</v>
      </c>
      <c r="V268" s="3">
        <v>0</v>
      </c>
      <c r="W268" s="3">
        <v>0</v>
      </c>
      <c r="X268" s="3">
        <v>0</v>
      </c>
      <c r="Y268" s="3">
        <v>0</v>
      </c>
      <c r="Z268" s="3">
        <v>85.2</v>
      </c>
      <c r="AA268" s="3">
        <v>785</v>
      </c>
      <c r="AB268" s="3">
        <v>921</v>
      </c>
      <c r="AC268" s="3">
        <v>0</v>
      </c>
      <c r="AD268" s="3">
        <v>88.3</v>
      </c>
      <c r="AE268" s="3">
        <v>1699</v>
      </c>
      <c r="AF268" s="3">
        <v>1924</v>
      </c>
      <c r="AG268" s="3">
        <v>0</v>
      </c>
      <c r="AH268" s="3" t="s">
        <v>1206</v>
      </c>
    </row>
    <row r="269" spans="1:34" s="4" customFormat="1" ht="11.25" x14ac:dyDescent="0.2">
      <c r="A269" s="3" t="s">
        <v>912</v>
      </c>
      <c r="B269" s="3" t="s">
        <v>1198</v>
      </c>
      <c r="C269" s="3" t="s">
        <v>36</v>
      </c>
      <c r="D269" s="3">
        <v>13396</v>
      </c>
      <c r="E269" s="3" t="s">
        <v>1207</v>
      </c>
      <c r="F269" s="3" t="s">
        <v>1210</v>
      </c>
      <c r="G269" s="3" t="s">
        <v>1208</v>
      </c>
      <c r="H269" s="3" t="s">
        <v>1209</v>
      </c>
      <c r="I269" s="3" t="s">
        <v>42</v>
      </c>
      <c r="J269" s="3" t="s">
        <v>43</v>
      </c>
      <c r="K269" s="3" t="s">
        <v>44</v>
      </c>
      <c r="L269" s="3" t="s">
        <v>78</v>
      </c>
      <c r="M269" s="3" t="s">
        <v>5257</v>
      </c>
      <c r="N269" s="3">
        <v>78.900000000000006</v>
      </c>
      <c r="O269" s="3">
        <v>142</v>
      </c>
      <c r="P269" s="3">
        <v>180</v>
      </c>
      <c r="Q269" s="3">
        <v>0</v>
      </c>
      <c r="R269" s="3">
        <v>74.7</v>
      </c>
      <c r="S269" s="3">
        <v>112</v>
      </c>
      <c r="T269" s="3">
        <v>150</v>
      </c>
      <c r="U269" s="3">
        <v>0</v>
      </c>
      <c r="V269" s="3">
        <v>90.1</v>
      </c>
      <c r="W269" s="3">
        <v>82</v>
      </c>
      <c r="X269" s="3">
        <v>91</v>
      </c>
      <c r="Y269" s="3">
        <v>0</v>
      </c>
      <c r="Z269" s="3">
        <v>81.3</v>
      </c>
      <c r="AA269" s="3">
        <v>174</v>
      </c>
      <c r="AB269" s="3">
        <v>214</v>
      </c>
      <c r="AC269" s="3">
        <v>0</v>
      </c>
      <c r="AD269" s="3">
        <v>86.1</v>
      </c>
      <c r="AE269" s="3">
        <v>155</v>
      </c>
      <c r="AF269" s="3">
        <v>180</v>
      </c>
      <c r="AG269" s="3">
        <v>0</v>
      </c>
      <c r="AH269" s="3" t="s">
        <v>1211</v>
      </c>
    </row>
    <row r="270" spans="1:34" s="4" customFormat="1" ht="11.25" x14ac:dyDescent="0.2">
      <c r="A270" s="3" t="s">
        <v>912</v>
      </c>
      <c r="B270" s="3" t="s">
        <v>1198</v>
      </c>
      <c r="C270" s="3" t="s">
        <v>36</v>
      </c>
      <c r="D270" s="3">
        <v>13398</v>
      </c>
      <c r="E270" s="3" t="s">
        <v>1212</v>
      </c>
      <c r="F270" s="3" t="s">
        <v>1214</v>
      </c>
      <c r="G270" s="3" t="s">
        <v>1200</v>
      </c>
      <c r="H270" s="3" t="s">
        <v>1213</v>
      </c>
      <c r="I270" s="3" t="s">
        <v>42</v>
      </c>
      <c r="J270" s="3" t="s">
        <v>43</v>
      </c>
      <c r="K270" s="3" t="s">
        <v>44</v>
      </c>
      <c r="L270" s="3" t="s">
        <v>6</v>
      </c>
      <c r="M270" s="3" t="s">
        <v>5257</v>
      </c>
      <c r="N270" s="3">
        <v>51.7</v>
      </c>
      <c r="O270" s="3">
        <v>15</v>
      </c>
      <c r="P270" s="3">
        <v>29</v>
      </c>
      <c r="Q270" s="3">
        <v>0</v>
      </c>
      <c r="R270" s="3">
        <v>44.8</v>
      </c>
      <c r="S270" s="3">
        <v>13</v>
      </c>
      <c r="T270" s="3">
        <v>29</v>
      </c>
      <c r="U270" s="3">
        <v>0</v>
      </c>
      <c r="V270" s="3">
        <v>24.1</v>
      </c>
      <c r="W270" s="3">
        <v>7</v>
      </c>
      <c r="X270" s="3">
        <v>29</v>
      </c>
      <c r="Y270" s="3">
        <v>0</v>
      </c>
      <c r="Z270" s="3">
        <v>48.3</v>
      </c>
      <c r="AA270" s="3">
        <v>14</v>
      </c>
      <c r="AB270" s="3">
        <v>29</v>
      </c>
      <c r="AC270" s="3">
        <v>0</v>
      </c>
      <c r="AD270" s="3">
        <v>44.8</v>
      </c>
      <c r="AE270" s="3">
        <v>13</v>
      </c>
      <c r="AF270" s="3">
        <v>29</v>
      </c>
      <c r="AG270" s="3">
        <v>0</v>
      </c>
      <c r="AH270" s="3" t="s">
        <v>1215</v>
      </c>
    </row>
    <row r="271" spans="1:34" s="4" customFormat="1" ht="11.25" x14ac:dyDescent="0.2">
      <c r="A271" s="3" t="s">
        <v>912</v>
      </c>
      <c r="B271" s="3" t="s">
        <v>1198</v>
      </c>
      <c r="C271" s="3" t="s">
        <v>36</v>
      </c>
      <c r="D271" s="3">
        <v>13555</v>
      </c>
      <c r="E271" s="3" t="s">
        <v>1216</v>
      </c>
      <c r="F271" s="3" t="s">
        <v>1218</v>
      </c>
      <c r="G271" s="3" t="s">
        <v>1208</v>
      </c>
      <c r="H271" s="3" t="s">
        <v>1217</v>
      </c>
      <c r="I271" s="3" t="s">
        <v>42</v>
      </c>
      <c r="J271" s="3" t="s">
        <v>43</v>
      </c>
      <c r="K271" s="3" t="s">
        <v>44</v>
      </c>
      <c r="L271" s="3" t="s">
        <v>6</v>
      </c>
      <c r="M271" s="3" t="s">
        <v>9</v>
      </c>
      <c r="N271" s="3">
        <v>1.39</v>
      </c>
      <c r="O271" s="3">
        <v>572</v>
      </c>
      <c r="P271" s="3">
        <v>41157</v>
      </c>
      <c r="Q271" s="3">
        <v>0</v>
      </c>
      <c r="R271" s="3"/>
      <c r="S271" s="3"/>
      <c r="T271" s="3"/>
      <c r="U271" s="3"/>
      <c r="V271" s="3">
        <v>0.55000000000000004</v>
      </c>
      <c r="W271" s="3">
        <v>218</v>
      </c>
      <c r="X271" s="3">
        <v>39738</v>
      </c>
      <c r="Y271" s="3">
        <v>0</v>
      </c>
      <c r="Z271" s="3">
        <v>1.63</v>
      </c>
      <c r="AA271" s="3">
        <v>625</v>
      </c>
      <c r="AB271" s="3">
        <v>38250</v>
      </c>
      <c r="AC271" s="3">
        <v>0</v>
      </c>
      <c r="AD271" s="3">
        <v>1.84</v>
      </c>
      <c r="AE271" s="3">
        <v>656</v>
      </c>
      <c r="AF271" s="3">
        <v>35724</v>
      </c>
      <c r="AG271" s="3">
        <v>0</v>
      </c>
      <c r="AH271" s="3" t="s">
        <v>1219</v>
      </c>
    </row>
    <row r="272" spans="1:34" s="4" customFormat="1" ht="11.25" x14ac:dyDescent="0.2">
      <c r="A272" s="3" t="s">
        <v>912</v>
      </c>
      <c r="B272" s="3" t="s">
        <v>1198</v>
      </c>
      <c r="C272" s="3" t="s">
        <v>36</v>
      </c>
      <c r="D272" s="3">
        <v>13556</v>
      </c>
      <c r="E272" s="3" t="s">
        <v>1220</v>
      </c>
      <c r="F272" s="3" t="s">
        <v>1222</v>
      </c>
      <c r="G272" s="3" t="s">
        <v>1208</v>
      </c>
      <c r="H272" s="3" t="s">
        <v>1221</v>
      </c>
      <c r="I272" s="3" t="s">
        <v>42</v>
      </c>
      <c r="J272" s="3" t="s">
        <v>43</v>
      </c>
      <c r="K272" s="3" t="s">
        <v>44</v>
      </c>
      <c r="L272" s="3" t="s">
        <v>78</v>
      </c>
      <c r="M272" s="3" t="s">
        <v>9</v>
      </c>
      <c r="N272" s="3">
        <v>66.7</v>
      </c>
      <c r="O272" s="3">
        <v>10</v>
      </c>
      <c r="P272" s="3">
        <v>15</v>
      </c>
      <c r="Q272" s="3">
        <v>0</v>
      </c>
      <c r="R272" s="3"/>
      <c r="S272" s="3"/>
      <c r="T272" s="3"/>
      <c r="U272" s="3"/>
      <c r="V272" s="3">
        <v>75</v>
      </c>
      <c r="W272" s="3">
        <v>6</v>
      </c>
      <c r="X272" s="3">
        <v>8</v>
      </c>
      <c r="Y272" s="3">
        <v>0</v>
      </c>
      <c r="Z272" s="3">
        <v>59.1</v>
      </c>
      <c r="AA272" s="3">
        <v>13</v>
      </c>
      <c r="AB272" s="3">
        <v>22</v>
      </c>
      <c r="AC272" s="3">
        <v>0</v>
      </c>
      <c r="AD272" s="3">
        <v>80</v>
      </c>
      <c r="AE272" s="3">
        <v>16</v>
      </c>
      <c r="AF272" s="3">
        <v>20</v>
      </c>
      <c r="AG272" s="3">
        <v>0</v>
      </c>
      <c r="AH272" s="3" t="s">
        <v>1223</v>
      </c>
    </row>
    <row r="273" spans="1:34" s="4" customFormat="1" ht="11.25" x14ac:dyDescent="0.2">
      <c r="A273" s="3" t="s">
        <v>912</v>
      </c>
      <c r="B273" s="3" t="s">
        <v>1198</v>
      </c>
      <c r="C273" s="3" t="s">
        <v>36</v>
      </c>
      <c r="D273" s="3">
        <v>13982</v>
      </c>
      <c r="E273" s="3" t="s">
        <v>1224</v>
      </c>
      <c r="F273" s="3" t="s">
        <v>1226</v>
      </c>
      <c r="G273" s="3" t="s">
        <v>1204</v>
      </c>
      <c r="H273" s="3" t="s">
        <v>1225</v>
      </c>
      <c r="I273" s="3" t="s">
        <v>42</v>
      </c>
      <c r="J273" s="3" t="s">
        <v>43</v>
      </c>
      <c r="K273" s="3" t="s">
        <v>44</v>
      </c>
      <c r="L273" s="3" t="s">
        <v>6</v>
      </c>
      <c r="M273" s="3" t="s">
        <v>9</v>
      </c>
      <c r="N273" s="3">
        <v>62</v>
      </c>
      <c r="O273" s="3">
        <v>558</v>
      </c>
      <c r="P273" s="3">
        <v>900</v>
      </c>
      <c r="Q273" s="3">
        <v>0</v>
      </c>
      <c r="R273" s="3"/>
      <c r="S273" s="3"/>
      <c r="T273" s="3"/>
      <c r="U273" s="3"/>
      <c r="V273" s="3">
        <v>57.5</v>
      </c>
      <c r="W273" s="3">
        <v>467</v>
      </c>
      <c r="X273" s="3">
        <v>812</v>
      </c>
      <c r="Y273" s="3">
        <v>0</v>
      </c>
      <c r="Z273" s="3">
        <v>59.6</v>
      </c>
      <c r="AA273" s="3">
        <v>743</v>
      </c>
      <c r="AB273" s="3">
        <v>1246</v>
      </c>
      <c r="AC273" s="3">
        <v>0</v>
      </c>
      <c r="AD273" s="3">
        <v>54.9</v>
      </c>
      <c r="AE273" s="3">
        <v>1957</v>
      </c>
      <c r="AF273" s="3">
        <v>3566</v>
      </c>
      <c r="AG273" s="3">
        <v>0</v>
      </c>
      <c r="AH273" s="3" t="s">
        <v>1227</v>
      </c>
    </row>
    <row r="274" spans="1:34" s="4" customFormat="1" ht="11.25" x14ac:dyDescent="0.2">
      <c r="A274" s="3" t="s">
        <v>912</v>
      </c>
      <c r="B274" s="3" t="s">
        <v>1228</v>
      </c>
      <c r="C274" s="3" t="s">
        <v>36</v>
      </c>
      <c r="D274" s="3">
        <v>13033</v>
      </c>
      <c r="E274" s="3" t="s">
        <v>1229</v>
      </c>
      <c r="F274" s="3" t="s">
        <v>1230</v>
      </c>
      <c r="G274" s="3"/>
      <c r="H274" s="3"/>
      <c r="I274" s="3" t="s">
        <v>42</v>
      </c>
      <c r="J274" s="3" t="s">
        <v>43</v>
      </c>
      <c r="K274" s="3" t="s">
        <v>44</v>
      </c>
      <c r="L274" s="3" t="s">
        <v>6</v>
      </c>
      <c r="M274" s="3" t="s">
        <v>5256</v>
      </c>
      <c r="N274" s="3" t="s">
        <v>67</v>
      </c>
      <c r="O274" s="3" t="s">
        <v>40</v>
      </c>
      <c r="P274" s="3" t="s">
        <v>40</v>
      </c>
      <c r="Q274" s="3" t="s">
        <v>40</v>
      </c>
      <c r="R274" s="3">
        <v>75</v>
      </c>
      <c r="S274" s="3">
        <v>45</v>
      </c>
      <c r="T274" s="3">
        <v>60</v>
      </c>
      <c r="U274" s="3">
        <v>0</v>
      </c>
      <c r="V274" s="3">
        <v>71.430000000000007</v>
      </c>
      <c r="W274" s="3">
        <v>15</v>
      </c>
      <c r="X274" s="3">
        <v>21</v>
      </c>
      <c r="Y274" s="3">
        <v>0</v>
      </c>
      <c r="Z274" s="3">
        <v>75</v>
      </c>
      <c r="AA274" s="3">
        <v>18</v>
      </c>
      <c r="AB274" s="3">
        <v>24</v>
      </c>
      <c r="AC274" s="3">
        <v>0</v>
      </c>
      <c r="AD274" s="3">
        <v>25</v>
      </c>
      <c r="AE274" s="3">
        <v>1</v>
      </c>
      <c r="AF274" s="3">
        <v>4</v>
      </c>
      <c r="AG274" s="3">
        <v>0</v>
      </c>
      <c r="AH274" s="3" t="s">
        <v>1231</v>
      </c>
    </row>
    <row r="275" spans="1:34" s="4" customFormat="1" ht="11.25" x14ac:dyDescent="0.2">
      <c r="A275" s="3" t="s">
        <v>912</v>
      </c>
      <c r="B275" s="3" t="s">
        <v>1228</v>
      </c>
      <c r="C275" s="3" t="s">
        <v>36</v>
      </c>
      <c r="D275" s="3">
        <v>13035</v>
      </c>
      <c r="E275" s="3" t="s">
        <v>1232</v>
      </c>
      <c r="F275" s="3" t="s">
        <v>1235</v>
      </c>
      <c r="G275" s="3" t="s">
        <v>1233</v>
      </c>
      <c r="H275" s="3" t="s">
        <v>1234</v>
      </c>
      <c r="I275" s="3" t="s">
        <v>42</v>
      </c>
      <c r="J275" s="3" t="s">
        <v>43</v>
      </c>
      <c r="K275" s="3" t="s">
        <v>44</v>
      </c>
      <c r="L275" s="3" t="s">
        <v>6</v>
      </c>
      <c r="M275" s="3" t="s">
        <v>5257</v>
      </c>
      <c r="N275" s="3">
        <v>83.6</v>
      </c>
      <c r="O275" s="3">
        <v>159767</v>
      </c>
      <c r="P275" s="3">
        <v>191110</v>
      </c>
      <c r="Q275" s="3">
        <v>0</v>
      </c>
      <c r="R275" s="3">
        <v>80.260000000000005</v>
      </c>
      <c r="S275" s="3">
        <v>189087</v>
      </c>
      <c r="T275" s="3">
        <v>235596</v>
      </c>
      <c r="U275" s="3">
        <v>0</v>
      </c>
      <c r="V275" s="3">
        <v>86.6</v>
      </c>
      <c r="W275" s="3">
        <v>73087</v>
      </c>
      <c r="X275" s="3">
        <v>84400</v>
      </c>
      <c r="Y275" s="3">
        <v>0</v>
      </c>
      <c r="Z275" s="3">
        <v>86.86</v>
      </c>
      <c r="AA275" s="3">
        <v>172046</v>
      </c>
      <c r="AB275" s="3">
        <v>198069</v>
      </c>
      <c r="AC275" s="3">
        <v>0</v>
      </c>
      <c r="AD275" s="3">
        <v>84.98</v>
      </c>
      <c r="AE275" s="3">
        <v>134766</v>
      </c>
      <c r="AF275" s="3">
        <v>158583</v>
      </c>
      <c r="AG275" s="3">
        <v>0</v>
      </c>
      <c r="AH275" s="3" t="s">
        <v>1236</v>
      </c>
    </row>
    <row r="276" spans="1:34" s="4" customFormat="1" ht="11.25" x14ac:dyDescent="0.2">
      <c r="A276" s="3" t="s">
        <v>912</v>
      </c>
      <c r="B276" s="3" t="s">
        <v>1228</v>
      </c>
      <c r="C276" s="3" t="s">
        <v>36</v>
      </c>
      <c r="D276" s="3">
        <v>13299</v>
      </c>
      <c r="E276" s="3" t="s">
        <v>1237</v>
      </c>
      <c r="F276" s="3" t="s">
        <v>1240</v>
      </c>
      <c r="G276" s="3" t="s">
        <v>1238</v>
      </c>
      <c r="H276" s="3" t="s">
        <v>1239</v>
      </c>
      <c r="I276" s="3" t="s">
        <v>340</v>
      </c>
      <c r="J276" s="3" t="s">
        <v>52</v>
      </c>
      <c r="K276" s="3" t="s">
        <v>53</v>
      </c>
      <c r="L276" s="3" t="s">
        <v>6</v>
      </c>
      <c r="M276" s="3" t="s">
        <v>5257</v>
      </c>
      <c r="N276" s="3">
        <v>87</v>
      </c>
      <c r="O276" s="3">
        <v>522</v>
      </c>
      <c r="P276" s="3">
        <v>6</v>
      </c>
      <c r="Q276" s="3">
        <v>0</v>
      </c>
      <c r="R276" s="3">
        <v>89.67</v>
      </c>
      <c r="S276" s="3">
        <v>538</v>
      </c>
      <c r="T276" s="3">
        <v>6</v>
      </c>
      <c r="U276" s="3">
        <v>0</v>
      </c>
      <c r="V276" s="3">
        <v>89.67</v>
      </c>
      <c r="W276" s="3">
        <v>538</v>
      </c>
      <c r="X276" s="3">
        <v>6</v>
      </c>
      <c r="Y276" s="3">
        <v>0</v>
      </c>
      <c r="Z276" s="3">
        <v>119.83</v>
      </c>
      <c r="AA276" s="3">
        <v>719</v>
      </c>
      <c r="AB276" s="3">
        <v>6</v>
      </c>
      <c r="AC276" s="3">
        <v>0</v>
      </c>
      <c r="AD276" s="3">
        <v>100</v>
      </c>
      <c r="AE276" s="3">
        <v>400</v>
      </c>
      <c r="AF276" s="3">
        <v>4</v>
      </c>
      <c r="AG276" s="3">
        <v>0</v>
      </c>
      <c r="AH276" s="3" t="s">
        <v>1241</v>
      </c>
    </row>
    <row r="277" spans="1:34" s="4" customFormat="1" ht="11.25" x14ac:dyDescent="0.2">
      <c r="A277" s="3" t="s">
        <v>912</v>
      </c>
      <c r="B277" s="3" t="s">
        <v>1228</v>
      </c>
      <c r="C277" s="3" t="s">
        <v>36</v>
      </c>
      <c r="D277" s="3">
        <v>13712</v>
      </c>
      <c r="E277" s="3" t="s">
        <v>1242</v>
      </c>
      <c r="F277" s="3" t="s">
        <v>1245</v>
      </c>
      <c r="G277" s="3" t="s">
        <v>1243</v>
      </c>
      <c r="H277" s="3" t="s">
        <v>1244</v>
      </c>
      <c r="I277" s="3" t="s">
        <v>42</v>
      </c>
      <c r="J277" s="3" t="s">
        <v>43</v>
      </c>
      <c r="K277" s="3" t="s">
        <v>44</v>
      </c>
      <c r="L277" s="3" t="s">
        <v>6</v>
      </c>
      <c r="M277" s="3" t="s">
        <v>9</v>
      </c>
      <c r="N277" s="3">
        <v>40</v>
      </c>
      <c r="O277" s="3">
        <v>100</v>
      </c>
      <c r="P277" s="3">
        <v>250</v>
      </c>
      <c r="Q277" s="3">
        <v>0</v>
      </c>
      <c r="R277" s="3"/>
      <c r="S277" s="3"/>
      <c r="T277" s="3"/>
      <c r="U277" s="3"/>
      <c r="V277" s="3" t="s">
        <v>67</v>
      </c>
      <c r="W277" s="3" t="s">
        <v>40</v>
      </c>
      <c r="X277" s="3" t="s">
        <v>40</v>
      </c>
      <c r="Y277" s="3" t="s">
        <v>40</v>
      </c>
      <c r="Z277" s="3" t="s">
        <v>67</v>
      </c>
      <c r="AA277" s="3" t="s">
        <v>40</v>
      </c>
      <c r="AB277" s="3" t="s">
        <v>40</v>
      </c>
      <c r="AC277" s="3" t="s">
        <v>40</v>
      </c>
      <c r="AD277" s="3" t="s">
        <v>67</v>
      </c>
      <c r="AE277" s="3" t="s">
        <v>40</v>
      </c>
      <c r="AF277" s="3" t="s">
        <v>40</v>
      </c>
      <c r="AG277" s="3" t="s">
        <v>40</v>
      </c>
      <c r="AH277" s="3" t="s">
        <v>1246</v>
      </c>
    </row>
    <row r="278" spans="1:34" s="4" customFormat="1" ht="11.25" x14ac:dyDescent="0.2">
      <c r="A278" s="3" t="s">
        <v>912</v>
      </c>
      <c r="B278" s="3" t="s">
        <v>1228</v>
      </c>
      <c r="C278" s="3" t="s">
        <v>36</v>
      </c>
      <c r="D278" s="3">
        <v>13717</v>
      </c>
      <c r="E278" s="3" t="s">
        <v>1247</v>
      </c>
      <c r="F278" s="3" t="s">
        <v>1250</v>
      </c>
      <c r="G278" s="3" t="s">
        <v>1248</v>
      </c>
      <c r="H278" s="3" t="s">
        <v>1249</v>
      </c>
      <c r="I278" s="3" t="s">
        <v>42</v>
      </c>
      <c r="J278" s="3" t="s">
        <v>43</v>
      </c>
      <c r="K278" s="3" t="s">
        <v>44</v>
      </c>
      <c r="L278" s="3" t="s">
        <v>78</v>
      </c>
      <c r="M278" s="3" t="s">
        <v>9</v>
      </c>
      <c r="N278" s="3">
        <v>45.17</v>
      </c>
      <c r="O278" s="3">
        <v>131</v>
      </c>
      <c r="P278" s="3">
        <v>290</v>
      </c>
      <c r="Q278" s="3">
        <v>0</v>
      </c>
      <c r="R278" s="3"/>
      <c r="S278" s="3"/>
      <c r="T278" s="3"/>
      <c r="U278" s="3"/>
      <c r="V278" s="3">
        <v>33.67</v>
      </c>
      <c r="W278" s="3">
        <v>67</v>
      </c>
      <c r="X278" s="3">
        <v>199</v>
      </c>
      <c r="Y278" s="3">
        <v>0</v>
      </c>
      <c r="Z278" s="3">
        <v>54.08</v>
      </c>
      <c r="AA278" s="3">
        <v>192</v>
      </c>
      <c r="AB278" s="3">
        <v>355</v>
      </c>
      <c r="AC278" s="3">
        <v>0</v>
      </c>
      <c r="AD278" s="3">
        <v>32.44</v>
      </c>
      <c r="AE278" s="3">
        <v>73</v>
      </c>
      <c r="AF278" s="3">
        <v>225</v>
      </c>
      <c r="AG278" s="3">
        <v>0</v>
      </c>
      <c r="AH278" s="3" t="s">
        <v>1251</v>
      </c>
    </row>
    <row r="279" spans="1:34" s="4" customFormat="1" ht="11.25" x14ac:dyDescent="0.2">
      <c r="A279" s="3" t="s">
        <v>912</v>
      </c>
      <c r="B279" s="3" t="s">
        <v>1228</v>
      </c>
      <c r="C279" s="3" t="s">
        <v>36</v>
      </c>
      <c r="D279" s="3">
        <v>13724</v>
      </c>
      <c r="E279" s="3" t="s">
        <v>1252</v>
      </c>
      <c r="F279" s="3" t="s">
        <v>1255</v>
      </c>
      <c r="G279" s="3" t="s">
        <v>1253</v>
      </c>
      <c r="H279" s="3" t="s">
        <v>1254</v>
      </c>
      <c r="I279" s="3" t="s">
        <v>42</v>
      </c>
      <c r="J279" s="3" t="s">
        <v>43</v>
      </c>
      <c r="K279" s="3" t="s">
        <v>44</v>
      </c>
      <c r="L279" s="3" t="s">
        <v>45</v>
      </c>
      <c r="M279" s="3" t="s">
        <v>9</v>
      </c>
      <c r="N279" s="3">
        <v>59</v>
      </c>
      <c r="O279" s="3">
        <v>100</v>
      </c>
      <c r="P279" s="3">
        <v>169</v>
      </c>
      <c r="Q279" s="3">
        <v>0</v>
      </c>
      <c r="R279" s="3"/>
      <c r="S279" s="3"/>
      <c r="T279" s="3"/>
      <c r="U279" s="3"/>
      <c r="V279" s="3">
        <v>15</v>
      </c>
      <c r="W279" s="3">
        <v>25</v>
      </c>
      <c r="X279" s="3">
        <v>169</v>
      </c>
      <c r="Y279" s="3">
        <v>0</v>
      </c>
      <c r="Z279" s="3" t="s">
        <v>67</v>
      </c>
      <c r="AA279" s="3" t="s">
        <v>40</v>
      </c>
      <c r="AB279" s="3" t="s">
        <v>40</v>
      </c>
      <c r="AC279" s="3" t="s">
        <v>40</v>
      </c>
      <c r="AD279" s="3" t="s">
        <v>67</v>
      </c>
      <c r="AE279" s="3" t="s">
        <v>40</v>
      </c>
      <c r="AF279" s="3" t="s">
        <v>40</v>
      </c>
      <c r="AG279" s="3" t="s">
        <v>40</v>
      </c>
      <c r="AH279" s="3" t="s">
        <v>1256</v>
      </c>
    </row>
    <row r="280" spans="1:34" s="4" customFormat="1" ht="11.25" x14ac:dyDescent="0.2">
      <c r="A280" s="3" t="s">
        <v>912</v>
      </c>
      <c r="B280" s="3" t="s">
        <v>1257</v>
      </c>
      <c r="C280" s="3" t="s">
        <v>36</v>
      </c>
      <c r="D280" s="3">
        <v>8887</v>
      </c>
      <c r="E280" s="3" t="s">
        <v>1258</v>
      </c>
      <c r="F280" s="3" t="s">
        <v>1261</v>
      </c>
      <c r="G280" s="3" t="s">
        <v>1259</v>
      </c>
      <c r="H280" s="3" t="s">
        <v>1260</v>
      </c>
      <c r="I280" s="3" t="s">
        <v>42</v>
      </c>
      <c r="J280" s="3" t="s">
        <v>43</v>
      </c>
      <c r="K280" s="3" t="s">
        <v>44</v>
      </c>
      <c r="L280" s="3" t="s">
        <v>6</v>
      </c>
      <c r="M280" s="3" t="s">
        <v>5256</v>
      </c>
      <c r="N280" s="3" t="s">
        <v>67</v>
      </c>
      <c r="O280" s="3" t="s">
        <v>40</v>
      </c>
      <c r="P280" s="3" t="s">
        <v>40</v>
      </c>
      <c r="Q280" s="3" t="s">
        <v>40</v>
      </c>
      <c r="R280" s="3">
        <v>100</v>
      </c>
      <c r="S280" s="3">
        <v>23</v>
      </c>
      <c r="T280" s="3">
        <v>23</v>
      </c>
      <c r="U280" s="3">
        <v>0</v>
      </c>
      <c r="V280" s="3">
        <v>65</v>
      </c>
      <c r="W280" s="3">
        <v>15</v>
      </c>
      <c r="X280" s="3">
        <v>23</v>
      </c>
      <c r="Y280" s="3">
        <v>0</v>
      </c>
      <c r="Z280" s="3">
        <v>0</v>
      </c>
      <c r="AA280" s="3">
        <v>22</v>
      </c>
      <c r="AB280" s="3">
        <v>22</v>
      </c>
      <c r="AC280" s="3">
        <v>0</v>
      </c>
      <c r="AD280" s="3">
        <v>100</v>
      </c>
      <c r="AE280" s="3">
        <v>22</v>
      </c>
      <c r="AF280" s="3">
        <v>22</v>
      </c>
      <c r="AG280" s="3">
        <v>0</v>
      </c>
      <c r="AH280" s="3" t="s">
        <v>1262</v>
      </c>
    </row>
    <row r="281" spans="1:34" s="4" customFormat="1" ht="11.25" x14ac:dyDescent="0.2">
      <c r="A281" s="3" t="s">
        <v>912</v>
      </c>
      <c r="B281" s="3" t="s">
        <v>1257</v>
      </c>
      <c r="C281" s="3" t="s">
        <v>36</v>
      </c>
      <c r="D281" s="3">
        <v>10503</v>
      </c>
      <c r="E281" s="3" t="s">
        <v>1263</v>
      </c>
      <c r="F281" s="3" t="s">
        <v>1266</v>
      </c>
      <c r="G281" s="3" t="s">
        <v>1264</v>
      </c>
      <c r="H281" s="3" t="s">
        <v>1265</v>
      </c>
      <c r="I281" s="3" t="s">
        <v>42</v>
      </c>
      <c r="J281" s="3" t="s">
        <v>43</v>
      </c>
      <c r="K281" s="3" t="s">
        <v>44</v>
      </c>
      <c r="L281" s="3" t="s">
        <v>6</v>
      </c>
      <c r="M281" s="3" t="s">
        <v>5256</v>
      </c>
      <c r="N281" s="3" t="s">
        <v>67</v>
      </c>
      <c r="O281" s="3" t="s">
        <v>40</v>
      </c>
      <c r="P281" s="3" t="s">
        <v>40</v>
      </c>
      <c r="Q281" s="3" t="s">
        <v>40</v>
      </c>
      <c r="R281" s="3">
        <v>100</v>
      </c>
      <c r="S281" s="3">
        <v>15</v>
      </c>
      <c r="T281" s="3">
        <v>15</v>
      </c>
      <c r="U281" s="3">
        <v>0</v>
      </c>
      <c r="V281" s="3">
        <v>33</v>
      </c>
      <c r="W281" s="3">
        <v>5</v>
      </c>
      <c r="X281" s="3">
        <v>15</v>
      </c>
      <c r="Y281" s="3">
        <v>0</v>
      </c>
      <c r="Z281" s="3">
        <v>100</v>
      </c>
      <c r="AA281" s="3">
        <v>15</v>
      </c>
      <c r="AB281" s="3">
        <v>15</v>
      </c>
      <c r="AC281" s="3">
        <v>0</v>
      </c>
      <c r="AD281" s="3">
        <v>100</v>
      </c>
      <c r="AE281" s="3">
        <v>14</v>
      </c>
      <c r="AF281" s="3">
        <v>14</v>
      </c>
      <c r="AG281" s="3">
        <v>0</v>
      </c>
      <c r="AH281" s="3" t="s">
        <v>1262</v>
      </c>
    </row>
    <row r="282" spans="1:34" s="4" customFormat="1" ht="11.25" x14ac:dyDescent="0.2">
      <c r="A282" s="3" t="s">
        <v>912</v>
      </c>
      <c r="B282" s="3" t="s">
        <v>1257</v>
      </c>
      <c r="C282" s="3" t="s">
        <v>36</v>
      </c>
      <c r="D282" s="3">
        <v>12870</v>
      </c>
      <c r="E282" s="3" t="s">
        <v>1267</v>
      </c>
      <c r="F282" s="3" t="s">
        <v>1268</v>
      </c>
      <c r="G282" s="3"/>
      <c r="H282" s="3"/>
      <c r="I282" s="3" t="s">
        <v>42</v>
      </c>
      <c r="J282" s="3" t="s">
        <v>43</v>
      </c>
      <c r="K282" s="3" t="s">
        <v>953</v>
      </c>
      <c r="L282" s="3" t="s">
        <v>78</v>
      </c>
      <c r="M282" s="3" t="s">
        <v>5256</v>
      </c>
      <c r="N282" s="3" t="s">
        <v>67</v>
      </c>
      <c r="O282" s="3" t="s">
        <v>40</v>
      </c>
      <c r="P282" s="3" t="s">
        <v>40</v>
      </c>
      <c r="Q282" s="3" t="s">
        <v>40</v>
      </c>
      <c r="R282" s="3">
        <v>100</v>
      </c>
      <c r="S282" s="3">
        <v>18</v>
      </c>
      <c r="T282" s="3">
        <v>18</v>
      </c>
      <c r="U282" s="3">
        <v>0</v>
      </c>
      <c r="V282" s="3">
        <v>100</v>
      </c>
      <c r="W282" s="3">
        <v>18</v>
      </c>
      <c r="X282" s="3">
        <v>18</v>
      </c>
      <c r="Y282" s="3">
        <v>0</v>
      </c>
      <c r="Z282" s="3">
        <v>61</v>
      </c>
      <c r="AA282" s="3">
        <v>11</v>
      </c>
      <c r="AB282" s="3">
        <v>18</v>
      </c>
      <c r="AC282" s="3">
        <v>0</v>
      </c>
      <c r="AD282" s="3">
        <v>50</v>
      </c>
      <c r="AE282" s="3">
        <v>9</v>
      </c>
      <c r="AF282" s="3">
        <v>18</v>
      </c>
      <c r="AG282" s="3">
        <v>0</v>
      </c>
      <c r="AH282" s="3" t="s">
        <v>1269</v>
      </c>
    </row>
    <row r="283" spans="1:34" s="4" customFormat="1" ht="11.25" x14ac:dyDescent="0.2">
      <c r="A283" s="3" t="s">
        <v>912</v>
      </c>
      <c r="B283" s="3" t="s">
        <v>1257</v>
      </c>
      <c r="C283" s="3" t="s">
        <v>36</v>
      </c>
      <c r="D283" s="3">
        <v>14027</v>
      </c>
      <c r="E283" s="3" t="s">
        <v>1270</v>
      </c>
      <c r="F283" s="3" t="s">
        <v>1272</v>
      </c>
      <c r="G283" s="3" t="s">
        <v>1259</v>
      </c>
      <c r="H283" s="3" t="s">
        <v>1271</v>
      </c>
      <c r="I283" s="3" t="s">
        <v>42</v>
      </c>
      <c r="J283" s="3" t="s">
        <v>43</v>
      </c>
      <c r="K283" s="3" t="s">
        <v>44</v>
      </c>
      <c r="L283" s="3" t="s">
        <v>6</v>
      </c>
      <c r="M283" s="3" t="s">
        <v>9</v>
      </c>
      <c r="N283" s="3">
        <v>100</v>
      </c>
      <c r="O283" s="3">
        <v>23</v>
      </c>
      <c r="P283" s="3">
        <v>23</v>
      </c>
      <c r="Q283" s="3">
        <v>0</v>
      </c>
      <c r="R283" s="3"/>
      <c r="S283" s="3"/>
      <c r="T283" s="3"/>
      <c r="U283" s="3"/>
      <c r="V283" s="3">
        <v>65</v>
      </c>
      <c r="W283" s="3">
        <v>15</v>
      </c>
      <c r="X283" s="3">
        <v>23</v>
      </c>
      <c r="Y283" s="3">
        <v>0</v>
      </c>
      <c r="Z283" s="3">
        <v>100</v>
      </c>
      <c r="AA283" s="3">
        <v>22</v>
      </c>
      <c r="AB283" s="3">
        <v>22</v>
      </c>
      <c r="AC283" s="3">
        <v>0</v>
      </c>
      <c r="AD283" s="3">
        <v>100</v>
      </c>
      <c r="AE283" s="3">
        <v>22</v>
      </c>
      <c r="AF283" s="3">
        <v>22</v>
      </c>
      <c r="AG283" s="3">
        <v>0</v>
      </c>
      <c r="AH283" s="3" t="s">
        <v>1273</v>
      </c>
    </row>
    <row r="284" spans="1:34" s="4" customFormat="1" ht="11.25" x14ac:dyDescent="0.2">
      <c r="A284" s="3" t="s">
        <v>912</v>
      </c>
      <c r="B284" s="3" t="s">
        <v>1257</v>
      </c>
      <c r="C284" s="3" t="s">
        <v>36</v>
      </c>
      <c r="D284" s="3">
        <v>14028</v>
      </c>
      <c r="E284" s="3" t="s">
        <v>1274</v>
      </c>
      <c r="F284" s="3" t="s">
        <v>1276</v>
      </c>
      <c r="G284" s="3" t="s">
        <v>1264</v>
      </c>
      <c r="H284" s="3" t="s">
        <v>1275</v>
      </c>
      <c r="I284" s="3" t="s">
        <v>42</v>
      </c>
      <c r="J284" s="3" t="s">
        <v>43</v>
      </c>
      <c r="K284" s="3" t="s">
        <v>44</v>
      </c>
      <c r="L284" s="3" t="s">
        <v>6</v>
      </c>
      <c r="M284" s="3" t="s">
        <v>9</v>
      </c>
      <c r="N284" s="3">
        <v>100</v>
      </c>
      <c r="O284" s="3">
        <v>15</v>
      </c>
      <c r="P284" s="3">
        <v>15</v>
      </c>
      <c r="Q284" s="3">
        <v>0</v>
      </c>
      <c r="R284" s="3"/>
      <c r="S284" s="3"/>
      <c r="T284" s="3"/>
      <c r="U284" s="3"/>
      <c r="V284" s="3">
        <v>33</v>
      </c>
      <c r="W284" s="3">
        <v>5</v>
      </c>
      <c r="X284" s="3">
        <v>15</v>
      </c>
      <c r="Y284" s="3">
        <v>0</v>
      </c>
      <c r="Z284" s="3">
        <v>100</v>
      </c>
      <c r="AA284" s="3">
        <v>15</v>
      </c>
      <c r="AB284" s="3">
        <v>15</v>
      </c>
      <c r="AC284" s="3">
        <v>0</v>
      </c>
      <c r="AD284" s="3">
        <v>100</v>
      </c>
      <c r="AE284" s="3">
        <v>14</v>
      </c>
      <c r="AF284" s="3">
        <v>14</v>
      </c>
      <c r="AG284" s="3">
        <v>0</v>
      </c>
      <c r="AH284" s="3" t="s">
        <v>1277</v>
      </c>
    </row>
    <row r="285" spans="1:34" s="4" customFormat="1" ht="11.25" x14ac:dyDescent="0.2">
      <c r="A285" s="3" t="s">
        <v>912</v>
      </c>
      <c r="B285" s="3" t="s">
        <v>1278</v>
      </c>
      <c r="C285" s="3" t="s">
        <v>36</v>
      </c>
      <c r="D285" s="3">
        <v>12884</v>
      </c>
      <c r="E285" s="3" t="s">
        <v>1279</v>
      </c>
      <c r="F285" s="3" t="s">
        <v>1280</v>
      </c>
      <c r="G285" s="3"/>
      <c r="H285" s="3"/>
      <c r="I285" s="3" t="s">
        <v>42</v>
      </c>
      <c r="J285" s="3" t="s">
        <v>43</v>
      </c>
      <c r="K285" s="3" t="s">
        <v>44</v>
      </c>
      <c r="L285" s="3" t="s">
        <v>78</v>
      </c>
      <c r="M285" s="3" t="s">
        <v>5256</v>
      </c>
      <c r="N285" s="3" t="s">
        <v>67</v>
      </c>
      <c r="O285" s="3" t="s">
        <v>40</v>
      </c>
      <c r="P285" s="3" t="s">
        <v>40</v>
      </c>
      <c r="Q285" s="3" t="s">
        <v>40</v>
      </c>
      <c r="R285" s="3">
        <v>119.55</v>
      </c>
      <c r="S285" s="3">
        <v>47299362</v>
      </c>
      <c r="T285" s="3">
        <v>39565307</v>
      </c>
      <c r="U285" s="3">
        <v>0</v>
      </c>
      <c r="V285" s="3">
        <v>0</v>
      </c>
      <c r="W285" s="3">
        <v>0</v>
      </c>
      <c r="X285" s="3">
        <v>0</v>
      </c>
      <c r="Y285" s="3">
        <v>0</v>
      </c>
      <c r="Z285" s="3">
        <v>0</v>
      </c>
      <c r="AA285" s="3">
        <v>46537490</v>
      </c>
      <c r="AB285" s="3">
        <v>39565307</v>
      </c>
      <c r="AC285" s="3">
        <v>0</v>
      </c>
      <c r="AD285" s="3">
        <v>83.62</v>
      </c>
      <c r="AE285" s="3">
        <v>33082617</v>
      </c>
      <c r="AF285" s="3">
        <v>39565307</v>
      </c>
      <c r="AG285" s="3">
        <v>0</v>
      </c>
      <c r="AH285" s="3" t="s">
        <v>1281</v>
      </c>
    </row>
    <row r="286" spans="1:34" s="4" customFormat="1" ht="11.25" x14ac:dyDescent="0.2">
      <c r="A286" s="3" t="s">
        <v>912</v>
      </c>
      <c r="B286" s="3" t="s">
        <v>1278</v>
      </c>
      <c r="C286" s="3" t="s">
        <v>36</v>
      </c>
      <c r="D286" s="3">
        <v>13358</v>
      </c>
      <c r="E286" s="3" t="s">
        <v>1282</v>
      </c>
      <c r="F286" s="3" t="s">
        <v>1283</v>
      </c>
      <c r="G286" s="3"/>
      <c r="H286" s="3"/>
      <c r="I286" s="3" t="s">
        <v>42</v>
      </c>
      <c r="J286" s="3" t="s">
        <v>43</v>
      </c>
      <c r="K286" s="3" t="s">
        <v>44</v>
      </c>
      <c r="L286" s="3" t="s">
        <v>6</v>
      </c>
      <c r="M286" s="3" t="s">
        <v>5256</v>
      </c>
      <c r="N286" s="3" t="s">
        <v>67</v>
      </c>
      <c r="O286" s="3" t="s">
        <v>40</v>
      </c>
      <c r="P286" s="3" t="s">
        <v>40</v>
      </c>
      <c r="Q286" s="3" t="s">
        <v>40</v>
      </c>
      <c r="R286" s="3">
        <v>63</v>
      </c>
      <c r="S286" s="3">
        <v>5</v>
      </c>
      <c r="T286" s="3">
        <v>8</v>
      </c>
      <c r="U286" s="3">
        <v>0</v>
      </c>
      <c r="V286" s="3">
        <v>0</v>
      </c>
      <c r="W286" s="3">
        <v>0</v>
      </c>
      <c r="X286" s="3">
        <v>0</v>
      </c>
      <c r="Y286" s="3">
        <v>0</v>
      </c>
      <c r="Z286" s="3">
        <v>0</v>
      </c>
      <c r="AA286" s="3">
        <v>0</v>
      </c>
      <c r="AB286" s="3">
        <v>0</v>
      </c>
      <c r="AC286" s="3">
        <v>0</v>
      </c>
      <c r="AD286" s="3">
        <v>63</v>
      </c>
      <c r="AE286" s="3">
        <v>5</v>
      </c>
      <c r="AF286" s="3">
        <v>8</v>
      </c>
      <c r="AG286" s="3">
        <v>0</v>
      </c>
      <c r="AH286" s="3" t="s">
        <v>1284</v>
      </c>
    </row>
    <row r="287" spans="1:34" s="4" customFormat="1" ht="11.25" x14ac:dyDescent="0.2">
      <c r="A287" s="3" t="s">
        <v>912</v>
      </c>
      <c r="B287" s="3" t="s">
        <v>1278</v>
      </c>
      <c r="C287" s="3" t="s">
        <v>36</v>
      </c>
      <c r="D287" s="3">
        <v>13394</v>
      </c>
      <c r="E287" s="3" t="s">
        <v>1285</v>
      </c>
      <c r="F287" s="3" t="s">
        <v>1286</v>
      </c>
      <c r="G287" s="3"/>
      <c r="H287" s="3"/>
      <c r="I287" s="3" t="s">
        <v>42</v>
      </c>
      <c r="J287" s="3" t="s">
        <v>43</v>
      </c>
      <c r="K287" s="3" t="s">
        <v>44</v>
      </c>
      <c r="L287" s="3" t="s">
        <v>6</v>
      </c>
      <c r="M287" s="3" t="s">
        <v>5256</v>
      </c>
      <c r="N287" s="3" t="s">
        <v>67</v>
      </c>
      <c r="O287" s="3" t="s">
        <v>40</v>
      </c>
      <c r="P287" s="3" t="s">
        <v>40</v>
      </c>
      <c r="Q287" s="3" t="s">
        <v>40</v>
      </c>
      <c r="R287" s="3">
        <v>80</v>
      </c>
      <c r="S287" s="3">
        <v>24</v>
      </c>
      <c r="T287" s="3">
        <v>30</v>
      </c>
      <c r="U287" s="3">
        <v>0</v>
      </c>
      <c r="V287" s="3">
        <v>0</v>
      </c>
      <c r="W287" s="3">
        <v>0</v>
      </c>
      <c r="X287" s="3">
        <v>0</v>
      </c>
      <c r="Y287" s="3">
        <v>0</v>
      </c>
      <c r="Z287" s="3">
        <v>0</v>
      </c>
      <c r="AA287" s="3">
        <v>0</v>
      </c>
      <c r="AB287" s="3">
        <v>0</v>
      </c>
      <c r="AC287" s="3">
        <v>0</v>
      </c>
      <c r="AD287" s="3">
        <v>40</v>
      </c>
      <c r="AE287" s="3">
        <v>12</v>
      </c>
      <c r="AF287" s="3">
        <v>30</v>
      </c>
      <c r="AG287" s="3">
        <v>0</v>
      </c>
      <c r="AH287" s="3" t="s">
        <v>1287</v>
      </c>
    </row>
    <row r="288" spans="1:34" s="4" customFormat="1" ht="11.25" x14ac:dyDescent="0.2">
      <c r="A288" s="3" t="s">
        <v>912</v>
      </c>
      <c r="B288" s="3" t="s">
        <v>1278</v>
      </c>
      <c r="C288" s="3" t="s">
        <v>36</v>
      </c>
      <c r="D288" s="3">
        <v>13643</v>
      </c>
      <c r="E288" s="3" t="s">
        <v>1288</v>
      </c>
      <c r="F288" s="3" t="s">
        <v>1291</v>
      </c>
      <c r="G288" s="3" t="s">
        <v>1289</v>
      </c>
      <c r="H288" s="3" t="s">
        <v>1290</v>
      </c>
      <c r="I288" s="3" t="s">
        <v>42</v>
      </c>
      <c r="J288" s="3" t="s">
        <v>43</v>
      </c>
      <c r="K288" s="3" t="s">
        <v>44</v>
      </c>
      <c r="L288" s="3" t="s">
        <v>45</v>
      </c>
      <c r="M288" s="3" t="s">
        <v>9</v>
      </c>
      <c r="N288" s="3">
        <v>75</v>
      </c>
      <c r="O288" s="3">
        <v>3</v>
      </c>
      <c r="P288" s="3">
        <v>4</v>
      </c>
      <c r="Q288" s="3">
        <v>0</v>
      </c>
      <c r="R288" s="3"/>
      <c r="S288" s="3"/>
      <c r="T288" s="3"/>
      <c r="U288" s="3"/>
      <c r="V288" s="3">
        <v>0</v>
      </c>
      <c r="W288" s="3">
        <v>0</v>
      </c>
      <c r="X288" s="3">
        <v>3</v>
      </c>
      <c r="Y288" s="3">
        <v>0</v>
      </c>
      <c r="Z288" s="3" t="s">
        <v>67</v>
      </c>
      <c r="AA288" s="3" t="s">
        <v>40</v>
      </c>
      <c r="AB288" s="3" t="s">
        <v>40</v>
      </c>
      <c r="AC288" s="3" t="s">
        <v>40</v>
      </c>
      <c r="AD288" s="3" t="s">
        <v>67</v>
      </c>
      <c r="AE288" s="3" t="s">
        <v>40</v>
      </c>
      <c r="AF288" s="3" t="s">
        <v>40</v>
      </c>
      <c r="AG288" s="3" t="s">
        <v>40</v>
      </c>
      <c r="AH288" s="3" t="s">
        <v>1292</v>
      </c>
    </row>
    <row r="289" spans="1:34" s="4" customFormat="1" ht="11.25" x14ac:dyDescent="0.2">
      <c r="A289" s="3" t="s">
        <v>912</v>
      </c>
      <c r="B289" s="3" t="s">
        <v>1278</v>
      </c>
      <c r="C289" s="3" t="s">
        <v>36</v>
      </c>
      <c r="D289" s="3">
        <v>13646</v>
      </c>
      <c r="E289" s="3" t="s">
        <v>1293</v>
      </c>
      <c r="F289" s="3" t="s">
        <v>1296</v>
      </c>
      <c r="G289" s="3" t="s">
        <v>1294</v>
      </c>
      <c r="H289" s="3" t="s">
        <v>1295</v>
      </c>
      <c r="I289" s="3" t="s">
        <v>42</v>
      </c>
      <c r="J289" s="3" t="s">
        <v>43</v>
      </c>
      <c r="K289" s="3" t="s">
        <v>44</v>
      </c>
      <c r="L289" s="3" t="s">
        <v>6</v>
      </c>
      <c r="M289" s="3" t="s">
        <v>9</v>
      </c>
      <c r="N289" s="3">
        <v>91</v>
      </c>
      <c r="O289" s="3">
        <v>10</v>
      </c>
      <c r="P289" s="3">
        <v>11</v>
      </c>
      <c r="Q289" s="3">
        <v>0</v>
      </c>
      <c r="R289" s="3"/>
      <c r="S289" s="3"/>
      <c r="T289" s="3"/>
      <c r="U289" s="3"/>
      <c r="V289" s="3">
        <v>78</v>
      </c>
      <c r="W289" s="3">
        <v>25</v>
      </c>
      <c r="X289" s="3">
        <v>32</v>
      </c>
      <c r="Y289" s="3">
        <v>0</v>
      </c>
      <c r="Z289" s="3">
        <v>77</v>
      </c>
      <c r="AA289" s="3">
        <v>10</v>
      </c>
      <c r="AB289" s="3">
        <v>13</v>
      </c>
      <c r="AC289" s="3">
        <v>0</v>
      </c>
      <c r="AD289" s="3" t="s">
        <v>67</v>
      </c>
      <c r="AE289" s="3" t="s">
        <v>40</v>
      </c>
      <c r="AF289" s="3" t="s">
        <v>40</v>
      </c>
      <c r="AG289" s="3" t="s">
        <v>40</v>
      </c>
      <c r="AH289" s="3" t="s">
        <v>1297</v>
      </c>
    </row>
    <row r="290" spans="1:34" s="4" customFormat="1" ht="11.25" x14ac:dyDescent="0.2">
      <c r="A290" s="3" t="s">
        <v>912</v>
      </c>
      <c r="B290" s="3" t="s">
        <v>1278</v>
      </c>
      <c r="C290" s="3" t="s">
        <v>36</v>
      </c>
      <c r="D290" s="3">
        <v>13647</v>
      </c>
      <c r="E290" s="3" t="s">
        <v>1298</v>
      </c>
      <c r="F290" s="3" t="s">
        <v>1301</v>
      </c>
      <c r="G290" s="3" t="s">
        <v>1299</v>
      </c>
      <c r="H290" s="3" t="s">
        <v>1300</v>
      </c>
      <c r="I290" s="3" t="s">
        <v>42</v>
      </c>
      <c r="J290" s="3" t="s">
        <v>43</v>
      </c>
      <c r="K290" s="3" t="s">
        <v>44</v>
      </c>
      <c r="L290" s="3" t="s">
        <v>6</v>
      </c>
      <c r="M290" s="3" t="s">
        <v>9</v>
      </c>
      <c r="N290" s="3">
        <v>40</v>
      </c>
      <c r="O290" s="3">
        <v>8</v>
      </c>
      <c r="P290" s="3">
        <v>20</v>
      </c>
      <c r="Q290" s="3">
        <v>0</v>
      </c>
      <c r="R290" s="3"/>
      <c r="S290" s="3"/>
      <c r="T290" s="3"/>
      <c r="U290" s="3"/>
      <c r="V290" s="3" t="s">
        <v>67</v>
      </c>
      <c r="W290" s="3" t="s">
        <v>40</v>
      </c>
      <c r="X290" s="3" t="s">
        <v>40</v>
      </c>
      <c r="Y290" s="3" t="s">
        <v>40</v>
      </c>
      <c r="Z290" s="3" t="s">
        <v>67</v>
      </c>
      <c r="AA290" s="3" t="s">
        <v>40</v>
      </c>
      <c r="AB290" s="3" t="s">
        <v>40</v>
      </c>
      <c r="AC290" s="3" t="s">
        <v>40</v>
      </c>
      <c r="AD290" s="3" t="s">
        <v>67</v>
      </c>
      <c r="AE290" s="3" t="s">
        <v>40</v>
      </c>
      <c r="AF290" s="3" t="s">
        <v>40</v>
      </c>
      <c r="AG290" s="3" t="s">
        <v>40</v>
      </c>
      <c r="AH290" s="3" t="s">
        <v>1302</v>
      </c>
    </row>
    <row r="291" spans="1:34" s="4" customFormat="1" ht="11.25" x14ac:dyDescent="0.2">
      <c r="A291" s="3" t="s">
        <v>912</v>
      </c>
      <c r="B291" s="3" t="s">
        <v>1278</v>
      </c>
      <c r="C291" s="3" t="s">
        <v>36</v>
      </c>
      <c r="D291" s="3">
        <v>13648</v>
      </c>
      <c r="E291" s="3" t="s">
        <v>1303</v>
      </c>
      <c r="F291" s="3" t="s">
        <v>1306</v>
      </c>
      <c r="G291" s="3" t="s">
        <v>1304</v>
      </c>
      <c r="H291" s="3" t="s">
        <v>1305</v>
      </c>
      <c r="I291" s="3" t="s">
        <v>42</v>
      </c>
      <c r="J291" s="3" t="s">
        <v>43</v>
      </c>
      <c r="K291" s="3" t="s">
        <v>44</v>
      </c>
      <c r="L291" s="3" t="s">
        <v>6</v>
      </c>
      <c r="M291" s="3" t="s">
        <v>9</v>
      </c>
      <c r="N291" s="3">
        <v>22</v>
      </c>
      <c r="O291" s="3">
        <v>20</v>
      </c>
      <c r="P291" s="3">
        <v>89</v>
      </c>
      <c r="Q291" s="3">
        <v>0</v>
      </c>
      <c r="R291" s="3"/>
      <c r="S291" s="3"/>
      <c r="T291" s="3"/>
      <c r="U291" s="3"/>
      <c r="V291" s="3">
        <v>3</v>
      </c>
      <c r="W291" s="3">
        <v>3</v>
      </c>
      <c r="X291" s="3">
        <v>89</v>
      </c>
      <c r="Y291" s="3">
        <v>0</v>
      </c>
      <c r="Z291" s="3">
        <v>17</v>
      </c>
      <c r="AA291" s="3">
        <v>15</v>
      </c>
      <c r="AB291" s="3">
        <v>89</v>
      </c>
      <c r="AC291" s="3">
        <v>0</v>
      </c>
      <c r="AD291" s="3" t="s">
        <v>67</v>
      </c>
      <c r="AE291" s="3" t="s">
        <v>40</v>
      </c>
      <c r="AF291" s="3" t="s">
        <v>40</v>
      </c>
      <c r="AG291" s="3" t="s">
        <v>40</v>
      </c>
      <c r="AH291" s="3" t="s">
        <v>1307</v>
      </c>
    </row>
    <row r="292" spans="1:34" s="4" customFormat="1" ht="11.25" x14ac:dyDescent="0.2">
      <c r="A292" s="3" t="s">
        <v>912</v>
      </c>
      <c r="B292" s="3" t="s">
        <v>1278</v>
      </c>
      <c r="C292" s="3" t="s">
        <v>36</v>
      </c>
      <c r="D292" s="3">
        <v>13649</v>
      </c>
      <c r="E292" s="3" t="s">
        <v>1308</v>
      </c>
      <c r="F292" s="3" t="s">
        <v>1311</v>
      </c>
      <c r="G292" s="3" t="s">
        <v>1309</v>
      </c>
      <c r="H292" s="3" t="s">
        <v>1310</v>
      </c>
      <c r="I292" s="3" t="s">
        <v>42</v>
      </c>
      <c r="J292" s="3" t="s">
        <v>43</v>
      </c>
      <c r="K292" s="3" t="s">
        <v>44</v>
      </c>
      <c r="L292" s="3" t="s">
        <v>45</v>
      </c>
      <c r="M292" s="3" t="s">
        <v>9</v>
      </c>
      <c r="N292" s="3">
        <v>85</v>
      </c>
      <c r="O292" s="3">
        <v>34</v>
      </c>
      <c r="P292" s="3">
        <v>40</v>
      </c>
      <c r="Q292" s="3">
        <v>0</v>
      </c>
      <c r="R292" s="3"/>
      <c r="S292" s="3"/>
      <c r="T292" s="3"/>
      <c r="U292" s="3"/>
      <c r="V292" s="3">
        <v>46</v>
      </c>
      <c r="W292" s="3">
        <v>16</v>
      </c>
      <c r="X292" s="3">
        <v>35</v>
      </c>
      <c r="Y292" s="3">
        <v>0</v>
      </c>
      <c r="Z292" s="3">
        <v>80</v>
      </c>
      <c r="AA292" s="3">
        <v>8</v>
      </c>
      <c r="AB292" s="3">
        <v>10</v>
      </c>
      <c r="AC292" s="3">
        <v>0</v>
      </c>
      <c r="AD292" s="3" t="s">
        <v>67</v>
      </c>
      <c r="AE292" s="3" t="s">
        <v>40</v>
      </c>
      <c r="AF292" s="3" t="s">
        <v>40</v>
      </c>
      <c r="AG292" s="3" t="s">
        <v>40</v>
      </c>
      <c r="AH292" s="3" t="s">
        <v>1312</v>
      </c>
    </row>
    <row r="293" spans="1:34" s="4" customFormat="1" ht="11.25" x14ac:dyDescent="0.2">
      <c r="A293" s="3" t="s">
        <v>912</v>
      </c>
      <c r="B293" s="3" t="s">
        <v>1278</v>
      </c>
      <c r="C293" s="3" t="s">
        <v>36</v>
      </c>
      <c r="D293" s="3">
        <v>13650</v>
      </c>
      <c r="E293" s="3" t="s">
        <v>1313</v>
      </c>
      <c r="F293" s="3" t="s">
        <v>1316</v>
      </c>
      <c r="G293" s="3" t="s">
        <v>1314</v>
      </c>
      <c r="H293" s="3" t="s">
        <v>1315</v>
      </c>
      <c r="I293" s="3" t="s">
        <v>42</v>
      </c>
      <c r="J293" s="3" t="s">
        <v>43</v>
      </c>
      <c r="K293" s="3" t="s">
        <v>44</v>
      </c>
      <c r="L293" s="3" t="s">
        <v>45</v>
      </c>
      <c r="M293" s="3" t="s">
        <v>9</v>
      </c>
      <c r="N293" s="3">
        <v>83</v>
      </c>
      <c r="O293" s="3">
        <v>15</v>
      </c>
      <c r="P293" s="3">
        <v>18</v>
      </c>
      <c r="Q293" s="3">
        <v>0</v>
      </c>
      <c r="R293" s="3"/>
      <c r="S293" s="3"/>
      <c r="T293" s="3"/>
      <c r="U293" s="3"/>
      <c r="V293" s="3" t="s">
        <v>67</v>
      </c>
      <c r="W293" s="3" t="s">
        <v>40</v>
      </c>
      <c r="X293" s="3" t="s">
        <v>40</v>
      </c>
      <c r="Y293" s="3" t="s">
        <v>40</v>
      </c>
      <c r="Z293" s="3" t="s">
        <v>67</v>
      </c>
      <c r="AA293" s="3" t="s">
        <v>40</v>
      </c>
      <c r="AB293" s="3" t="s">
        <v>40</v>
      </c>
      <c r="AC293" s="3" t="s">
        <v>40</v>
      </c>
      <c r="AD293" s="3" t="s">
        <v>67</v>
      </c>
      <c r="AE293" s="3" t="s">
        <v>40</v>
      </c>
      <c r="AF293" s="3" t="s">
        <v>40</v>
      </c>
      <c r="AG293" s="3" t="s">
        <v>40</v>
      </c>
      <c r="AH293" s="3" t="s">
        <v>1317</v>
      </c>
    </row>
    <row r="294" spans="1:34" s="4" customFormat="1" ht="11.25" x14ac:dyDescent="0.2">
      <c r="A294" s="3" t="s">
        <v>912</v>
      </c>
      <c r="B294" s="3" t="s">
        <v>1278</v>
      </c>
      <c r="C294" s="3" t="s">
        <v>36</v>
      </c>
      <c r="D294" s="3">
        <v>13651</v>
      </c>
      <c r="E294" s="3" t="s">
        <v>1318</v>
      </c>
      <c r="F294" s="3" t="s">
        <v>1321</v>
      </c>
      <c r="G294" s="3" t="s">
        <v>1319</v>
      </c>
      <c r="H294" s="3" t="s">
        <v>1320</v>
      </c>
      <c r="I294" s="3" t="s">
        <v>42</v>
      </c>
      <c r="J294" s="3" t="s">
        <v>43</v>
      </c>
      <c r="K294" s="3" t="s">
        <v>44</v>
      </c>
      <c r="L294" s="3" t="s">
        <v>45</v>
      </c>
      <c r="M294" s="3" t="s">
        <v>9</v>
      </c>
      <c r="N294" s="3">
        <v>100</v>
      </c>
      <c r="O294" s="3">
        <v>32</v>
      </c>
      <c r="P294" s="3">
        <v>32</v>
      </c>
      <c r="Q294" s="3">
        <v>0</v>
      </c>
      <c r="R294" s="3"/>
      <c r="S294" s="3"/>
      <c r="T294" s="3"/>
      <c r="U294" s="3"/>
      <c r="V294" s="3">
        <v>73</v>
      </c>
      <c r="W294" s="3">
        <v>22</v>
      </c>
      <c r="X294" s="3">
        <v>30</v>
      </c>
      <c r="Y294" s="3">
        <v>0</v>
      </c>
      <c r="Z294" s="3">
        <v>63</v>
      </c>
      <c r="AA294" s="3">
        <v>19</v>
      </c>
      <c r="AB294" s="3">
        <v>30</v>
      </c>
      <c r="AC294" s="3">
        <v>0</v>
      </c>
      <c r="AD294" s="3" t="s">
        <v>67</v>
      </c>
      <c r="AE294" s="3" t="s">
        <v>40</v>
      </c>
      <c r="AF294" s="3" t="s">
        <v>40</v>
      </c>
      <c r="AG294" s="3" t="s">
        <v>40</v>
      </c>
      <c r="AH294" s="3" t="s">
        <v>1287</v>
      </c>
    </row>
    <row r="295" spans="1:34" s="4" customFormat="1" ht="11.25" x14ac:dyDescent="0.2">
      <c r="A295" s="3" t="s">
        <v>912</v>
      </c>
      <c r="B295" s="3" t="s">
        <v>1322</v>
      </c>
      <c r="C295" s="3" t="s">
        <v>36</v>
      </c>
      <c r="D295" s="3">
        <v>12712</v>
      </c>
      <c r="E295" s="3" t="s">
        <v>1323</v>
      </c>
      <c r="F295" s="3" t="s">
        <v>1326</v>
      </c>
      <c r="G295" s="3" t="s">
        <v>1324</v>
      </c>
      <c r="H295" s="3" t="s">
        <v>1325</v>
      </c>
      <c r="I295" s="3" t="s">
        <v>87</v>
      </c>
      <c r="J295" s="3" t="s">
        <v>52</v>
      </c>
      <c r="K295" s="3" t="s">
        <v>53</v>
      </c>
      <c r="L295" s="3" t="s">
        <v>6</v>
      </c>
      <c r="M295" s="3" t="s">
        <v>5257</v>
      </c>
      <c r="N295" s="3">
        <v>59</v>
      </c>
      <c r="O295" s="3">
        <v>397719</v>
      </c>
      <c r="P295" s="3">
        <v>6741</v>
      </c>
      <c r="Q295" s="3">
        <v>0</v>
      </c>
      <c r="R295" s="3">
        <v>59</v>
      </c>
      <c r="S295" s="3">
        <v>430936</v>
      </c>
      <c r="T295" s="3">
        <v>7304</v>
      </c>
      <c r="U295" s="3">
        <v>0</v>
      </c>
      <c r="V295" s="3">
        <v>57</v>
      </c>
      <c r="W295" s="3">
        <v>180398</v>
      </c>
      <c r="X295" s="3">
        <v>3149</v>
      </c>
      <c r="Y295" s="3">
        <v>0</v>
      </c>
      <c r="Z295" s="3">
        <v>51</v>
      </c>
      <c r="AA295" s="3">
        <v>292645</v>
      </c>
      <c r="AB295" s="3">
        <v>5777</v>
      </c>
      <c r="AC295" s="3">
        <v>0</v>
      </c>
      <c r="AD295" s="3">
        <v>63</v>
      </c>
      <c r="AE295" s="3">
        <v>333648</v>
      </c>
      <c r="AF295" s="3">
        <v>5290</v>
      </c>
      <c r="AG295" s="3">
        <v>0</v>
      </c>
      <c r="AH295" s="3" t="s">
        <v>1327</v>
      </c>
    </row>
    <row r="296" spans="1:34" s="4" customFormat="1" ht="11.25" x14ac:dyDescent="0.2">
      <c r="A296" s="3" t="s">
        <v>912</v>
      </c>
      <c r="B296" s="3" t="s">
        <v>1322</v>
      </c>
      <c r="C296" s="3" t="s">
        <v>36</v>
      </c>
      <c r="D296" s="3">
        <v>12748</v>
      </c>
      <c r="E296" s="3" t="s">
        <v>1328</v>
      </c>
      <c r="F296" s="3" t="s">
        <v>1331</v>
      </c>
      <c r="G296" s="3" t="s">
        <v>1329</v>
      </c>
      <c r="H296" s="3" t="s">
        <v>1330</v>
      </c>
      <c r="I296" s="3" t="s">
        <v>42</v>
      </c>
      <c r="J296" s="3" t="s">
        <v>43</v>
      </c>
      <c r="K296" s="3" t="s">
        <v>53</v>
      </c>
      <c r="L296" s="3" t="s">
        <v>6</v>
      </c>
      <c r="M296" s="3" t="s">
        <v>5257</v>
      </c>
      <c r="N296" s="3">
        <v>88</v>
      </c>
      <c r="O296" s="3">
        <v>140</v>
      </c>
      <c r="P296" s="3">
        <v>160</v>
      </c>
      <c r="Q296" s="3">
        <v>0</v>
      </c>
      <c r="R296" s="3">
        <v>77</v>
      </c>
      <c r="S296" s="3">
        <v>668</v>
      </c>
      <c r="T296" s="3">
        <v>867</v>
      </c>
      <c r="U296" s="3">
        <v>0</v>
      </c>
      <c r="V296" s="3">
        <v>94</v>
      </c>
      <c r="W296" s="3">
        <v>62</v>
      </c>
      <c r="X296" s="3">
        <v>66</v>
      </c>
      <c r="Y296" s="3">
        <v>0</v>
      </c>
      <c r="Z296" s="3">
        <v>67</v>
      </c>
      <c r="AA296" s="3">
        <v>212</v>
      </c>
      <c r="AB296" s="3">
        <v>315</v>
      </c>
      <c r="AC296" s="3">
        <v>0</v>
      </c>
      <c r="AD296" s="3">
        <v>46</v>
      </c>
      <c r="AE296" s="3">
        <v>426</v>
      </c>
      <c r="AF296" s="3">
        <v>934</v>
      </c>
      <c r="AG296" s="3">
        <v>0</v>
      </c>
      <c r="AH296" s="3" t="s">
        <v>1332</v>
      </c>
    </row>
    <row r="297" spans="1:34" s="4" customFormat="1" ht="11.25" x14ac:dyDescent="0.2">
      <c r="A297" s="3" t="s">
        <v>912</v>
      </c>
      <c r="B297" s="3" t="s">
        <v>1322</v>
      </c>
      <c r="C297" s="3" t="s">
        <v>36</v>
      </c>
      <c r="D297" s="3">
        <v>12749</v>
      </c>
      <c r="E297" s="3" t="s">
        <v>1333</v>
      </c>
      <c r="F297" s="3" t="s">
        <v>1334</v>
      </c>
      <c r="G297" s="3" t="s">
        <v>1324</v>
      </c>
      <c r="H297" s="3"/>
      <c r="I297" s="3" t="s">
        <v>42</v>
      </c>
      <c r="J297" s="3" t="s">
        <v>43</v>
      </c>
      <c r="K297" s="3" t="s">
        <v>44</v>
      </c>
      <c r="L297" s="3" t="s">
        <v>6</v>
      </c>
      <c r="M297" s="3" t="s">
        <v>5256</v>
      </c>
      <c r="N297" s="3" t="s">
        <v>67</v>
      </c>
      <c r="O297" s="3" t="s">
        <v>40</v>
      </c>
      <c r="P297" s="3" t="s">
        <v>40</v>
      </c>
      <c r="Q297" s="3" t="s">
        <v>40</v>
      </c>
      <c r="R297" s="3">
        <v>22</v>
      </c>
      <c r="S297" s="3">
        <v>444</v>
      </c>
      <c r="T297" s="3">
        <v>1983</v>
      </c>
      <c r="U297" s="3">
        <v>0</v>
      </c>
      <c r="V297" s="3">
        <v>12</v>
      </c>
      <c r="W297" s="3">
        <v>236</v>
      </c>
      <c r="X297" s="3">
        <v>2002</v>
      </c>
      <c r="Y297" s="3">
        <v>0</v>
      </c>
      <c r="Z297" s="3">
        <v>24</v>
      </c>
      <c r="AA297" s="3">
        <v>483</v>
      </c>
      <c r="AB297" s="3">
        <v>2004</v>
      </c>
      <c r="AC297" s="3">
        <v>0</v>
      </c>
      <c r="AD297" s="3">
        <v>22</v>
      </c>
      <c r="AE297" s="3">
        <v>440</v>
      </c>
      <c r="AF297" s="3">
        <v>2040</v>
      </c>
      <c r="AG297" s="3">
        <v>0</v>
      </c>
      <c r="AH297" s="3" t="s">
        <v>1335</v>
      </c>
    </row>
    <row r="298" spans="1:34" s="4" customFormat="1" ht="11.25" x14ac:dyDescent="0.2">
      <c r="A298" s="3" t="s">
        <v>912</v>
      </c>
      <c r="B298" s="3" t="s">
        <v>1322</v>
      </c>
      <c r="C298" s="3" t="s">
        <v>36</v>
      </c>
      <c r="D298" s="3">
        <v>13590</v>
      </c>
      <c r="E298" s="3" t="s">
        <v>1336</v>
      </c>
      <c r="F298" s="3" t="s">
        <v>1339</v>
      </c>
      <c r="G298" s="3" t="s">
        <v>1337</v>
      </c>
      <c r="H298" s="3" t="s">
        <v>1338</v>
      </c>
      <c r="I298" s="3" t="s">
        <v>42</v>
      </c>
      <c r="J298" s="3" t="s">
        <v>43</v>
      </c>
      <c r="K298" s="3" t="s">
        <v>44</v>
      </c>
      <c r="L298" s="3" t="s">
        <v>6</v>
      </c>
      <c r="M298" s="3" t="s">
        <v>9</v>
      </c>
      <c r="N298" s="3">
        <v>13</v>
      </c>
      <c r="O298" s="3">
        <v>46</v>
      </c>
      <c r="P298" s="3">
        <v>346</v>
      </c>
      <c r="Q298" s="3">
        <v>0</v>
      </c>
      <c r="R298" s="3"/>
      <c r="S298" s="3"/>
      <c r="T298" s="3"/>
      <c r="U298" s="3"/>
      <c r="V298" s="3">
        <v>9</v>
      </c>
      <c r="W298" s="3">
        <v>30</v>
      </c>
      <c r="X298" s="3">
        <v>346</v>
      </c>
      <c r="Y298" s="3">
        <v>0</v>
      </c>
      <c r="Z298" s="3">
        <v>9</v>
      </c>
      <c r="AA298" s="3">
        <v>32</v>
      </c>
      <c r="AB298" s="3">
        <v>346</v>
      </c>
      <c r="AC298" s="3">
        <v>0</v>
      </c>
      <c r="AD298" s="3" t="s">
        <v>67</v>
      </c>
      <c r="AE298" s="3" t="s">
        <v>40</v>
      </c>
      <c r="AF298" s="3" t="s">
        <v>40</v>
      </c>
      <c r="AG298" s="3" t="s">
        <v>40</v>
      </c>
      <c r="AH298" s="3" t="s">
        <v>1340</v>
      </c>
    </row>
    <row r="299" spans="1:34" s="4" customFormat="1" ht="11.25" x14ac:dyDescent="0.2">
      <c r="A299" s="3" t="s">
        <v>912</v>
      </c>
      <c r="B299" s="3" t="s">
        <v>1322</v>
      </c>
      <c r="C299" s="3" t="s">
        <v>36</v>
      </c>
      <c r="D299" s="3">
        <v>13728</v>
      </c>
      <c r="E299" s="3" t="s">
        <v>1341</v>
      </c>
      <c r="F299" s="3" t="s">
        <v>1343</v>
      </c>
      <c r="G299" s="3" t="s">
        <v>1324</v>
      </c>
      <c r="H299" s="3" t="s">
        <v>1342</v>
      </c>
      <c r="I299" s="3" t="s">
        <v>42</v>
      </c>
      <c r="J299" s="3" t="s">
        <v>43</v>
      </c>
      <c r="K299" s="3" t="s">
        <v>44</v>
      </c>
      <c r="L299" s="3" t="s">
        <v>6</v>
      </c>
      <c r="M299" s="3" t="s">
        <v>9</v>
      </c>
      <c r="N299" s="3">
        <v>47</v>
      </c>
      <c r="O299" s="3">
        <v>6776</v>
      </c>
      <c r="P299" s="3">
        <v>14416</v>
      </c>
      <c r="Q299" s="3">
        <v>0</v>
      </c>
      <c r="R299" s="3"/>
      <c r="S299" s="3"/>
      <c r="T299" s="3"/>
      <c r="U299" s="3"/>
      <c r="V299" s="3">
        <v>42.92</v>
      </c>
      <c r="W299" s="3">
        <v>5801</v>
      </c>
      <c r="X299" s="3">
        <v>13516</v>
      </c>
      <c r="Y299" s="3">
        <v>0</v>
      </c>
      <c r="Z299" s="3">
        <v>45.36</v>
      </c>
      <c r="AA299" s="3">
        <v>6722</v>
      </c>
      <c r="AB299" s="3">
        <v>14820</v>
      </c>
      <c r="AC299" s="3">
        <v>0</v>
      </c>
      <c r="AD299" s="3">
        <v>24.89</v>
      </c>
      <c r="AE299" s="3">
        <v>3106</v>
      </c>
      <c r="AF299" s="3">
        <v>12480</v>
      </c>
      <c r="AG299" s="3">
        <v>0</v>
      </c>
      <c r="AH299" s="3" t="s">
        <v>1344</v>
      </c>
    </row>
    <row r="300" spans="1:34" s="4" customFormat="1" ht="11.25" x14ac:dyDescent="0.2">
      <c r="A300" s="3" t="s">
        <v>1345</v>
      </c>
      <c r="B300" s="3" t="s">
        <v>1346</v>
      </c>
      <c r="C300" s="3" t="s">
        <v>1347</v>
      </c>
      <c r="D300" s="3">
        <v>11865</v>
      </c>
      <c r="E300" s="3" t="s">
        <v>1348</v>
      </c>
      <c r="F300" s="3" t="s">
        <v>1351</v>
      </c>
      <c r="G300" s="3" t="s">
        <v>1349</v>
      </c>
      <c r="H300" s="3" t="s">
        <v>1350</v>
      </c>
      <c r="I300" s="3" t="s">
        <v>42</v>
      </c>
      <c r="J300" s="3" t="s">
        <v>43</v>
      </c>
      <c r="K300" s="3" t="s">
        <v>44</v>
      </c>
      <c r="L300" s="3" t="s">
        <v>6</v>
      </c>
      <c r="M300" s="3" t="s">
        <v>5257</v>
      </c>
      <c r="N300" s="3">
        <v>92</v>
      </c>
      <c r="O300" s="3">
        <v>7391</v>
      </c>
      <c r="P300" s="3">
        <v>8034</v>
      </c>
      <c r="Q300" s="3">
        <v>0</v>
      </c>
      <c r="R300" s="3">
        <v>92</v>
      </c>
      <c r="S300" s="3">
        <v>7790</v>
      </c>
      <c r="T300" s="3">
        <v>8468</v>
      </c>
      <c r="U300" s="3">
        <v>0</v>
      </c>
      <c r="V300" s="3">
        <v>0</v>
      </c>
      <c r="W300" s="3">
        <v>0</v>
      </c>
      <c r="X300" s="3">
        <v>0</v>
      </c>
      <c r="Y300" s="3">
        <v>0</v>
      </c>
      <c r="Z300" s="3">
        <v>0</v>
      </c>
      <c r="AA300" s="3">
        <v>0</v>
      </c>
      <c r="AB300" s="3">
        <v>0</v>
      </c>
      <c r="AC300" s="3">
        <v>0</v>
      </c>
      <c r="AD300" s="3">
        <v>0</v>
      </c>
      <c r="AE300" s="3">
        <v>0</v>
      </c>
      <c r="AF300" s="3">
        <v>0</v>
      </c>
      <c r="AG300" s="3">
        <v>0</v>
      </c>
      <c r="AH300" s="3" t="s">
        <v>1352</v>
      </c>
    </row>
    <row r="301" spans="1:34" s="4" customFormat="1" ht="11.25" x14ac:dyDescent="0.2">
      <c r="A301" s="3" t="s">
        <v>1345</v>
      </c>
      <c r="B301" s="3" t="s">
        <v>1346</v>
      </c>
      <c r="C301" s="3" t="s">
        <v>1347</v>
      </c>
      <c r="D301" s="3">
        <v>11866</v>
      </c>
      <c r="E301" s="3" t="s">
        <v>1353</v>
      </c>
      <c r="F301" s="3" t="s">
        <v>1355</v>
      </c>
      <c r="G301" s="3" t="s">
        <v>1354</v>
      </c>
      <c r="H301" s="3"/>
      <c r="I301" s="3" t="s">
        <v>42</v>
      </c>
      <c r="J301" s="3" t="s">
        <v>43</v>
      </c>
      <c r="K301" s="3" t="s">
        <v>53</v>
      </c>
      <c r="L301" s="3" t="s">
        <v>6</v>
      </c>
      <c r="M301" s="3" t="s">
        <v>5256</v>
      </c>
      <c r="N301" s="3" t="s">
        <v>67</v>
      </c>
      <c r="O301" s="3" t="s">
        <v>40</v>
      </c>
      <c r="P301" s="3" t="s">
        <v>40</v>
      </c>
      <c r="Q301" s="3" t="s">
        <v>40</v>
      </c>
      <c r="R301" s="3">
        <v>98.71</v>
      </c>
      <c r="S301" s="3">
        <v>5876</v>
      </c>
      <c r="T301" s="3">
        <v>5953</v>
      </c>
      <c r="U301" s="3">
        <v>0</v>
      </c>
      <c r="V301" s="3">
        <v>0</v>
      </c>
      <c r="W301" s="3">
        <v>0</v>
      </c>
      <c r="X301" s="3">
        <v>0</v>
      </c>
      <c r="Y301" s="3">
        <v>0</v>
      </c>
      <c r="Z301" s="3">
        <v>0</v>
      </c>
      <c r="AA301" s="3">
        <v>0</v>
      </c>
      <c r="AB301" s="3">
        <v>0</v>
      </c>
      <c r="AC301" s="3">
        <v>0</v>
      </c>
      <c r="AD301" s="3">
        <v>99.97</v>
      </c>
      <c r="AE301" s="3">
        <v>5951</v>
      </c>
      <c r="AF301" s="3">
        <v>5953</v>
      </c>
      <c r="AG301" s="3">
        <v>0</v>
      </c>
      <c r="AH301" s="3" t="s">
        <v>1356</v>
      </c>
    </row>
    <row r="302" spans="1:34" s="4" customFormat="1" ht="11.25" x14ac:dyDescent="0.2">
      <c r="A302" s="3" t="s">
        <v>1345</v>
      </c>
      <c r="B302" s="3" t="s">
        <v>1346</v>
      </c>
      <c r="C302" s="3" t="s">
        <v>1347</v>
      </c>
      <c r="D302" s="3">
        <v>13277</v>
      </c>
      <c r="E302" s="3" t="s">
        <v>1357</v>
      </c>
      <c r="F302" s="3" t="s">
        <v>1359</v>
      </c>
      <c r="G302" s="3" t="s">
        <v>1358</v>
      </c>
      <c r="H302" s="3"/>
      <c r="I302" s="3" t="s">
        <v>42</v>
      </c>
      <c r="J302" s="3" t="s">
        <v>43</v>
      </c>
      <c r="K302" s="3" t="s">
        <v>53</v>
      </c>
      <c r="L302" s="3" t="s">
        <v>6</v>
      </c>
      <c r="M302" s="3" t="s">
        <v>5256</v>
      </c>
      <c r="N302" s="3" t="s">
        <v>67</v>
      </c>
      <c r="O302" s="3" t="s">
        <v>40</v>
      </c>
      <c r="P302" s="3" t="s">
        <v>40</v>
      </c>
      <c r="Q302" s="3" t="s">
        <v>40</v>
      </c>
      <c r="R302" s="3">
        <v>87</v>
      </c>
      <c r="S302" s="3">
        <v>609</v>
      </c>
      <c r="T302" s="3">
        <v>700</v>
      </c>
      <c r="U302" s="3">
        <v>0</v>
      </c>
      <c r="V302" s="3">
        <v>99</v>
      </c>
      <c r="W302" s="3">
        <v>151</v>
      </c>
      <c r="X302" s="3">
        <v>152</v>
      </c>
      <c r="Y302" s="3">
        <v>0</v>
      </c>
      <c r="Z302" s="3">
        <v>100</v>
      </c>
      <c r="AA302" s="3">
        <v>472</v>
      </c>
      <c r="AB302" s="3">
        <v>472</v>
      </c>
      <c r="AC302" s="3">
        <v>0</v>
      </c>
      <c r="AD302" s="3">
        <v>0</v>
      </c>
      <c r="AE302" s="3">
        <v>0</v>
      </c>
      <c r="AF302" s="3">
        <v>0</v>
      </c>
      <c r="AG302" s="3">
        <v>0</v>
      </c>
      <c r="AH302" s="3" t="s">
        <v>1360</v>
      </c>
    </row>
    <row r="303" spans="1:34" s="4" customFormat="1" ht="11.25" x14ac:dyDescent="0.2">
      <c r="A303" s="3" t="s">
        <v>1345</v>
      </c>
      <c r="B303" s="3" t="s">
        <v>1346</v>
      </c>
      <c r="C303" s="3" t="s">
        <v>1347</v>
      </c>
      <c r="D303" s="3">
        <v>13393</v>
      </c>
      <c r="E303" s="3" t="s">
        <v>1361</v>
      </c>
      <c r="F303" s="3" t="s">
        <v>1362</v>
      </c>
      <c r="G303" s="3" t="s">
        <v>1349</v>
      </c>
      <c r="H303" s="3"/>
      <c r="I303" s="3" t="s">
        <v>42</v>
      </c>
      <c r="J303" s="3" t="s">
        <v>43</v>
      </c>
      <c r="K303" s="3" t="s">
        <v>44</v>
      </c>
      <c r="L303" s="3" t="s">
        <v>45</v>
      </c>
      <c r="M303" s="3" t="s">
        <v>5256</v>
      </c>
      <c r="N303" s="3" t="s">
        <v>67</v>
      </c>
      <c r="O303" s="3" t="s">
        <v>40</v>
      </c>
      <c r="P303" s="3" t="s">
        <v>40</v>
      </c>
      <c r="Q303" s="3" t="s">
        <v>40</v>
      </c>
      <c r="R303" s="3">
        <v>100</v>
      </c>
      <c r="S303" s="3">
        <v>10</v>
      </c>
      <c r="T303" s="3">
        <v>10</v>
      </c>
      <c r="U303" s="3">
        <v>0</v>
      </c>
      <c r="V303" s="3">
        <v>0</v>
      </c>
      <c r="W303" s="3">
        <v>0</v>
      </c>
      <c r="X303" s="3">
        <v>10</v>
      </c>
      <c r="Y303" s="3">
        <v>0</v>
      </c>
      <c r="Z303" s="3">
        <v>0</v>
      </c>
      <c r="AA303" s="3">
        <v>0</v>
      </c>
      <c r="AB303" s="3">
        <v>0</v>
      </c>
      <c r="AC303" s="3">
        <v>0</v>
      </c>
      <c r="AD303" s="3">
        <v>0</v>
      </c>
      <c r="AE303" s="3">
        <v>0</v>
      </c>
      <c r="AF303" s="3">
        <v>6</v>
      </c>
      <c r="AG303" s="3">
        <v>0</v>
      </c>
      <c r="AH303" s="3" t="s">
        <v>1363</v>
      </c>
    </row>
    <row r="304" spans="1:34" s="4" customFormat="1" ht="11.25" x14ac:dyDescent="0.2">
      <c r="A304" s="3" t="s">
        <v>1345</v>
      </c>
      <c r="B304" s="3" t="s">
        <v>1346</v>
      </c>
      <c r="C304" s="3" t="s">
        <v>1347</v>
      </c>
      <c r="D304" s="3">
        <v>13467</v>
      </c>
      <c r="E304" s="3" t="s">
        <v>1364</v>
      </c>
      <c r="F304" s="3" t="s">
        <v>1366</v>
      </c>
      <c r="G304" s="3" t="s">
        <v>1354</v>
      </c>
      <c r="H304" s="3" t="s">
        <v>1365</v>
      </c>
      <c r="I304" s="3" t="s">
        <v>42</v>
      </c>
      <c r="J304" s="3" t="s">
        <v>43</v>
      </c>
      <c r="K304" s="3" t="s">
        <v>44</v>
      </c>
      <c r="L304" s="3" t="s">
        <v>6</v>
      </c>
      <c r="M304" s="3" t="s">
        <v>9</v>
      </c>
      <c r="N304" s="3">
        <v>98</v>
      </c>
      <c r="O304" s="3">
        <v>5834</v>
      </c>
      <c r="P304" s="3">
        <v>5953</v>
      </c>
      <c r="Q304" s="3">
        <v>0</v>
      </c>
      <c r="R304" s="3"/>
      <c r="S304" s="3"/>
      <c r="T304" s="3"/>
      <c r="U304" s="3"/>
      <c r="V304" s="3">
        <v>0</v>
      </c>
      <c r="W304" s="3">
        <v>0</v>
      </c>
      <c r="X304" s="3">
        <v>0</v>
      </c>
      <c r="Y304" s="3">
        <v>0</v>
      </c>
      <c r="Z304" s="3">
        <v>0</v>
      </c>
      <c r="AA304" s="3">
        <v>0</v>
      </c>
      <c r="AB304" s="3">
        <v>0</v>
      </c>
      <c r="AC304" s="3">
        <v>0</v>
      </c>
      <c r="AD304" s="3">
        <v>99.97</v>
      </c>
      <c r="AE304" s="3">
        <v>5951</v>
      </c>
      <c r="AF304" s="3">
        <v>5953</v>
      </c>
      <c r="AG304" s="3">
        <v>0</v>
      </c>
      <c r="AH304" s="3" t="s">
        <v>1367</v>
      </c>
    </row>
    <row r="305" spans="1:34" s="4" customFormat="1" ht="11.25" x14ac:dyDescent="0.2">
      <c r="A305" s="3" t="s">
        <v>1345</v>
      </c>
      <c r="B305" s="3" t="s">
        <v>1346</v>
      </c>
      <c r="C305" s="3" t="s">
        <v>1347</v>
      </c>
      <c r="D305" s="3">
        <v>13470</v>
      </c>
      <c r="E305" s="3" t="s">
        <v>1368</v>
      </c>
      <c r="F305" s="3" t="s">
        <v>1370</v>
      </c>
      <c r="G305" s="3" t="s">
        <v>1358</v>
      </c>
      <c r="H305" s="3" t="s">
        <v>1369</v>
      </c>
      <c r="I305" s="3" t="s">
        <v>42</v>
      </c>
      <c r="J305" s="3" t="s">
        <v>43</v>
      </c>
      <c r="K305" s="3" t="s">
        <v>53</v>
      </c>
      <c r="L305" s="3" t="s">
        <v>6</v>
      </c>
      <c r="M305" s="3" t="s">
        <v>9</v>
      </c>
      <c r="N305" s="3">
        <v>90</v>
      </c>
      <c r="O305" s="3">
        <v>324</v>
      </c>
      <c r="P305" s="3">
        <v>360</v>
      </c>
      <c r="Q305" s="3">
        <v>0</v>
      </c>
      <c r="R305" s="3"/>
      <c r="S305" s="3"/>
      <c r="T305" s="3"/>
      <c r="U305" s="3"/>
      <c r="V305" s="3">
        <v>98.03</v>
      </c>
      <c r="W305" s="3">
        <v>149</v>
      </c>
      <c r="X305" s="3">
        <v>152</v>
      </c>
      <c r="Y305" s="3">
        <v>0</v>
      </c>
      <c r="Z305" s="3">
        <v>0</v>
      </c>
      <c r="AA305" s="3">
        <v>0</v>
      </c>
      <c r="AB305" s="3">
        <v>0</v>
      </c>
      <c r="AC305" s="3">
        <v>0</v>
      </c>
      <c r="AD305" s="3">
        <v>100</v>
      </c>
      <c r="AE305" s="3">
        <v>125</v>
      </c>
      <c r="AF305" s="3">
        <v>125</v>
      </c>
      <c r="AG305" s="3">
        <v>0</v>
      </c>
      <c r="AH305" s="3" t="s">
        <v>1371</v>
      </c>
    </row>
    <row r="306" spans="1:34" s="4" customFormat="1" ht="11.25" x14ac:dyDescent="0.2">
      <c r="A306" s="3" t="s">
        <v>1345</v>
      </c>
      <c r="B306" s="3" t="s">
        <v>1346</v>
      </c>
      <c r="C306" s="3" t="s">
        <v>1347</v>
      </c>
      <c r="D306" s="3">
        <v>13485</v>
      </c>
      <c r="E306" s="3" t="s">
        <v>1372</v>
      </c>
      <c r="F306" s="3" t="s">
        <v>1373</v>
      </c>
      <c r="G306" s="3" t="s">
        <v>1349</v>
      </c>
      <c r="H306" s="3" t="s">
        <v>1350</v>
      </c>
      <c r="I306" s="3" t="s">
        <v>42</v>
      </c>
      <c r="J306" s="3" t="s">
        <v>43</v>
      </c>
      <c r="K306" s="3" t="s">
        <v>44</v>
      </c>
      <c r="L306" s="3" t="s">
        <v>6</v>
      </c>
      <c r="M306" s="3" t="s">
        <v>9</v>
      </c>
      <c r="N306" s="3">
        <v>80</v>
      </c>
      <c r="O306" s="3">
        <v>6505</v>
      </c>
      <c r="P306" s="3">
        <v>8136</v>
      </c>
      <c r="Q306" s="3">
        <v>0</v>
      </c>
      <c r="R306" s="3"/>
      <c r="S306" s="3"/>
      <c r="T306" s="3"/>
      <c r="U306" s="3"/>
      <c r="V306" s="3">
        <v>83.5</v>
      </c>
      <c r="W306" s="3">
        <v>6792</v>
      </c>
      <c r="X306" s="3">
        <v>8136</v>
      </c>
      <c r="Y306" s="3">
        <v>0</v>
      </c>
      <c r="Z306" s="3">
        <v>87.9</v>
      </c>
      <c r="AA306" s="3">
        <v>6943</v>
      </c>
      <c r="AB306" s="3">
        <v>7896</v>
      </c>
      <c r="AC306" s="3">
        <v>0</v>
      </c>
      <c r="AD306" s="3" t="s">
        <v>67</v>
      </c>
      <c r="AE306" s="3" t="s">
        <v>40</v>
      </c>
      <c r="AF306" s="3" t="s">
        <v>40</v>
      </c>
      <c r="AG306" s="3" t="s">
        <v>40</v>
      </c>
      <c r="AH306" s="3" t="s">
        <v>1374</v>
      </c>
    </row>
    <row r="307" spans="1:34" s="4" customFormat="1" ht="11.25" x14ac:dyDescent="0.2">
      <c r="A307" s="3" t="s">
        <v>1345</v>
      </c>
      <c r="B307" s="3" t="s">
        <v>1375</v>
      </c>
      <c r="C307" s="3" t="s">
        <v>1347</v>
      </c>
      <c r="D307" s="3">
        <v>231</v>
      </c>
      <c r="E307" s="3" t="s">
        <v>1376</v>
      </c>
      <c r="F307" s="3" t="s">
        <v>1379</v>
      </c>
      <c r="G307" s="3" t="s">
        <v>1377</v>
      </c>
      <c r="H307" s="3" t="s">
        <v>1378</v>
      </c>
      <c r="I307" s="3" t="s">
        <v>42</v>
      </c>
      <c r="J307" s="3" t="s">
        <v>43</v>
      </c>
      <c r="K307" s="3" t="s">
        <v>44</v>
      </c>
      <c r="L307" s="3" t="s">
        <v>6</v>
      </c>
      <c r="M307" s="3" t="s">
        <v>5257</v>
      </c>
      <c r="N307" s="3">
        <v>100</v>
      </c>
      <c r="O307" s="3">
        <v>5</v>
      </c>
      <c r="P307" s="3">
        <v>5</v>
      </c>
      <c r="Q307" s="3">
        <v>0</v>
      </c>
      <c r="R307" s="3">
        <v>100</v>
      </c>
      <c r="S307" s="3">
        <v>6</v>
      </c>
      <c r="T307" s="3">
        <v>6</v>
      </c>
      <c r="U307" s="3">
        <v>0</v>
      </c>
      <c r="V307" s="3">
        <v>83</v>
      </c>
      <c r="W307" s="3">
        <v>5</v>
      </c>
      <c r="X307" s="3">
        <v>6</v>
      </c>
      <c r="Y307" s="3">
        <v>0</v>
      </c>
      <c r="Z307" s="3">
        <v>0</v>
      </c>
      <c r="AA307" s="3">
        <v>6</v>
      </c>
      <c r="AB307" s="3">
        <v>6</v>
      </c>
      <c r="AC307" s="3">
        <v>0</v>
      </c>
      <c r="AD307" s="3">
        <v>100</v>
      </c>
      <c r="AE307" s="3">
        <v>11</v>
      </c>
      <c r="AF307" s="3">
        <v>11</v>
      </c>
      <c r="AG307" s="3">
        <v>0</v>
      </c>
      <c r="AH307" s="3" t="s">
        <v>1380</v>
      </c>
    </row>
    <row r="308" spans="1:34" s="4" customFormat="1" ht="11.25" x14ac:dyDescent="0.2">
      <c r="A308" s="3" t="s">
        <v>1345</v>
      </c>
      <c r="B308" s="3" t="s">
        <v>1375</v>
      </c>
      <c r="C308" s="3" t="s">
        <v>1347</v>
      </c>
      <c r="D308" s="3">
        <v>5112</v>
      </c>
      <c r="E308" s="3" t="s">
        <v>1381</v>
      </c>
      <c r="F308" s="3" t="s">
        <v>1384</v>
      </c>
      <c r="G308" s="3" t="s">
        <v>1382</v>
      </c>
      <c r="H308" s="3" t="s">
        <v>1383</v>
      </c>
      <c r="I308" s="3" t="s">
        <v>42</v>
      </c>
      <c r="J308" s="3" t="s">
        <v>52</v>
      </c>
      <c r="K308" s="3" t="s">
        <v>53</v>
      </c>
      <c r="L308" s="3" t="s">
        <v>6</v>
      </c>
      <c r="M308" s="3" t="s">
        <v>5257</v>
      </c>
      <c r="N308" s="3">
        <v>1.9</v>
      </c>
      <c r="O308" s="3">
        <v>4</v>
      </c>
      <c r="P308" s="3">
        <v>210</v>
      </c>
      <c r="Q308" s="3">
        <v>0</v>
      </c>
      <c r="R308" s="3">
        <v>1.9</v>
      </c>
      <c r="S308" s="3">
        <v>4</v>
      </c>
      <c r="T308" s="3">
        <v>210</v>
      </c>
      <c r="U308" s="3">
        <v>0</v>
      </c>
      <c r="V308" s="3">
        <v>0</v>
      </c>
      <c r="W308" s="3">
        <v>0</v>
      </c>
      <c r="X308" s="3">
        <v>158</v>
      </c>
      <c r="Y308" s="3">
        <v>0</v>
      </c>
      <c r="Z308" s="3">
        <v>0.4</v>
      </c>
      <c r="AA308" s="3">
        <v>1</v>
      </c>
      <c r="AB308" s="3">
        <v>270</v>
      </c>
      <c r="AC308" s="3">
        <v>0</v>
      </c>
      <c r="AD308" s="3">
        <v>1.5</v>
      </c>
      <c r="AE308" s="3">
        <v>4</v>
      </c>
      <c r="AF308" s="3">
        <v>263</v>
      </c>
      <c r="AG308" s="3">
        <v>0</v>
      </c>
      <c r="AH308" s="3" t="s">
        <v>1385</v>
      </c>
    </row>
    <row r="309" spans="1:34" s="4" customFormat="1" ht="11.25" x14ac:dyDescent="0.2">
      <c r="A309" s="3" t="s">
        <v>1345</v>
      </c>
      <c r="B309" s="3" t="s">
        <v>1375</v>
      </c>
      <c r="C309" s="3" t="s">
        <v>1347</v>
      </c>
      <c r="D309" s="3">
        <v>6062</v>
      </c>
      <c r="E309" s="3" t="s">
        <v>1386</v>
      </c>
      <c r="F309" s="3" t="s">
        <v>1387</v>
      </c>
      <c r="G309" s="3"/>
      <c r="H309" s="3"/>
      <c r="I309" s="3" t="s">
        <v>87</v>
      </c>
      <c r="J309" s="3" t="s">
        <v>52</v>
      </c>
      <c r="K309" s="3" t="s">
        <v>53</v>
      </c>
      <c r="L309" s="3" t="s">
        <v>6</v>
      </c>
      <c r="M309" s="3" t="s">
        <v>5256</v>
      </c>
      <c r="N309" s="3" t="s">
        <v>67</v>
      </c>
      <c r="O309" s="3" t="s">
        <v>40</v>
      </c>
      <c r="P309" s="3" t="s">
        <v>40</v>
      </c>
      <c r="Q309" s="3" t="s">
        <v>40</v>
      </c>
      <c r="R309" s="3">
        <v>83</v>
      </c>
      <c r="S309" s="3">
        <v>584</v>
      </c>
      <c r="T309" s="3">
        <v>7</v>
      </c>
      <c r="U309" s="3">
        <v>0</v>
      </c>
      <c r="V309" s="3" t="s">
        <v>67</v>
      </c>
      <c r="W309" s="3" t="s">
        <v>40</v>
      </c>
      <c r="X309" s="3" t="s">
        <v>40</v>
      </c>
      <c r="Y309" s="3" t="s">
        <v>40</v>
      </c>
      <c r="Z309" s="3">
        <v>82</v>
      </c>
      <c r="AA309" s="3">
        <v>408</v>
      </c>
      <c r="AB309" s="3">
        <v>5</v>
      </c>
      <c r="AC309" s="3">
        <v>0</v>
      </c>
      <c r="AD309" s="3">
        <v>72</v>
      </c>
      <c r="AE309" s="3">
        <v>217</v>
      </c>
      <c r="AF309" s="3">
        <v>3</v>
      </c>
      <c r="AG309" s="3">
        <v>0</v>
      </c>
      <c r="AH309" s="3" t="s">
        <v>1388</v>
      </c>
    </row>
    <row r="310" spans="1:34" s="4" customFormat="1" ht="11.25" x14ac:dyDescent="0.2">
      <c r="A310" s="3" t="s">
        <v>1345</v>
      </c>
      <c r="B310" s="3" t="s">
        <v>1375</v>
      </c>
      <c r="C310" s="3" t="s">
        <v>1347</v>
      </c>
      <c r="D310" s="3">
        <v>8177</v>
      </c>
      <c r="E310" s="3" t="s">
        <v>1389</v>
      </c>
      <c r="F310" s="3" t="s">
        <v>1391</v>
      </c>
      <c r="G310" s="3" t="s">
        <v>1377</v>
      </c>
      <c r="H310" s="3" t="s">
        <v>1390</v>
      </c>
      <c r="I310" s="3" t="s">
        <v>87</v>
      </c>
      <c r="J310" s="3" t="s">
        <v>52</v>
      </c>
      <c r="K310" s="3" t="s">
        <v>53</v>
      </c>
      <c r="L310" s="3" t="s">
        <v>6</v>
      </c>
      <c r="M310" s="3" t="s">
        <v>5257</v>
      </c>
      <c r="N310" s="3">
        <v>29.2</v>
      </c>
      <c r="O310" s="3">
        <v>292</v>
      </c>
      <c r="P310" s="3">
        <v>10</v>
      </c>
      <c r="Q310" s="3">
        <v>0</v>
      </c>
      <c r="R310" s="3">
        <v>29.2</v>
      </c>
      <c r="S310" s="3">
        <v>292</v>
      </c>
      <c r="T310" s="3">
        <v>10</v>
      </c>
      <c r="U310" s="3">
        <v>0</v>
      </c>
      <c r="V310" s="3">
        <v>28.4</v>
      </c>
      <c r="W310" s="3">
        <v>142</v>
      </c>
      <c r="X310" s="3">
        <v>5</v>
      </c>
      <c r="Y310" s="3">
        <v>0</v>
      </c>
      <c r="Z310" s="3">
        <v>31.5</v>
      </c>
      <c r="AA310" s="3">
        <v>315</v>
      </c>
      <c r="AB310" s="3">
        <v>10</v>
      </c>
      <c r="AC310" s="3">
        <v>0</v>
      </c>
      <c r="AD310" s="3">
        <v>34.299999999999997</v>
      </c>
      <c r="AE310" s="3">
        <v>411</v>
      </c>
      <c r="AF310" s="3">
        <v>12</v>
      </c>
      <c r="AG310" s="3">
        <v>0</v>
      </c>
      <c r="AH310" s="3" t="s">
        <v>1392</v>
      </c>
    </row>
    <row r="311" spans="1:34" s="4" customFormat="1" ht="11.25" x14ac:dyDescent="0.2">
      <c r="A311" s="3" t="s">
        <v>1345</v>
      </c>
      <c r="B311" s="3" t="s">
        <v>1375</v>
      </c>
      <c r="C311" s="3" t="s">
        <v>1347</v>
      </c>
      <c r="D311" s="3">
        <v>8442</v>
      </c>
      <c r="E311" s="3" t="s">
        <v>1393</v>
      </c>
      <c r="F311" s="3" t="s">
        <v>1396</v>
      </c>
      <c r="G311" s="3" t="s">
        <v>1394</v>
      </c>
      <c r="H311" s="3" t="s">
        <v>1395</v>
      </c>
      <c r="I311" s="3" t="s">
        <v>87</v>
      </c>
      <c r="J311" s="3" t="s">
        <v>52</v>
      </c>
      <c r="K311" s="3" t="s">
        <v>53</v>
      </c>
      <c r="L311" s="3" t="s">
        <v>6</v>
      </c>
      <c r="M311" s="3" t="s">
        <v>5257</v>
      </c>
      <c r="N311" s="3">
        <v>60</v>
      </c>
      <c r="O311" s="3">
        <v>420</v>
      </c>
      <c r="P311" s="3">
        <v>7</v>
      </c>
      <c r="Q311" s="3">
        <v>0</v>
      </c>
      <c r="R311" s="3">
        <v>62</v>
      </c>
      <c r="S311" s="3">
        <v>739</v>
      </c>
      <c r="T311" s="3">
        <v>12</v>
      </c>
      <c r="U311" s="3">
        <v>0</v>
      </c>
      <c r="V311" s="3">
        <v>63</v>
      </c>
      <c r="W311" s="3">
        <v>568</v>
      </c>
      <c r="X311" s="3">
        <v>9</v>
      </c>
      <c r="Y311" s="3">
        <v>0</v>
      </c>
      <c r="Z311" s="3">
        <v>56</v>
      </c>
      <c r="AA311" s="3">
        <v>335</v>
      </c>
      <c r="AB311" s="3">
        <v>6</v>
      </c>
      <c r="AC311" s="3">
        <v>0</v>
      </c>
      <c r="AD311" s="3">
        <v>54</v>
      </c>
      <c r="AE311" s="3">
        <v>378</v>
      </c>
      <c r="AF311" s="3">
        <v>7</v>
      </c>
      <c r="AG311" s="3">
        <v>0</v>
      </c>
      <c r="AH311" s="3" t="s">
        <v>1397</v>
      </c>
    </row>
    <row r="312" spans="1:34" s="4" customFormat="1" ht="11.25" x14ac:dyDescent="0.2">
      <c r="A312" s="3" t="s">
        <v>1345</v>
      </c>
      <c r="B312" s="3" t="s">
        <v>1398</v>
      </c>
      <c r="C312" s="3" t="s">
        <v>1347</v>
      </c>
      <c r="D312" s="3">
        <v>13286</v>
      </c>
      <c r="E312" s="3" t="s">
        <v>1399</v>
      </c>
      <c r="F312" s="3" t="s">
        <v>1402</v>
      </c>
      <c r="G312" s="3" t="s">
        <v>1400</v>
      </c>
      <c r="H312" s="3" t="s">
        <v>1401</v>
      </c>
      <c r="I312" s="3" t="s">
        <v>42</v>
      </c>
      <c r="J312" s="3" t="s">
        <v>43</v>
      </c>
      <c r="K312" s="3" t="s">
        <v>44</v>
      </c>
      <c r="L312" s="3" t="s">
        <v>6</v>
      </c>
      <c r="M312" s="3" t="s">
        <v>5257</v>
      </c>
      <c r="N312" s="3">
        <v>22</v>
      </c>
      <c r="O312" s="3">
        <v>220</v>
      </c>
      <c r="P312" s="3">
        <v>1000</v>
      </c>
      <c r="Q312" s="3">
        <v>0</v>
      </c>
      <c r="R312" s="3">
        <v>18</v>
      </c>
      <c r="S312" s="3">
        <v>158</v>
      </c>
      <c r="T312" s="3">
        <v>876</v>
      </c>
      <c r="U312" s="3">
        <v>0</v>
      </c>
      <c r="V312" s="3">
        <v>0</v>
      </c>
      <c r="W312" s="3">
        <v>0</v>
      </c>
      <c r="X312" s="3">
        <v>0</v>
      </c>
      <c r="Y312" s="3">
        <v>0</v>
      </c>
      <c r="Z312" s="3">
        <v>11</v>
      </c>
      <c r="AA312" s="3">
        <v>106</v>
      </c>
      <c r="AB312" s="3">
        <v>927</v>
      </c>
      <c r="AC312" s="3">
        <v>0</v>
      </c>
      <c r="AD312" s="3">
        <v>11</v>
      </c>
      <c r="AE312" s="3">
        <v>68</v>
      </c>
      <c r="AF312" s="3">
        <v>595</v>
      </c>
      <c r="AG312" s="3">
        <v>0</v>
      </c>
      <c r="AH312" s="3" t="s">
        <v>1403</v>
      </c>
    </row>
    <row r="313" spans="1:34" s="4" customFormat="1" ht="11.25" x14ac:dyDescent="0.2">
      <c r="A313" s="3" t="s">
        <v>1345</v>
      </c>
      <c r="B313" s="3" t="s">
        <v>1398</v>
      </c>
      <c r="C313" s="3" t="s">
        <v>1347</v>
      </c>
      <c r="D313" s="3">
        <v>13349</v>
      </c>
      <c r="E313" s="3" t="s">
        <v>1404</v>
      </c>
      <c r="F313" s="3" t="s">
        <v>1406</v>
      </c>
      <c r="G313" s="3"/>
      <c r="H313" s="3" t="s">
        <v>1405</v>
      </c>
      <c r="I313" s="3" t="s">
        <v>42</v>
      </c>
      <c r="J313" s="3" t="s">
        <v>43</v>
      </c>
      <c r="K313" s="3" t="s">
        <v>44</v>
      </c>
      <c r="L313" s="3" t="s">
        <v>6</v>
      </c>
      <c r="M313" s="3" t="s">
        <v>5256</v>
      </c>
      <c r="N313" s="3" t="s">
        <v>67</v>
      </c>
      <c r="O313" s="3" t="s">
        <v>40</v>
      </c>
      <c r="P313" s="3" t="s">
        <v>40</v>
      </c>
      <c r="Q313" s="3" t="s">
        <v>40</v>
      </c>
      <c r="R313" s="3">
        <v>95</v>
      </c>
      <c r="S313" s="3">
        <v>300</v>
      </c>
      <c r="T313" s="3">
        <v>315</v>
      </c>
      <c r="U313" s="3">
        <v>0</v>
      </c>
      <c r="V313" s="3">
        <v>0</v>
      </c>
      <c r="W313" s="3">
        <v>0</v>
      </c>
      <c r="X313" s="3">
        <v>0</v>
      </c>
      <c r="Y313" s="3">
        <v>0</v>
      </c>
      <c r="Z313" s="3">
        <v>0</v>
      </c>
      <c r="AA313" s="3">
        <v>0</v>
      </c>
      <c r="AB313" s="3">
        <v>0</v>
      </c>
      <c r="AC313" s="3">
        <v>0</v>
      </c>
      <c r="AD313" s="3">
        <v>0</v>
      </c>
      <c r="AE313" s="3">
        <v>0</v>
      </c>
      <c r="AF313" s="3">
        <v>0</v>
      </c>
      <c r="AG313" s="3">
        <v>0</v>
      </c>
      <c r="AH313" s="3" t="s">
        <v>1407</v>
      </c>
    </row>
    <row r="314" spans="1:34" s="4" customFormat="1" ht="11.25" x14ac:dyDescent="0.2">
      <c r="A314" s="3" t="s">
        <v>1345</v>
      </c>
      <c r="B314" s="3" t="s">
        <v>1398</v>
      </c>
      <c r="C314" s="3" t="s">
        <v>1347</v>
      </c>
      <c r="D314" s="3">
        <v>13350</v>
      </c>
      <c r="E314" s="3" t="s">
        <v>1408</v>
      </c>
      <c r="F314" s="3" t="s">
        <v>1410</v>
      </c>
      <c r="G314" s="3"/>
      <c r="H314" s="3" t="s">
        <v>1409</v>
      </c>
      <c r="I314" s="3" t="s">
        <v>42</v>
      </c>
      <c r="J314" s="3" t="s">
        <v>43</v>
      </c>
      <c r="K314" s="3" t="s">
        <v>53</v>
      </c>
      <c r="L314" s="3" t="s">
        <v>78</v>
      </c>
      <c r="M314" s="3" t="s">
        <v>5256</v>
      </c>
      <c r="N314" s="3" t="s">
        <v>67</v>
      </c>
      <c r="O314" s="3" t="s">
        <v>40</v>
      </c>
      <c r="P314" s="3" t="s">
        <v>40</v>
      </c>
      <c r="Q314" s="3" t="s">
        <v>40</v>
      </c>
      <c r="R314" s="3">
        <v>60</v>
      </c>
      <c r="S314" s="3">
        <v>164</v>
      </c>
      <c r="T314" s="3">
        <v>273</v>
      </c>
      <c r="U314" s="3">
        <v>0</v>
      </c>
      <c r="V314" s="3" t="s">
        <v>67</v>
      </c>
      <c r="W314" s="3" t="s">
        <v>40</v>
      </c>
      <c r="X314" s="3" t="s">
        <v>40</v>
      </c>
      <c r="Y314" s="3" t="s">
        <v>40</v>
      </c>
      <c r="Z314" s="3">
        <v>0</v>
      </c>
      <c r="AA314" s="3">
        <v>0</v>
      </c>
      <c r="AB314" s="3">
        <v>0</v>
      </c>
      <c r="AC314" s="3">
        <v>0</v>
      </c>
      <c r="AD314" s="3" t="s">
        <v>67</v>
      </c>
      <c r="AE314" s="3" t="s">
        <v>40</v>
      </c>
      <c r="AF314" s="3" t="s">
        <v>40</v>
      </c>
      <c r="AG314" s="3" t="s">
        <v>40</v>
      </c>
      <c r="AH314" s="3" t="s">
        <v>1411</v>
      </c>
    </row>
    <row r="315" spans="1:34" s="4" customFormat="1" ht="11.25" x14ac:dyDescent="0.2">
      <c r="A315" s="3" t="s">
        <v>1345</v>
      </c>
      <c r="B315" s="3" t="s">
        <v>1398</v>
      </c>
      <c r="C315" s="3" t="s">
        <v>1347</v>
      </c>
      <c r="D315" s="3">
        <v>13435</v>
      </c>
      <c r="E315" s="3" t="s">
        <v>1412</v>
      </c>
      <c r="F315" s="3" t="s">
        <v>1415</v>
      </c>
      <c r="G315" s="3" t="s">
        <v>1413</v>
      </c>
      <c r="H315" s="3" t="s">
        <v>1414</v>
      </c>
      <c r="I315" s="3" t="s">
        <v>42</v>
      </c>
      <c r="J315" s="3" t="s">
        <v>43</v>
      </c>
      <c r="K315" s="3" t="s">
        <v>44</v>
      </c>
      <c r="L315" s="3" t="s">
        <v>6</v>
      </c>
      <c r="M315" s="3" t="s">
        <v>9</v>
      </c>
      <c r="N315" s="3">
        <v>39</v>
      </c>
      <c r="O315" s="3">
        <v>27</v>
      </c>
      <c r="P315" s="3">
        <v>70</v>
      </c>
      <c r="Q315" s="3">
        <v>0</v>
      </c>
      <c r="R315" s="3"/>
      <c r="S315" s="3"/>
      <c r="T315" s="3"/>
      <c r="U315" s="3"/>
      <c r="V315" s="3" t="s">
        <v>67</v>
      </c>
      <c r="W315" s="3" t="s">
        <v>40</v>
      </c>
      <c r="X315" s="3" t="s">
        <v>40</v>
      </c>
      <c r="Y315" s="3" t="s">
        <v>40</v>
      </c>
      <c r="Z315" s="3">
        <v>16</v>
      </c>
      <c r="AA315" s="3">
        <v>11</v>
      </c>
      <c r="AB315" s="3">
        <v>70</v>
      </c>
      <c r="AC315" s="3">
        <v>0</v>
      </c>
      <c r="AD315" s="3">
        <v>16</v>
      </c>
      <c r="AE315" s="3">
        <v>11</v>
      </c>
      <c r="AF315" s="3">
        <v>70</v>
      </c>
      <c r="AG315" s="3">
        <v>0</v>
      </c>
      <c r="AH315" s="3" t="s">
        <v>1416</v>
      </c>
    </row>
    <row r="316" spans="1:34" s="4" customFormat="1" ht="11.25" x14ac:dyDescent="0.2">
      <c r="A316" s="3" t="s">
        <v>1345</v>
      </c>
      <c r="B316" s="3" t="s">
        <v>1398</v>
      </c>
      <c r="C316" s="3" t="s">
        <v>1347</v>
      </c>
      <c r="D316" s="3">
        <v>13436</v>
      </c>
      <c r="E316" s="3" t="s">
        <v>1417</v>
      </c>
      <c r="F316" s="3" t="s">
        <v>1420</v>
      </c>
      <c r="G316" s="3" t="s">
        <v>1418</v>
      </c>
      <c r="H316" s="3" t="s">
        <v>1419</v>
      </c>
      <c r="I316" s="3" t="s">
        <v>42</v>
      </c>
      <c r="J316" s="3" t="s">
        <v>52</v>
      </c>
      <c r="K316" s="3" t="s">
        <v>44</v>
      </c>
      <c r="L316" s="3" t="s">
        <v>6</v>
      </c>
      <c r="M316" s="3" t="s">
        <v>9</v>
      </c>
      <c r="N316" s="3">
        <v>100</v>
      </c>
      <c r="O316" s="3">
        <v>8</v>
      </c>
      <c r="P316" s="3">
        <v>8</v>
      </c>
      <c r="Q316" s="3">
        <v>0</v>
      </c>
      <c r="R316" s="3"/>
      <c r="S316" s="3"/>
      <c r="T316" s="3"/>
      <c r="U316" s="3"/>
      <c r="V316" s="3" t="s">
        <v>67</v>
      </c>
      <c r="W316" s="3" t="s">
        <v>40</v>
      </c>
      <c r="X316" s="3" t="s">
        <v>40</v>
      </c>
      <c r="Y316" s="3" t="s">
        <v>40</v>
      </c>
      <c r="Z316" s="3" t="s">
        <v>67</v>
      </c>
      <c r="AA316" s="3" t="s">
        <v>40</v>
      </c>
      <c r="AB316" s="3" t="s">
        <v>40</v>
      </c>
      <c r="AC316" s="3" t="s">
        <v>40</v>
      </c>
      <c r="AD316" s="3" t="s">
        <v>67</v>
      </c>
      <c r="AE316" s="3" t="s">
        <v>40</v>
      </c>
      <c r="AF316" s="3" t="s">
        <v>40</v>
      </c>
      <c r="AG316" s="3" t="s">
        <v>40</v>
      </c>
      <c r="AH316" s="3" t="s">
        <v>1421</v>
      </c>
    </row>
    <row r="317" spans="1:34" s="4" customFormat="1" ht="11.25" x14ac:dyDescent="0.2">
      <c r="A317" s="3" t="s">
        <v>1345</v>
      </c>
      <c r="B317" s="3" t="s">
        <v>1398</v>
      </c>
      <c r="C317" s="3" t="s">
        <v>1347</v>
      </c>
      <c r="D317" s="3">
        <v>13437</v>
      </c>
      <c r="E317" s="3" t="s">
        <v>1422</v>
      </c>
      <c r="F317" s="3" t="s">
        <v>1425</v>
      </c>
      <c r="G317" s="3" t="s">
        <v>1423</v>
      </c>
      <c r="H317" s="3" t="s">
        <v>1424</v>
      </c>
      <c r="I317" s="3" t="s">
        <v>42</v>
      </c>
      <c r="J317" s="3" t="s">
        <v>52</v>
      </c>
      <c r="K317" s="3" t="s">
        <v>44</v>
      </c>
      <c r="L317" s="3" t="s">
        <v>45</v>
      </c>
      <c r="M317" s="3" t="s">
        <v>9</v>
      </c>
      <c r="N317" s="3">
        <v>100</v>
      </c>
      <c r="O317" s="3">
        <v>4</v>
      </c>
      <c r="P317" s="3">
        <v>4</v>
      </c>
      <c r="Q317" s="3">
        <v>0</v>
      </c>
      <c r="R317" s="3"/>
      <c r="S317" s="3"/>
      <c r="T317" s="3"/>
      <c r="U317" s="3"/>
      <c r="V317" s="3" t="s">
        <v>67</v>
      </c>
      <c r="W317" s="3" t="s">
        <v>40</v>
      </c>
      <c r="X317" s="3" t="s">
        <v>40</v>
      </c>
      <c r="Y317" s="3" t="s">
        <v>40</v>
      </c>
      <c r="Z317" s="3" t="s">
        <v>67</v>
      </c>
      <c r="AA317" s="3" t="s">
        <v>40</v>
      </c>
      <c r="AB317" s="3" t="s">
        <v>40</v>
      </c>
      <c r="AC317" s="3" t="s">
        <v>40</v>
      </c>
      <c r="AD317" s="3" t="s">
        <v>67</v>
      </c>
      <c r="AE317" s="3" t="s">
        <v>40</v>
      </c>
      <c r="AF317" s="3" t="s">
        <v>40</v>
      </c>
      <c r="AG317" s="3" t="s">
        <v>40</v>
      </c>
      <c r="AH317" s="3" t="s">
        <v>1426</v>
      </c>
    </row>
    <row r="318" spans="1:34" s="4" customFormat="1" ht="11.25" x14ac:dyDescent="0.2">
      <c r="A318" s="3" t="s">
        <v>1345</v>
      </c>
      <c r="B318" s="3" t="s">
        <v>1427</v>
      </c>
      <c r="C318" s="3" t="s">
        <v>1347</v>
      </c>
      <c r="D318" s="3">
        <v>12226</v>
      </c>
      <c r="E318" s="3" t="s">
        <v>1428</v>
      </c>
      <c r="F318" s="3" t="s">
        <v>1431</v>
      </c>
      <c r="G318" s="3" t="s">
        <v>1429</v>
      </c>
      <c r="H318" s="3" t="s">
        <v>1430</v>
      </c>
      <c r="I318" s="3" t="s">
        <v>42</v>
      </c>
      <c r="J318" s="3" t="s">
        <v>43</v>
      </c>
      <c r="K318" s="3" t="s">
        <v>44</v>
      </c>
      <c r="L318" s="3" t="s">
        <v>78</v>
      </c>
      <c r="M318" s="3" t="s">
        <v>5257</v>
      </c>
      <c r="N318" s="3">
        <v>85</v>
      </c>
      <c r="O318" s="3">
        <v>69548</v>
      </c>
      <c r="P318" s="3">
        <v>81821</v>
      </c>
      <c r="Q318" s="3">
        <v>0</v>
      </c>
      <c r="R318" s="3">
        <v>84</v>
      </c>
      <c r="S318" s="3">
        <v>69104</v>
      </c>
      <c r="T318" s="3">
        <v>81821</v>
      </c>
      <c r="U318" s="3">
        <v>0</v>
      </c>
      <c r="V318" s="3">
        <v>0</v>
      </c>
      <c r="W318" s="3">
        <v>0</v>
      </c>
      <c r="X318" s="3">
        <v>63268</v>
      </c>
      <c r="Y318" s="3">
        <v>0</v>
      </c>
      <c r="Z318" s="3">
        <v>69</v>
      </c>
      <c r="AA318" s="3">
        <v>55539</v>
      </c>
      <c r="AB318" s="3">
        <v>80657</v>
      </c>
      <c r="AC318" s="3">
        <v>0</v>
      </c>
      <c r="AD318" s="3">
        <v>0</v>
      </c>
      <c r="AE318" s="3">
        <v>0</v>
      </c>
      <c r="AF318" s="3">
        <v>75148</v>
      </c>
      <c r="AG318" s="3">
        <v>0</v>
      </c>
      <c r="AH318" s="3" t="s">
        <v>1432</v>
      </c>
    </row>
    <row r="319" spans="1:34" s="4" customFormat="1" ht="11.25" x14ac:dyDescent="0.2">
      <c r="A319" s="3" t="s">
        <v>1345</v>
      </c>
      <c r="B319" s="3" t="s">
        <v>1427</v>
      </c>
      <c r="C319" s="3" t="s">
        <v>1347</v>
      </c>
      <c r="D319" s="3">
        <v>12993</v>
      </c>
      <c r="E319" s="3" t="s">
        <v>1433</v>
      </c>
      <c r="F319" s="3" t="s">
        <v>1436</v>
      </c>
      <c r="G319" s="3" t="s">
        <v>1434</v>
      </c>
      <c r="H319" s="3" t="s">
        <v>1435</v>
      </c>
      <c r="I319" s="3" t="s">
        <v>42</v>
      </c>
      <c r="J319" s="3" t="s">
        <v>43</v>
      </c>
      <c r="K319" s="3" t="s">
        <v>44</v>
      </c>
      <c r="L319" s="3" t="s">
        <v>6</v>
      </c>
      <c r="M319" s="3" t="s">
        <v>5257</v>
      </c>
      <c r="N319" s="3">
        <v>89</v>
      </c>
      <c r="O319" s="3">
        <v>7169</v>
      </c>
      <c r="P319" s="3">
        <v>8055</v>
      </c>
      <c r="Q319" s="3">
        <v>0</v>
      </c>
      <c r="R319" s="3">
        <v>94.84</v>
      </c>
      <c r="S319" s="3">
        <v>7639</v>
      </c>
      <c r="T319" s="3">
        <v>8055</v>
      </c>
      <c r="U319" s="3">
        <v>0</v>
      </c>
      <c r="V319" s="3">
        <v>94.46</v>
      </c>
      <c r="W319" s="3">
        <v>7609</v>
      </c>
      <c r="X319" s="3">
        <v>8055</v>
      </c>
      <c r="Y319" s="3">
        <v>0</v>
      </c>
      <c r="Z319" s="3">
        <v>90.87</v>
      </c>
      <c r="AA319" s="3">
        <v>7381</v>
      </c>
      <c r="AB319" s="3">
        <v>8123</v>
      </c>
      <c r="AC319" s="3">
        <v>0</v>
      </c>
      <c r="AD319" s="3">
        <v>94.1</v>
      </c>
      <c r="AE319" s="3">
        <v>7606</v>
      </c>
      <c r="AF319" s="3">
        <v>8083</v>
      </c>
      <c r="AG319" s="3">
        <v>0</v>
      </c>
      <c r="AH319" s="3" t="s">
        <v>1437</v>
      </c>
    </row>
    <row r="320" spans="1:34" s="4" customFormat="1" ht="11.25" x14ac:dyDescent="0.2">
      <c r="A320" s="3" t="s">
        <v>1345</v>
      </c>
      <c r="B320" s="3" t="s">
        <v>1427</v>
      </c>
      <c r="C320" s="3" t="s">
        <v>1347</v>
      </c>
      <c r="D320" s="3">
        <v>12994</v>
      </c>
      <c r="E320" s="3" t="s">
        <v>1438</v>
      </c>
      <c r="F320" s="3" t="s">
        <v>1440</v>
      </c>
      <c r="G320" s="3" t="s">
        <v>1439</v>
      </c>
      <c r="H320" s="3"/>
      <c r="I320" s="3" t="s">
        <v>42</v>
      </c>
      <c r="J320" s="3" t="s">
        <v>43</v>
      </c>
      <c r="K320" s="3" t="s">
        <v>53</v>
      </c>
      <c r="L320" s="3" t="s">
        <v>6</v>
      </c>
      <c r="M320" s="3" t="s">
        <v>5257</v>
      </c>
      <c r="N320" s="3">
        <v>86</v>
      </c>
      <c r="O320" s="3">
        <v>304752</v>
      </c>
      <c r="P320" s="3">
        <v>354363</v>
      </c>
      <c r="Q320" s="3">
        <v>0</v>
      </c>
      <c r="R320" s="3">
        <v>85.53</v>
      </c>
      <c r="S320" s="3">
        <v>271940</v>
      </c>
      <c r="T320" s="3">
        <v>317951</v>
      </c>
      <c r="U320" s="3">
        <v>0</v>
      </c>
      <c r="V320" s="3">
        <v>86.19</v>
      </c>
      <c r="W320" s="3">
        <v>128052</v>
      </c>
      <c r="X320" s="3">
        <v>148566</v>
      </c>
      <c r="Y320" s="3">
        <v>0</v>
      </c>
      <c r="Z320" s="3">
        <v>91.6</v>
      </c>
      <c r="AA320" s="3">
        <v>489459</v>
      </c>
      <c r="AB320" s="3">
        <v>534315</v>
      </c>
      <c r="AC320" s="3">
        <v>0</v>
      </c>
      <c r="AD320" s="3">
        <v>91.87</v>
      </c>
      <c r="AE320" s="3">
        <v>534869</v>
      </c>
      <c r="AF320" s="3">
        <v>582190</v>
      </c>
      <c r="AG320" s="3">
        <v>0</v>
      </c>
      <c r="AH320" s="3" t="s">
        <v>1441</v>
      </c>
    </row>
    <row r="321" spans="1:34" s="4" customFormat="1" ht="11.25" x14ac:dyDescent="0.2">
      <c r="A321" s="3" t="s">
        <v>1345</v>
      </c>
      <c r="B321" s="3" t="s">
        <v>1427</v>
      </c>
      <c r="C321" s="3" t="s">
        <v>1347</v>
      </c>
      <c r="D321" s="3">
        <v>13360</v>
      </c>
      <c r="E321" s="3" t="s">
        <v>1442</v>
      </c>
      <c r="F321" s="3" t="s">
        <v>1443</v>
      </c>
      <c r="G321" s="3"/>
      <c r="H321" s="3"/>
      <c r="I321" s="3" t="s">
        <v>42</v>
      </c>
      <c r="J321" s="3" t="s">
        <v>43</v>
      </c>
      <c r="K321" s="3" t="s">
        <v>44</v>
      </c>
      <c r="L321" s="3" t="s">
        <v>6</v>
      </c>
      <c r="M321" s="3" t="s">
        <v>5256</v>
      </c>
      <c r="N321" s="3" t="s">
        <v>67</v>
      </c>
      <c r="O321" s="3" t="s">
        <v>40</v>
      </c>
      <c r="P321" s="3" t="s">
        <v>40</v>
      </c>
      <c r="Q321" s="3" t="s">
        <v>40</v>
      </c>
      <c r="R321" s="3">
        <v>50</v>
      </c>
      <c r="S321" s="3">
        <v>75000</v>
      </c>
      <c r="T321" s="3">
        <v>150000</v>
      </c>
      <c r="U321" s="3">
        <v>0</v>
      </c>
      <c r="V321" s="3" t="s">
        <v>67</v>
      </c>
      <c r="W321" s="3" t="s">
        <v>40</v>
      </c>
      <c r="X321" s="3" t="s">
        <v>40</v>
      </c>
      <c r="Y321" s="3" t="s">
        <v>40</v>
      </c>
      <c r="Z321" s="3" t="s">
        <v>67</v>
      </c>
      <c r="AA321" s="3" t="s">
        <v>40</v>
      </c>
      <c r="AB321" s="3" t="s">
        <v>40</v>
      </c>
      <c r="AC321" s="3" t="s">
        <v>40</v>
      </c>
      <c r="AD321" s="3">
        <v>100</v>
      </c>
      <c r="AE321" s="3">
        <v>122993</v>
      </c>
      <c r="AF321" s="3">
        <v>123581</v>
      </c>
      <c r="AG321" s="3">
        <v>0</v>
      </c>
      <c r="AH321" s="3" t="s">
        <v>1444</v>
      </c>
    </row>
    <row r="322" spans="1:34" s="4" customFormat="1" ht="11.25" x14ac:dyDescent="0.2">
      <c r="A322" s="3" t="s">
        <v>1345</v>
      </c>
      <c r="B322" s="3" t="s">
        <v>1427</v>
      </c>
      <c r="C322" s="3" t="s">
        <v>1347</v>
      </c>
      <c r="D322" s="3">
        <v>13820</v>
      </c>
      <c r="E322" s="3" t="s">
        <v>1445</v>
      </c>
      <c r="F322" s="3" t="s">
        <v>1448</v>
      </c>
      <c r="G322" s="3" t="s">
        <v>1446</v>
      </c>
      <c r="H322" s="3" t="s">
        <v>1447</v>
      </c>
      <c r="I322" s="3" t="s">
        <v>42</v>
      </c>
      <c r="J322" s="3" t="s">
        <v>43</v>
      </c>
      <c r="K322" s="3" t="s">
        <v>44</v>
      </c>
      <c r="L322" s="3" t="s">
        <v>6</v>
      </c>
      <c r="M322" s="3" t="s">
        <v>9</v>
      </c>
      <c r="N322" s="3">
        <v>76</v>
      </c>
      <c r="O322" s="3">
        <v>19057</v>
      </c>
      <c r="P322" s="3">
        <v>25075</v>
      </c>
      <c r="Q322" s="3">
        <v>0</v>
      </c>
      <c r="R322" s="3"/>
      <c r="S322" s="3"/>
      <c r="T322" s="3"/>
      <c r="U322" s="3"/>
      <c r="V322" s="3">
        <v>0</v>
      </c>
      <c r="W322" s="3">
        <v>0</v>
      </c>
      <c r="X322" s="3">
        <v>0</v>
      </c>
      <c r="Y322" s="3">
        <v>0</v>
      </c>
      <c r="Z322" s="3">
        <v>36</v>
      </c>
      <c r="AA322" s="3">
        <v>8562</v>
      </c>
      <c r="AB322" s="3">
        <v>24013</v>
      </c>
      <c r="AC322" s="3">
        <v>0</v>
      </c>
      <c r="AD322" s="3">
        <v>100</v>
      </c>
      <c r="AE322" s="3">
        <v>26409</v>
      </c>
      <c r="AF322" s="3">
        <v>26409</v>
      </c>
      <c r="AG322" s="3">
        <v>0</v>
      </c>
      <c r="AH322" s="3" t="s">
        <v>1449</v>
      </c>
    </row>
    <row r="323" spans="1:34" s="4" customFormat="1" ht="11.25" x14ac:dyDescent="0.2">
      <c r="A323" s="3" t="s">
        <v>1345</v>
      </c>
      <c r="B323" s="3" t="s">
        <v>1427</v>
      </c>
      <c r="C323" s="3" t="s">
        <v>1347</v>
      </c>
      <c r="D323" s="3">
        <v>14007</v>
      </c>
      <c r="E323" s="3" t="s">
        <v>1450</v>
      </c>
      <c r="F323" s="3" t="s">
        <v>1452</v>
      </c>
      <c r="G323" s="3" t="s">
        <v>1439</v>
      </c>
      <c r="H323" s="3" t="s">
        <v>1451</v>
      </c>
      <c r="I323" s="3" t="s">
        <v>42</v>
      </c>
      <c r="J323" s="3" t="s">
        <v>43</v>
      </c>
      <c r="K323" s="3" t="s">
        <v>53</v>
      </c>
      <c r="L323" s="3" t="s">
        <v>6</v>
      </c>
      <c r="M323" s="3" t="s">
        <v>9</v>
      </c>
      <c r="N323" s="3">
        <v>86</v>
      </c>
      <c r="O323" s="3">
        <v>304752</v>
      </c>
      <c r="P323" s="3">
        <v>354363</v>
      </c>
      <c r="Q323" s="3">
        <v>0</v>
      </c>
      <c r="R323" s="3"/>
      <c r="S323" s="3"/>
      <c r="T323" s="3"/>
      <c r="U323" s="3"/>
      <c r="V323" s="3">
        <v>86.19</v>
      </c>
      <c r="W323" s="3">
        <v>128052</v>
      </c>
      <c r="X323" s="3">
        <v>148566</v>
      </c>
      <c r="Y323" s="3">
        <v>0</v>
      </c>
      <c r="Z323" s="3">
        <v>87.93</v>
      </c>
      <c r="AA323" s="3">
        <v>319722</v>
      </c>
      <c r="AB323" s="3">
        <v>363593</v>
      </c>
      <c r="AC323" s="3">
        <v>0</v>
      </c>
      <c r="AD323" s="3">
        <v>86.54</v>
      </c>
      <c r="AE323" s="3">
        <v>298624</v>
      </c>
      <c r="AF323" s="3">
        <v>345074</v>
      </c>
      <c r="AG323" s="3">
        <v>0</v>
      </c>
      <c r="AH323" s="3" t="s">
        <v>1441</v>
      </c>
    </row>
    <row r="324" spans="1:34" s="4" customFormat="1" ht="11.25" x14ac:dyDescent="0.2">
      <c r="A324" s="3" t="s">
        <v>1345</v>
      </c>
      <c r="B324" s="3" t="s">
        <v>1453</v>
      </c>
      <c r="C324" s="3" t="s">
        <v>1347</v>
      </c>
      <c r="D324" s="3">
        <v>9258</v>
      </c>
      <c r="E324" s="3" t="s">
        <v>1454</v>
      </c>
      <c r="F324" s="3" t="s">
        <v>1457</v>
      </c>
      <c r="G324" s="3" t="s">
        <v>1455</v>
      </c>
      <c r="H324" s="3" t="s">
        <v>1456</v>
      </c>
      <c r="I324" s="3" t="s">
        <v>42</v>
      </c>
      <c r="J324" s="3" t="s">
        <v>43</v>
      </c>
      <c r="K324" s="3" t="s">
        <v>44</v>
      </c>
      <c r="L324" s="3" t="s">
        <v>6</v>
      </c>
      <c r="M324" s="3" t="s">
        <v>5257</v>
      </c>
      <c r="N324" s="3">
        <v>50</v>
      </c>
      <c r="O324" s="3">
        <v>80000</v>
      </c>
      <c r="P324" s="3">
        <v>160000</v>
      </c>
      <c r="Q324" s="3">
        <v>0</v>
      </c>
      <c r="R324" s="3">
        <v>46.1</v>
      </c>
      <c r="S324" s="3">
        <v>72601.7</v>
      </c>
      <c r="T324" s="3">
        <v>157374.9</v>
      </c>
      <c r="U324" s="3">
        <v>0</v>
      </c>
      <c r="V324" s="3">
        <v>51.7</v>
      </c>
      <c r="W324" s="3">
        <v>72121.45</v>
      </c>
      <c r="X324" s="3">
        <v>139587.24</v>
      </c>
      <c r="Y324" s="3">
        <v>0</v>
      </c>
      <c r="Z324" s="3">
        <v>24</v>
      </c>
      <c r="AA324" s="3">
        <v>36323</v>
      </c>
      <c r="AB324" s="3">
        <v>151582</v>
      </c>
      <c r="AC324" s="3">
        <v>0</v>
      </c>
      <c r="AD324" s="3">
        <v>73.2</v>
      </c>
      <c r="AE324" s="3">
        <v>109407</v>
      </c>
      <c r="AF324" s="3">
        <v>149454</v>
      </c>
      <c r="AG324" s="3">
        <v>0</v>
      </c>
      <c r="AH324" s="3" t="s">
        <v>1458</v>
      </c>
    </row>
    <row r="325" spans="1:34" s="4" customFormat="1" ht="11.25" x14ac:dyDescent="0.2">
      <c r="A325" s="3" t="s">
        <v>1345</v>
      </c>
      <c r="B325" s="3" t="s">
        <v>1453</v>
      </c>
      <c r="C325" s="3" t="s">
        <v>1347</v>
      </c>
      <c r="D325" s="3">
        <v>11908</v>
      </c>
      <c r="E325" s="3" t="s">
        <v>1459</v>
      </c>
      <c r="F325" s="3" t="s">
        <v>1461</v>
      </c>
      <c r="G325" s="3" t="s">
        <v>1455</v>
      </c>
      <c r="H325" s="3" t="s">
        <v>1460</v>
      </c>
      <c r="I325" s="3" t="s">
        <v>42</v>
      </c>
      <c r="J325" s="3" t="s">
        <v>43</v>
      </c>
      <c r="K325" s="3" t="s">
        <v>44</v>
      </c>
      <c r="L325" s="3" t="s">
        <v>6</v>
      </c>
      <c r="M325" s="3" t="s">
        <v>5257</v>
      </c>
      <c r="N325" s="3">
        <v>83.3</v>
      </c>
      <c r="O325" s="3">
        <v>179095</v>
      </c>
      <c r="P325" s="3">
        <v>215000</v>
      </c>
      <c r="Q325" s="3">
        <v>0</v>
      </c>
      <c r="R325" s="3">
        <v>78.099999999999994</v>
      </c>
      <c r="S325" s="3">
        <v>166119.20000000001</v>
      </c>
      <c r="T325" s="3">
        <v>212630</v>
      </c>
      <c r="U325" s="3">
        <v>0</v>
      </c>
      <c r="V325" s="3">
        <v>76.7</v>
      </c>
      <c r="W325" s="3">
        <v>147116.10999999999</v>
      </c>
      <c r="X325" s="3">
        <v>191697</v>
      </c>
      <c r="Y325" s="3">
        <v>0</v>
      </c>
      <c r="Z325" s="3">
        <v>83.3</v>
      </c>
      <c r="AA325" s="3">
        <v>151072</v>
      </c>
      <c r="AB325" s="3">
        <v>181465</v>
      </c>
      <c r="AC325" s="3">
        <v>0</v>
      </c>
      <c r="AD325" s="3">
        <v>85.5</v>
      </c>
      <c r="AE325" s="3">
        <v>149638.06</v>
      </c>
      <c r="AF325" s="3">
        <v>175046.57</v>
      </c>
      <c r="AG325" s="3">
        <v>0</v>
      </c>
      <c r="AH325" s="3" t="s">
        <v>1462</v>
      </c>
    </row>
    <row r="326" spans="1:34" s="4" customFormat="1" ht="11.25" x14ac:dyDescent="0.2">
      <c r="A326" s="3" t="s">
        <v>1345</v>
      </c>
      <c r="B326" s="3" t="s">
        <v>1453</v>
      </c>
      <c r="C326" s="3" t="s">
        <v>1347</v>
      </c>
      <c r="D326" s="3">
        <v>11909</v>
      </c>
      <c r="E326" s="3" t="s">
        <v>1463</v>
      </c>
      <c r="F326" s="3" t="s">
        <v>1465</v>
      </c>
      <c r="G326" s="3" t="s">
        <v>1455</v>
      </c>
      <c r="H326" s="3" t="s">
        <v>1464</v>
      </c>
      <c r="I326" s="3" t="s">
        <v>42</v>
      </c>
      <c r="J326" s="3" t="s">
        <v>43</v>
      </c>
      <c r="K326" s="3" t="s">
        <v>44</v>
      </c>
      <c r="L326" s="3" t="s">
        <v>78</v>
      </c>
      <c r="M326" s="3" t="s">
        <v>5257</v>
      </c>
      <c r="N326" s="3">
        <v>92.4</v>
      </c>
      <c r="O326" s="3">
        <v>2772</v>
      </c>
      <c r="P326" s="3">
        <v>3000</v>
      </c>
      <c r="Q326" s="3">
        <v>0</v>
      </c>
      <c r="R326" s="3">
        <v>95.3</v>
      </c>
      <c r="S326" s="3">
        <v>2773</v>
      </c>
      <c r="T326" s="3">
        <v>2911</v>
      </c>
      <c r="U326" s="3">
        <v>0</v>
      </c>
      <c r="V326" s="3">
        <v>95.3</v>
      </c>
      <c r="W326" s="3">
        <v>2773</v>
      </c>
      <c r="X326" s="3">
        <v>2911</v>
      </c>
      <c r="Y326" s="3">
        <v>0</v>
      </c>
      <c r="Z326" s="3">
        <v>92.4</v>
      </c>
      <c r="AA326" s="3">
        <v>929</v>
      </c>
      <c r="AB326" s="3">
        <v>1005</v>
      </c>
      <c r="AC326" s="3">
        <v>0</v>
      </c>
      <c r="AD326" s="3">
        <v>0</v>
      </c>
      <c r="AE326" s="3">
        <v>0</v>
      </c>
      <c r="AF326" s="3">
        <v>0</v>
      </c>
      <c r="AG326" s="3">
        <v>0</v>
      </c>
      <c r="AH326" s="3" t="s">
        <v>1466</v>
      </c>
    </row>
    <row r="327" spans="1:34" s="4" customFormat="1" ht="11.25" x14ac:dyDescent="0.2">
      <c r="A327" s="3" t="s">
        <v>1345</v>
      </c>
      <c r="B327" s="3" t="s">
        <v>1453</v>
      </c>
      <c r="C327" s="3" t="s">
        <v>1347</v>
      </c>
      <c r="D327" s="3">
        <v>12949</v>
      </c>
      <c r="E327" s="3" t="s">
        <v>1467</v>
      </c>
      <c r="F327" s="3" t="s">
        <v>1469</v>
      </c>
      <c r="G327" s="3" t="s">
        <v>1455</v>
      </c>
      <c r="H327" s="3" t="s">
        <v>1468</v>
      </c>
      <c r="I327" s="3" t="s">
        <v>42</v>
      </c>
      <c r="J327" s="3" t="s">
        <v>43</v>
      </c>
      <c r="K327" s="3" t="s">
        <v>53</v>
      </c>
      <c r="L327" s="3" t="s">
        <v>6</v>
      </c>
      <c r="M327" s="3" t="s">
        <v>5256</v>
      </c>
      <c r="N327" s="3" t="s">
        <v>67</v>
      </c>
      <c r="O327" s="3" t="s">
        <v>40</v>
      </c>
      <c r="P327" s="3" t="s">
        <v>40</v>
      </c>
      <c r="Q327" s="3" t="s">
        <v>40</v>
      </c>
      <c r="R327" s="3">
        <v>74.599999999999994</v>
      </c>
      <c r="S327" s="3">
        <v>583</v>
      </c>
      <c r="T327" s="3">
        <v>781</v>
      </c>
      <c r="U327" s="3">
        <v>0</v>
      </c>
      <c r="V327" s="3">
        <v>74</v>
      </c>
      <c r="W327" s="3">
        <v>578</v>
      </c>
      <c r="X327" s="3">
        <v>781</v>
      </c>
      <c r="Y327" s="3">
        <v>0</v>
      </c>
      <c r="Z327" s="3">
        <v>74.599999999999994</v>
      </c>
      <c r="AA327" s="3">
        <v>562</v>
      </c>
      <c r="AB327" s="3">
        <v>753</v>
      </c>
      <c r="AC327" s="3">
        <v>0</v>
      </c>
      <c r="AD327" s="3">
        <v>75.8</v>
      </c>
      <c r="AE327" s="3">
        <v>496</v>
      </c>
      <c r="AF327" s="3">
        <v>654</v>
      </c>
      <c r="AG327" s="3">
        <v>0</v>
      </c>
      <c r="AH327" s="3" t="s">
        <v>1470</v>
      </c>
    </row>
    <row r="328" spans="1:34" s="4" customFormat="1" ht="11.25" x14ac:dyDescent="0.2">
      <c r="A328" s="3" t="s">
        <v>1345</v>
      </c>
      <c r="B328" s="3" t="s">
        <v>1453</v>
      </c>
      <c r="C328" s="3" t="s">
        <v>1347</v>
      </c>
      <c r="D328" s="3">
        <v>13098</v>
      </c>
      <c r="E328" s="3" t="s">
        <v>1471</v>
      </c>
      <c r="F328" s="3" t="s">
        <v>1473</v>
      </c>
      <c r="G328" s="3" t="s">
        <v>1472</v>
      </c>
      <c r="H328" s="3"/>
      <c r="I328" s="3" t="s">
        <v>42</v>
      </c>
      <c r="J328" s="3" t="s">
        <v>43</v>
      </c>
      <c r="K328" s="3" t="s">
        <v>44</v>
      </c>
      <c r="L328" s="3" t="s">
        <v>6</v>
      </c>
      <c r="M328" s="3" t="s">
        <v>5256</v>
      </c>
      <c r="N328" s="3" t="s">
        <v>67</v>
      </c>
      <c r="O328" s="3" t="s">
        <v>40</v>
      </c>
      <c r="P328" s="3" t="s">
        <v>40</v>
      </c>
      <c r="Q328" s="3" t="s">
        <v>40</v>
      </c>
      <c r="R328" s="3">
        <v>60.9</v>
      </c>
      <c r="S328" s="3">
        <v>8540</v>
      </c>
      <c r="T328" s="3">
        <v>14032</v>
      </c>
      <c r="U328" s="3">
        <v>0</v>
      </c>
      <c r="V328" s="3">
        <v>0</v>
      </c>
      <c r="W328" s="3">
        <v>0</v>
      </c>
      <c r="X328" s="3">
        <v>0</v>
      </c>
      <c r="Y328" s="3">
        <v>0</v>
      </c>
      <c r="Z328" s="3">
        <v>43.5</v>
      </c>
      <c r="AA328" s="3">
        <v>6100</v>
      </c>
      <c r="AB328" s="3">
        <v>14032</v>
      </c>
      <c r="AC328" s="3">
        <v>0</v>
      </c>
      <c r="AD328" s="3">
        <v>28.9</v>
      </c>
      <c r="AE328" s="3">
        <v>4056</v>
      </c>
      <c r="AF328" s="3">
        <v>14032</v>
      </c>
      <c r="AG328" s="3">
        <v>0</v>
      </c>
      <c r="AH328" s="3" t="s">
        <v>1474</v>
      </c>
    </row>
    <row r="329" spans="1:34" s="4" customFormat="1" ht="11.25" x14ac:dyDescent="0.2">
      <c r="A329" s="3" t="s">
        <v>1345</v>
      </c>
      <c r="B329" s="3" t="s">
        <v>1453</v>
      </c>
      <c r="C329" s="3" t="s">
        <v>1347</v>
      </c>
      <c r="D329" s="3">
        <v>13514</v>
      </c>
      <c r="E329" s="3" t="s">
        <v>1475</v>
      </c>
      <c r="F329" s="3" t="s">
        <v>1477</v>
      </c>
      <c r="G329" s="3" t="s">
        <v>1472</v>
      </c>
      <c r="H329" s="3" t="s">
        <v>1476</v>
      </c>
      <c r="I329" s="3" t="s">
        <v>42</v>
      </c>
      <c r="J329" s="3" t="s">
        <v>43</v>
      </c>
      <c r="K329" s="3" t="s">
        <v>44</v>
      </c>
      <c r="L329" s="3" t="s">
        <v>6</v>
      </c>
      <c r="M329" s="3" t="s">
        <v>9</v>
      </c>
      <c r="N329" s="3">
        <v>60</v>
      </c>
      <c r="O329" s="3">
        <v>3761</v>
      </c>
      <c r="P329" s="3">
        <v>6268</v>
      </c>
      <c r="Q329" s="3">
        <v>0</v>
      </c>
      <c r="R329" s="3"/>
      <c r="S329" s="3"/>
      <c r="T329" s="3"/>
      <c r="U329" s="3"/>
      <c r="V329" s="3" t="s">
        <v>67</v>
      </c>
      <c r="W329" s="3" t="s">
        <v>40</v>
      </c>
      <c r="X329" s="3" t="s">
        <v>40</v>
      </c>
      <c r="Y329" s="3" t="s">
        <v>40</v>
      </c>
      <c r="Z329" s="3" t="s">
        <v>67</v>
      </c>
      <c r="AA329" s="3" t="s">
        <v>40</v>
      </c>
      <c r="AB329" s="3" t="s">
        <v>40</v>
      </c>
      <c r="AC329" s="3" t="s">
        <v>40</v>
      </c>
      <c r="AD329" s="3" t="s">
        <v>67</v>
      </c>
      <c r="AE329" s="3" t="s">
        <v>40</v>
      </c>
      <c r="AF329" s="3" t="s">
        <v>40</v>
      </c>
      <c r="AG329" s="3" t="s">
        <v>40</v>
      </c>
      <c r="AH329" s="3" t="s">
        <v>1478</v>
      </c>
    </row>
    <row r="330" spans="1:34" s="4" customFormat="1" ht="11.25" x14ac:dyDescent="0.2">
      <c r="A330" s="3" t="s">
        <v>1345</v>
      </c>
      <c r="B330" s="3" t="s">
        <v>1453</v>
      </c>
      <c r="C330" s="3" t="s">
        <v>1347</v>
      </c>
      <c r="D330" s="3">
        <v>13984</v>
      </c>
      <c r="E330" s="3" t="s">
        <v>1467</v>
      </c>
      <c r="F330" s="3" t="s">
        <v>1479</v>
      </c>
      <c r="G330" s="3" t="s">
        <v>1455</v>
      </c>
      <c r="H330" s="3" t="s">
        <v>1468</v>
      </c>
      <c r="I330" s="3" t="s">
        <v>42</v>
      </c>
      <c r="J330" s="3" t="s">
        <v>43</v>
      </c>
      <c r="K330" s="3" t="s">
        <v>53</v>
      </c>
      <c r="L330" s="3" t="s">
        <v>6</v>
      </c>
      <c r="M330" s="3" t="s">
        <v>9</v>
      </c>
      <c r="N330" s="3">
        <v>74.5</v>
      </c>
      <c r="O330" s="3">
        <v>615</v>
      </c>
      <c r="P330" s="3">
        <v>825</v>
      </c>
      <c r="Q330" s="3">
        <v>0</v>
      </c>
      <c r="R330" s="3"/>
      <c r="S330" s="3"/>
      <c r="T330" s="3"/>
      <c r="U330" s="3"/>
      <c r="V330" s="3">
        <v>74</v>
      </c>
      <c r="W330" s="3">
        <v>578</v>
      </c>
      <c r="X330" s="3">
        <v>781</v>
      </c>
      <c r="Y330" s="3">
        <v>0</v>
      </c>
      <c r="Z330" s="3">
        <v>74.599999999999994</v>
      </c>
      <c r="AA330" s="3">
        <v>562</v>
      </c>
      <c r="AB330" s="3">
        <v>753</v>
      </c>
      <c r="AC330" s="3">
        <v>0</v>
      </c>
      <c r="AD330" s="3" t="s">
        <v>67</v>
      </c>
      <c r="AE330" s="3" t="s">
        <v>40</v>
      </c>
      <c r="AF330" s="3" t="s">
        <v>40</v>
      </c>
      <c r="AG330" s="3" t="s">
        <v>40</v>
      </c>
      <c r="AH330" s="3" t="s">
        <v>1470</v>
      </c>
    </row>
    <row r="331" spans="1:34" s="4" customFormat="1" ht="11.25" x14ac:dyDescent="0.2">
      <c r="A331" s="3" t="s">
        <v>1345</v>
      </c>
      <c r="B331" s="3" t="s">
        <v>1480</v>
      </c>
      <c r="C331" s="3" t="s">
        <v>1347</v>
      </c>
      <c r="D331" s="3">
        <v>13448</v>
      </c>
      <c r="E331" s="3" t="s">
        <v>1481</v>
      </c>
      <c r="F331" s="3" t="s">
        <v>1484</v>
      </c>
      <c r="G331" s="3" t="s">
        <v>1482</v>
      </c>
      <c r="H331" s="3" t="s">
        <v>1483</v>
      </c>
      <c r="I331" s="3" t="s">
        <v>42</v>
      </c>
      <c r="J331" s="3" t="s">
        <v>52</v>
      </c>
      <c r="K331" s="3" t="s">
        <v>44</v>
      </c>
      <c r="L331" s="3" t="s">
        <v>45</v>
      </c>
      <c r="M331" s="3" t="s">
        <v>9</v>
      </c>
      <c r="N331" s="3">
        <v>86</v>
      </c>
      <c r="O331" s="3">
        <v>6</v>
      </c>
      <c r="P331" s="3">
        <v>7</v>
      </c>
      <c r="Q331" s="3">
        <v>0</v>
      </c>
      <c r="R331" s="3"/>
      <c r="S331" s="3"/>
      <c r="T331" s="3"/>
      <c r="U331" s="3"/>
      <c r="V331" s="3">
        <v>40</v>
      </c>
      <c r="W331" s="3">
        <v>2</v>
      </c>
      <c r="X331" s="3">
        <v>5</v>
      </c>
      <c r="Y331" s="3">
        <v>0</v>
      </c>
      <c r="Z331" s="3" t="s">
        <v>67</v>
      </c>
      <c r="AA331" s="3" t="s">
        <v>40</v>
      </c>
      <c r="AB331" s="3" t="s">
        <v>40</v>
      </c>
      <c r="AC331" s="3" t="s">
        <v>40</v>
      </c>
      <c r="AD331" s="3" t="s">
        <v>67</v>
      </c>
      <c r="AE331" s="3" t="s">
        <v>40</v>
      </c>
      <c r="AF331" s="3" t="s">
        <v>40</v>
      </c>
      <c r="AG331" s="3" t="s">
        <v>40</v>
      </c>
      <c r="AH331" s="3" t="s">
        <v>1485</v>
      </c>
    </row>
    <row r="332" spans="1:34" s="4" customFormat="1" ht="11.25" x14ac:dyDescent="0.2">
      <c r="A332" s="3" t="s">
        <v>1345</v>
      </c>
      <c r="B332" s="3" t="s">
        <v>1480</v>
      </c>
      <c r="C332" s="3" t="s">
        <v>1347</v>
      </c>
      <c r="D332" s="3">
        <v>13455</v>
      </c>
      <c r="E332" s="3" t="s">
        <v>1486</v>
      </c>
      <c r="F332" s="3" t="s">
        <v>1489</v>
      </c>
      <c r="G332" s="3" t="s">
        <v>1487</v>
      </c>
      <c r="H332" s="3" t="s">
        <v>1488</v>
      </c>
      <c r="I332" s="3" t="s">
        <v>42</v>
      </c>
      <c r="J332" s="3" t="s">
        <v>43</v>
      </c>
      <c r="K332" s="3" t="s">
        <v>44</v>
      </c>
      <c r="L332" s="3" t="s">
        <v>45</v>
      </c>
      <c r="M332" s="3" t="s">
        <v>9</v>
      </c>
      <c r="N332" s="3">
        <v>67</v>
      </c>
      <c r="O332" s="3">
        <v>4</v>
      </c>
      <c r="P332" s="3">
        <v>6</v>
      </c>
      <c r="Q332" s="3">
        <v>0</v>
      </c>
      <c r="R332" s="3"/>
      <c r="S332" s="3"/>
      <c r="T332" s="3"/>
      <c r="U332" s="3"/>
      <c r="V332" s="3" t="s">
        <v>67</v>
      </c>
      <c r="W332" s="3" t="s">
        <v>40</v>
      </c>
      <c r="X332" s="3" t="s">
        <v>40</v>
      </c>
      <c r="Y332" s="3" t="s">
        <v>40</v>
      </c>
      <c r="Z332" s="3" t="s">
        <v>67</v>
      </c>
      <c r="AA332" s="3" t="s">
        <v>40</v>
      </c>
      <c r="AB332" s="3" t="s">
        <v>40</v>
      </c>
      <c r="AC332" s="3" t="s">
        <v>40</v>
      </c>
      <c r="AD332" s="3" t="s">
        <v>67</v>
      </c>
      <c r="AE332" s="3" t="s">
        <v>40</v>
      </c>
      <c r="AF332" s="3" t="s">
        <v>40</v>
      </c>
      <c r="AG332" s="3" t="s">
        <v>40</v>
      </c>
      <c r="AH332" s="3" t="s">
        <v>1490</v>
      </c>
    </row>
    <row r="333" spans="1:34" s="4" customFormat="1" ht="11.25" x14ac:dyDescent="0.2">
      <c r="A333" s="3" t="s">
        <v>1345</v>
      </c>
      <c r="B333" s="3" t="s">
        <v>1480</v>
      </c>
      <c r="C333" s="3" t="s">
        <v>1347</v>
      </c>
      <c r="D333" s="3">
        <v>14029</v>
      </c>
      <c r="E333" s="3" t="s">
        <v>1491</v>
      </c>
      <c r="F333" s="3" t="s">
        <v>1493</v>
      </c>
      <c r="G333" s="3" t="s">
        <v>1482</v>
      </c>
      <c r="H333" s="3" t="s">
        <v>1492</v>
      </c>
      <c r="I333" s="3" t="s">
        <v>42</v>
      </c>
      <c r="J333" s="3" t="s">
        <v>43</v>
      </c>
      <c r="K333" s="3" t="s">
        <v>44</v>
      </c>
      <c r="L333" s="3" t="s">
        <v>6</v>
      </c>
      <c r="M333" s="3" t="s">
        <v>9</v>
      </c>
      <c r="N333" s="3">
        <v>100</v>
      </c>
      <c r="O333" s="3">
        <v>82</v>
      </c>
      <c r="P333" s="3">
        <v>82</v>
      </c>
      <c r="Q333" s="3">
        <v>0</v>
      </c>
      <c r="R333" s="3"/>
      <c r="S333" s="3"/>
      <c r="T333" s="3"/>
      <c r="U333" s="3"/>
      <c r="V333" s="3" t="s">
        <v>67</v>
      </c>
      <c r="W333" s="3" t="s">
        <v>40</v>
      </c>
      <c r="X333" s="3" t="s">
        <v>40</v>
      </c>
      <c r="Y333" s="3" t="s">
        <v>40</v>
      </c>
      <c r="Z333" s="3">
        <v>100</v>
      </c>
      <c r="AA333" s="3">
        <v>83</v>
      </c>
      <c r="AB333" s="3">
        <v>83</v>
      </c>
      <c r="AC333" s="3">
        <v>0</v>
      </c>
      <c r="AD333" s="3">
        <v>0</v>
      </c>
      <c r="AE333" s="3">
        <v>0</v>
      </c>
      <c r="AF333" s="3">
        <v>0</v>
      </c>
      <c r="AG333" s="3">
        <v>0</v>
      </c>
      <c r="AH333" s="3" t="s">
        <v>1494</v>
      </c>
    </row>
    <row r="334" spans="1:34" s="4" customFormat="1" ht="11.25" x14ac:dyDescent="0.2">
      <c r="A334" s="3" t="s">
        <v>1345</v>
      </c>
      <c r="B334" s="3" t="s">
        <v>1495</v>
      </c>
      <c r="C334" s="3" t="s">
        <v>1347</v>
      </c>
      <c r="D334" s="3">
        <v>13469</v>
      </c>
      <c r="E334" s="3" t="s">
        <v>1496</v>
      </c>
      <c r="F334" s="3" t="s">
        <v>1499</v>
      </c>
      <c r="G334" s="3" t="s">
        <v>1497</v>
      </c>
      <c r="H334" s="3" t="s">
        <v>1498</v>
      </c>
      <c r="I334" s="3" t="s">
        <v>42</v>
      </c>
      <c r="J334" s="3" t="s">
        <v>43</v>
      </c>
      <c r="K334" s="3" t="s">
        <v>44</v>
      </c>
      <c r="L334" s="3" t="s">
        <v>45</v>
      </c>
      <c r="M334" s="3" t="s">
        <v>9</v>
      </c>
      <c r="N334" s="3">
        <v>90</v>
      </c>
      <c r="O334" s="3">
        <v>9</v>
      </c>
      <c r="P334" s="3">
        <v>10</v>
      </c>
      <c r="Q334" s="3">
        <v>0</v>
      </c>
      <c r="R334" s="3"/>
      <c r="S334" s="3"/>
      <c r="T334" s="3"/>
      <c r="U334" s="3"/>
      <c r="V334" s="3">
        <v>11</v>
      </c>
      <c r="W334" s="3">
        <v>1</v>
      </c>
      <c r="X334" s="3">
        <v>9</v>
      </c>
      <c r="Y334" s="3">
        <v>0</v>
      </c>
      <c r="Z334" s="3" t="s">
        <v>67</v>
      </c>
      <c r="AA334" s="3" t="s">
        <v>40</v>
      </c>
      <c r="AB334" s="3" t="s">
        <v>40</v>
      </c>
      <c r="AC334" s="3" t="s">
        <v>40</v>
      </c>
      <c r="AD334" s="3" t="s">
        <v>67</v>
      </c>
      <c r="AE334" s="3" t="s">
        <v>40</v>
      </c>
      <c r="AF334" s="3" t="s">
        <v>40</v>
      </c>
      <c r="AG334" s="3" t="s">
        <v>40</v>
      </c>
      <c r="AH334" s="3" t="s">
        <v>1500</v>
      </c>
    </row>
    <row r="335" spans="1:34" s="4" customFormat="1" ht="11.25" x14ac:dyDescent="0.2">
      <c r="A335" s="3" t="s">
        <v>1345</v>
      </c>
      <c r="B335" s="3" t="s">
        <v>1495</v>
      </c>
      <c r="C335" s="3" t="s">
        <v>1347</v>
      </c>
      <c r="D335" s="3">
        <v>13489</v>
      </c>
      <c r="E335" s="3" t="s">
        <v>1501</v>
      </c>
      <c r="F335" s="3" t="s">
        <v>1504</v>
      </c>
      <c r="G335" s="3" t="s">
        <v>1502</v>
      </c>
      <c r="H335" s="3" t="s">
        <v>1503</v>
      </c>
      <c r="I335" s="3" t="s">
        <v>42</v>
      </c>
      <c r="J335" s="3" t="s">
        <v>43</v>
      </c>
      <c r="K335" s="3" t="s">
        <v>44</v>
      </c>
      <c r="L335" s="3" t="s">
        <v>6</v>
      </c>
      <c r="M335" s="3" t="s">
        <v>9</v>
      </c>
      <c r="N335" s="3">
        <v>93</v>
      </c>
      <c r="O335" s="3">
        <v>40</v>
      </c>
      <c r="P335" s="3">
        <v>43</v>
      </c>
      <c r="Q335" s="3">
        <v>0</v>
      </c>
      <c r="R335" s="3"/>
      <c r="S335" s="3"/>
      <c r="T335" s="3"/>
      <c r="U335" s="3"/>
      <c r="V335" s="3">
        <v>7</v>
      </c>
      <c r="W335" s="3">
        <v>3</v>
      </c>
      <c r="X335" s="3">
        <v>43</v>
      </c>
      <c r="Y335" s="3">
        <v>0</v>
      </c>
      <c r="Z335" s="3" t="s">
        <v>67</v>
      </c>
      <c r="AA335" s="3" t="s">
        <v>40</v>
      </c>
      <c r="AB335" s="3" t="s">
        <v>40</v>
      </c>
      <c r="AC335" s="3" t="s">
        <v>40</v>
      </c>
      <c r="AD335" s="3" t="s">
        <v>67</v>
      </c>
      <c r="AE335" s="3" t="s">
        <v>40</v>
      </c>
      <c r="AF335" s="3" t="s">
        <v>40</v>
      </c>
      <c r="AG335" s="3" t="s">
        <v>40</v>
      </c>
      <c r="AH335" s="3" t="s">
        <v>1505</v>
      </c>
    </row>
    <row r="336" spans="1:34" s="4" customFormat="1" ht="11.25" x14ac:dyDescent="0.2">
      <c r="A336" s="3" t="s">
        <v>1345</v>
      </c>
      <c r="B336" s="3" t="s">
        <v>1495</v>
      </c>
      <c r="C336" s="3" t="s">
        <v>1347</v>
      </c>
      <c r="D336" s="3">
        <v>13491</v>
      </c>
      <c r="E336" s="3" t="s">
        <v>1491</v>
      </c>
      <c r="F336" s="3" t="s">
        <v>1507</v>
      </c>
      <c r="G336" s="3" t="s">
        <v>1506</v>
      </c>
      <c r="H336" s="3" t="s">
        <v>1492</v>
      </c>
      <c r="I336" s="3" t="s">
        <v>42</v>
      </c>
      <c r="J336" s="3" t="s">
        <v>43</v>
      </c>
      <c r="K336" s="3" t="s">
        <v>44</v>
      </c>
      <c r="L336" s="3" t="s">
        <v>6</v>
      </c>
      <c r="M336" s="3" t="s">
        <v>9</v>
      </c>
      <c r="N336" s="3">
        <v>75</v>
      </c>
      <c r="O336" s="3">
        <v>59</v>
      </c>
      <c r="P336" s="3">
        <v>79</v>
      </c>
      <c r="Q336" s="3">
        <v>0</v>
      </c>
      <c r="R336" s="3"/>
      <c r="S336" s="3"/>
      <c r="T336" s="3"/>
      <c r="U336" s="3"/>
      <c r="V336" s="3" t="s">
        <v>67</v>
      </c>
      <c r="W336" s="3" t="s">
        <v>40</v>
      </c>
      <c r="X336" s="3" t="s">
        <v>40</v>
      </c>
      <c r="Y336" s="3" t="s">
        <v>40</v>
      </c>
      <c r="Z336" s="3" t="s">
        <v>67</v>
      </c>
      <c r="AA336" s="3" t="s">
        <v>40</v>
      </c>
      <c r="AB336" s="3" t="s">
        <v>40</v>
      </c>
      <c r="AC336" s="3" t="s">
        <v>40</v>
      </c>
      <c r="AD336" s="3" t="s">
        <v>67</v>
      </c>
      <c r="AE336" s="3" t="s">
        <v>40</v>
      </c>
      <c r="AF336" s="3" t="s">
        <v>40</v>
      </c>
      <c r="AG336" s="3" t="s">
        <v>40</v>
      </c>
      <c r="AH336" s="3" t="s">
        <v>1508</v>
      </c>
    </row>
    <row r="337" spans="1:34" s="4" customFormat="1" ht="11.25" x14ac:dyDescent="0.2">
      <c r="A337" s="3" t="s">
        <v>1345</v>
      </c>
      <c r="B337" s="3" t="s">
        <v>1495</v>
      </c>
      <c r="C337" s="3" t="s">
        <v>1347</v>
      </c>
      <c r="D337" s="3">
        <v>13492</v>
      </c>
      <c r="E337" s="3" t="s">
        <v>1509</v>
      </c>
      <c r="F337" s="3" t="s">
        <v>1512</v>
      </c>
      <c r="G337" s="3" t="s">
        <v>1510</v>
      </c>
      <c r="H337" s="3" t="s">
        <v>1511</v>
      </c>
      <c r="I337" s="3" t="s">
        <v>42</v>
      </c>
      <c r="J337" s="3" t="s">
        <v>43</v>
      </c>
      <c r="K337" s="3" t="s">
        <v>505</v>
      </c>
      <c r="L337" s="3" t="s">
        <v>45</v>
      </c>
      <c r="M337" s="3" t="s">
        <v>9</v>
      </c>
      <c r="N337" s="3">
        <v>90</v>
      </c>
      <c r="O337" s="3">
        <v>76200000</v>
      </c>
      <c r="P337" s="3">
        <v>84672431</v>
      </c>
      <c r="Q337" s="3">
        <v>0</v>
      </c>
      <c r="R337" s="3"/>
      <c r="S337" s="3"/>
      <c r="T337" s="3"/>
      <c r="U337" s="3"/>
      <c r="V337" s="3">
        <v>50</v>
      </c>
      <c r="W337" s="3">
        <v>39590538</v>
      </c>
      <c r="X337" s="3">
        <v>79280550</v>
      </c>
      <c r="Y337" s="3">
        <v>0</v>
      </c>
      <c r="Z337" s="3" t="s">
        <v>67</v>
      </c>
      <c r="AA337" s="3" t="s">
        <v>40</v>
      </c>
      <c r="AB337" s="3" t="s">
        <v>40</v>
      </c>
      <c r="AC337" s="3" t="s">
        <v>40</v>
      </c>
      <c r="AD337" s="3" t="s">
        <v>67</v>
      </c>
      <c r="AE337" s="3" t="s">
        <v>40</v>
      </c>
      <c r="AF337" s="3" t="s">
        <v>40</v>
      </c>
      <c r="AG337" s="3" t="s">
        <v>40</v>
      </c>
      <c r="AH337" s="3" t="s">
        <v>1513</v>
      </c>
    </row>
    <row r="338" spans="1:34" s="4" customFormat="1" ht="11.25" x14ac:dyDescent="0.2">
      <c r="A338" s="3" t="s">
        <v>1345</v>
      </c>
      <c r="B338" s="3" t="s">
        <v>1495</v>
      </c>
      <c r="C338" s="3" t="s">
        <v>1347</v>
      </c>
      <c r="D338" s="3">
        <v>13494</v>
      </c>
      <c r="E338" s="3" t="s">
        <v>1514</v>
      </c>
      <c r="F338" s="3" t="s">
        <v>1517</v>
      </c>
      <c r="G338" s="3" t="s">
        <v>1515</v>
      </c>
      <c r="H338" s="3" t="s">
        <v>1516</v>
      </c>
      <c r="I338" s="3" t="s">
        <v>42</v>
      </c>
      <c r="J338" s="3" t="s">
        <v>43</v>
      </c>
      <c r="K338" s="3" t="s">
        <v>44</v>
      </c>
      <c r="L338" s="3" t="s">
        <v>45</v>
      </c>
      <c r="M338" s="3" t="s">
        <v>9</v>
      </c>
      <c r="N338" s="3">
        <v>86</v>
      </c>
      <c r="O338" s="3">
        <v>6</v>
      </c>
      <c r="P338" s="3">
        <v>7</v>
      </c>
      <c r="Q338" s="3">
        <v>0</v>
      </c>
      <c r="R338" s="3"/>
      <c r="S338" s="3"/>
      <c r="T338" s="3"/>
      <c r="U338" s="3"/>
      <c r="V338" s="3">
        <v>0</v>
      </c>
      <c r="W338" s="3">
        <v>0</v>
      </c>
      <c r="X338" s="3">
        <v>7</v>
      </c>
      <c r="Y338" s="3">
        <v>0</v>
      </c>
      <c r="Z338" s="3" t="s">
        <v>67</v>
      </c>
      <c r="AA338" s="3" t="s">
        <v>40</v>
      </c>
      <c r="AB338" s="3" t="s">
        <v>40</v>
      </c>
      <c r="AC338" s="3" t="s">
        <v>40</v>
      </c>
      <c r="AD338" s="3" t="s">
        <v>67</v>
      </c>
      <c r="AE338" s="3" t="s">
        <v>40</v>
      </c>
      <c r="AF338" s="3" t="s">
        <v>40</v>
      </c>
      <c r="AG338" s="3" t="s">
        <v>40</v>
      </c>
      <c r="AH338" s="3" t="s">
        <v>1518</v>
      </c>
    </row>
    <row r="339" spans="1:34" s="4" customFormat="1" ht="11.25" x14ac:dyDescent="0.2">
      <c r="A339" s="3" t="s">
        <v>1345</v>
      </c>
      <c r="B339" s="3" t="s">
        <v>1519</v>
      </c>
      <c r="C339" s="3" t="s">
        <v>1347</v>
      </c>
      <c r="D339" s="3">
        <v>13204</v>
      </c>
      <c r="E339" s="3" t="s">
        <v>1520</v>
      </c>
      <c r="F339" s="3" t="s">
        <v>1521</v>
      </c>
      <c r="G339" s="3"/>
      <c r="H339" s="3"/>
      <c r="I339" s="3" t="s">
        <v>42</v>
      </c>
      <c r="J339" s="3" t="s">
        <v>43</v>
      </c>
      <c r="K339" s="3" t="s">
        <v>44</v>
      </c>
      <c r="L339" s="3" t="s">
        <v>78</v>
      </c>
      <c r="M339" s="3" t="s">
        <v>5256</v>
      </c>
      <c r="N339" s="3" t="s">
        <v>67</v>
      </c>
      <c r="O339" s="3" t="s">
        <v>40</v>
      </c>
      <c r="P339" s="3" t="s">
        <v>40</v>
      </c>
      <c r="Q339" s="3" t="s">
        <v>40</v>
      </c>
      <c r="R339" s="3">
        <v>0</v>
      </c>
      <c r="S339" s="3">
        <v>0</v>
      </c>
      <c r="T339" s="3">
        <v>0</v>
      </c>
      <c r="U339" s="3">
        <v>0</v>
      </c>
      <c r="V339" s="3">
        <v>0</v>
      </c>
      <c r="W339" s="3">
        <v>0</v>
      </c>
      <c r="X339" s="3">
        <v>0</v>
      </c>
      <c r="Y339" s="3">
        <v>0</v>
      </c>
      <c r="Z339" s="3">
        <v>0</v>
      </c>
      <c r="AA339" s="3">
        <v>0</v>
      </c>
      <c r="AB339" s="3">
        <v>54</v>
      </c>
      <c r="AC339" s="3">
        <v>0</v>
      </c>
      <c r="AD339" s="3" t="s">
        <v>67</v>
      </c>
      <c r="AE339" s="3" t="s">
        <v>40</v>
      </c>
      <c r="AF339" s="3" t="s">
        <v>40</v>
      </c>
      <c r="AG339" s="3" t="s">
        <v>40</v>
      </c>
      <c r="AH339" s="3" t="s">
        <v>1522</v>
      </c>
    </row>
    <row r="340" spans="1:34" s="4" customFormat="1" ht="11.25" x14ac:dyDescent="0.2">
      <c r="A340" s="3" t="s">
        <v>1345</v>
      </c>
      <c r="B340" s="3" t="s">
        <v>1519</v>
      </c>
      <c r="C340" s="3" t="s">
        <v>1347</v>
      </c>
      <c r="D340" s="3">
        <v>13205</v>
      </c>
      <c r="E340" s="3" t="s">
        <v>1523</v>
      </c>
      <c r="F340" s="3" t="s">
        <v>1507</v>
      </c>
      <c r="G340" s="3" t="s">
        <v>1524</v>
      </c>
      <c r="H340" s="3" t="s">
        <v>1525</v>
      </c>
      <c r="I340" s="3" t="s">
        <v>42</v>
      </c>
      <c r="J340" s="3" t="s">
        <v>43</v>
      </c>
      <c r="K340" s="3" t="s">
        <v>44</v>
      </c>
      <c r="L340" s="3" t="s">
        <v>6</v>
      </c>
      <c r="M340" s="3" t="s">
        <v>5257</v>
      </c>
      <c r="N340" s="3">
        <v>100</v>
      </c>
      <c r="O340" s="3">
        <v>77</v>
      </c>
      <c r="P340" s="3">
        <v>77</v>
      </c>
      <c r="Q340" s="3">
        <v>0</v>
      </c>
      <c r="R340" s="3">
        <v>100</v>
      </c>
      <c r="S340" s="3">
        <v>77</v>
      </c>
      <c r="T340" s="3">
        <v>77</v>
      </c>
      <c r="U340" s="3">
        <v>0</v>
      </c>
      <c r="V340" s="3">
        <v>0</v>
      </c>
      <c r="W340" s="3">
        <v>0</v>
      </c>
      <c r="X340" s="3">
        <v>0</v>
      </c>
      <c r="Y340" s="3">
        <v>0</v>
      </c>
      <c r="Z340" s="3">
        <v>100</v>
      </c>
      <c r="AA340" s="3">
        <v>77</v>
      </c>
      <c r="AB340" s="3">
        <v>77</v>
      </c>
      <c r="AC340" s="3">
        <v>0</v>
      </c>
      <c r="AD340" s="3">
        <v>0</v>
      </c>
      <c r="AE340" s="3">
        <v>0</v>
      </c>
      <c r="AF340" s="3">
        <v>0</v>
      </c>
      <c r="AG340" s="3">
        <v>0</v>
      </c>
      <c r="AH340" s="3" t="s">
        <v>1526</v>
      </c>
    </row>
    <row r="341" spans="1:34" s="4" customFormat="1" ht="11.25" x14ac:dyDescent="0.2">
      <c r="A341" s="3" t="s">
        <v>1345</v>
      </c>
      <c r="B341" s="3" t="s">
        <v>1519</v>
      </c>
      <c r="C341" s="3" t="s">
        <v>1347</v>
      </c>
      <c r="D341" s="3">
        <v>13206</v>
      </c>
      <c r="E341" s="3" t="s">
        <v>1527</v>
      </c>
      <c r="F341" s="3" t="s">
        <v>1528</v>
      </c>
      <c r="G341" s="3"/>
      <c r="H341" s="3"/>
      <c r="I341" s="3" t="s">
        <v>42</v>
      </c>
      <c r="J341" s="3" t="s">
        <v>43</v>
      </c>
      <c r="K341" s="3" t="s">
        <v>44</v>
      </c>
      <c r="L341" s="3" t="s">
        <v>78</v>
      </c>
      <c r="M341" s="3" t="s">
        <v>5256</v>
      </c>
      <c r="N341" s="3" t="s">
        <v>67</v>
      </c>
      <c r="O341" s="3" t="s">
        <v>40</v>
      </c>
      <c r="P341" s="3" t="s">
        <v>40</v>
      </c>
      <c r="Q341" s="3" t="s">
        <v>40</v>
      </c>
      <c r="R341" s="3">
        <v>0</v>
      </c>
      <c r="S341" s="3">
        <v>0</v>
      </c>
      <c r="T341" s="3">
        <v>0</v>
      </c>
      <c r="U341" s="3">
        <v>0</v>
      </c>
      <c r="V341" s="3">
        <v>0</v>
      </c>
      <c r="W341" s="3">
        <v>0</v>
      </c>
      <c r="X341" s="3">
        <v>0</v>
      </c>
      <c r="Y341" s="3">
        <v>0</v>
      </c>
      <c r="Z341" s="3">
        <v>83</v>
      </c>
      <c r="AA341" s="3">
        <v>24</v>
      </c>
      <c r="AB341" s="3">
        <v>29</v>
      </c>
      <c r="AC341" s="3">
        <v>0</v>
      </c>
      <c r="AD341" s="3">
        <v>0</v>
      </c>
      <c r="AE341" s="3">
        <v>0</v>
      </c>
      <c r="AF341" s="3">
        <v>0</v>
      </c>
      <c r="AG341" s="3">
        <v>0</v>
      </c>
      <c r="AH341" s="3" t="s">
        <v>1529</v>
      </c>
    </row>
    <row r="342" spans="1:34" s="4" customFormat="1" ht="11.25" x14ac:dyDescent="0.2">
      <c r="A342" s="3" t="s">
        <v>1345</v>
      </c>
      <c r="B342" s="3" t="s">
        <v>1519</v>
      </c>
      <c r="C342" s="3" t="s">
        <v>1347</v>
      </c>
      <c r="D342" s="3">
        <v>13281</v>
      </c>
      <c r="E342" s="3" t="s">
        <v>1530</v>
      </c>
      <c r="F342" s="3" t="s">
        <v>1531</v>
      </c>
      <c r="G342" s="3"/>
      <c r="H342" s="3"/>
      <c r="I342" s="3" t="s">
        <v>42</v>
      </c>
      <c r="J342" s="3" t="s">
        <v>43</v>
      </c>
      <c r="K342" s="3" t="s">
        <v>44</v>
      </c>
      <c r="L342" s="3" t="s">
        <v>78</v>
      </c>
      <c r="M342" s="3" t="s">
        <v>5256</v>
      </c>
      <c r="N342" s="3" t="s">
        <v>67</v>
      </c>
      <c r="O342" s="3" t="s">
        <v>40</v>
      </c>
      <c r="P342" s="3" t="s">
        <v>40</v>
      </c>
      <c r="Q342" s="3" t="s">
        <v>40</v>
      </c>
      <c r="R342" s="3">
        <v>0</v>
      </c>
      <c r="S342" s="3">
        <v>0</v>
      </c>
      <c r="T342" s="3">
        <v>0</v>
      </c>
      <c r="U342" s="3">
        <v>0</v>
      </c>
      <c r="V342" s="3">
        <v>0</v>
      </c>
      <c r="W342" s="3">
        <v>0</v>
      </c>
      <c r="X342" s="3">
        <v>0</v>
      </c>
      <c r="Y342" s="3">
        <v>0</v>
      </c>
      <c r="Z342" s="3">
        <v>36</v>
      </c>
      <c r="AA342" s="3">
        <v>20</v>
      </c>
      <c r="AB342" s="3">
        <v>55</v>
      </c>
      <c r="AC342" s="3">
        <v>0</v>
      </c>
      <c r="AD342" s="3">
        <v>0</v>
      </c>
      <c r="AE342" s="3">
        <v>0</v>
      </c>
      <c r="AF342" s="3">
        <v>0</v>
      </c>
      <c r="AG342" s="3">
        <v>0</v>
      </c>
      <c r="AH342" s="3" t="s">
        <v>1532</v>
      </c>
    </row>
    <row r="343" spans="1:34" s="4" customFormat="1" ht="11.25" x14ac:dyDescent="0.2">
      <c r="A343" s="3" t="s">
        <v>1345</v>
      </c>
      <c r="B343" s="3" t="s">
        <v>1519</v>
      </c>
      <c r="C343" s="3" t="s">
        <v>1347</v>
      </c>
      <c r="D343" s="3">
        <v>13440</v>
      </c>
      <c r="E343" s="3" t="s">
        <v>1533</v>
      </c>
      <c r="F343" s="3" t="s">
        <v>1536</v>
      </c>
      <c r="G343" s="3" t="s">
        <v>1534</v>
      </c>
      <c r="H343" s="3" t="s">
        <v>1535</v>
      </c>
      <c r="I343" s="3" t="s">
        <v>42</v>
      </c>
      <c r="J343" s="3" t="s">
        <v>43</v>
      </c>
      <c r="K343" s="3" t="s">
        <v>44</v>
      </c>
      <c r="L343" s="3" t="s">
        <v>45</v>
      </c>
      <c r="M343" s="3" t="s">
        <v>9</v>
      </c>
      <c r="N343" s="3">
        <v>73</v>
      </c>
      <c r="O343" s="3">
        <v>8</v>
      </c>
      <c r="P343" s="3">
        <v>11</v>
      </c>
      <c r="Q343" s="3">
        <v>0</v>
      </c>
      <c r="R343" s="3"/>
      <c r="S343" s="3"/>
      <c r="T343" s="3"/>
      <c r="U343" s="3"/>
      <c r="V343" s="3">
        <v>0</v>
      </c>
      <c r="W343" s="3">
        <v>0</v>
      </c>
      <c r="X343" s="3">
        <v>0</v>
      </c>
      <c r="Y343" s="3">
        <v>0</v>
      </c>
      <c r="Z343" s="3">
        <v>0</v>
      </c>
      <c r="AA343" s="3">
        <v>0</v>
      </c>
      <c r="AB343" s="3">
        <v>0</v>
      </c>
      <c r="AC343" s="3">
        <v>0</v>
      </c>
      <c r="AD343" s="3">
        <v>0</v>
      </c>
      <c r="AE343" s="3">
        <v>0</v>
      </c>
      <c r="AF343" s="3">
        <v>0</v>
      </c>
      <c r="AG343" s="3">
        <v>0</v>
      </c>
      <c r="AH343" s="3" t="s">
        <v>1537</v>
      </c>
    </row>
    <row r="344" spans="1:34" s="4" customFormat="1" ht="11.25" x14ac:dyDescent="0.2">
      <c r="A344" s="3" t="s">
        <v>1345</v>
      </c>
      <c r="B344" s="3" t="s">
        <v>1519</v>
      </c>
      <c r="C344" s="3" t="s">
        <v>1347</v>
      </c>
      <c r="D344" s="3">
        <v>13441</v>
      </c>
      <c r="E344" s="3" t="s">
        <v>1538</v>
      </c>
      <c r="F344" s="3" t="s">
        <v>1541</v>
      </c>
      <c r="G344" s="3" t="s">
        <v>1539</v>
      </c>
      <c r="H344" s="3" t="s">
        <v>1540</v>
      </c>
      <c r="I344" s="3" t="s">
        <v>42</v>
      </c>
      <c r="J344" s="3" t="s">
        <v>43</v>
      </c>
      <c r="K344" s="3" t="s">
        <v>44</v>
      </c>
      <c r="L344" s="3" t="s">
        <v>78</v>
      </c>
      <c r="M344" s="3" t="s">
        <v>9</v>
      </c>
      <c r="N344" s="3">
        <v>43</v>
      </c>
      <c r="O344" s="3">
        <v>818</v>
      </c>
      <c r="P344" s="3">
        <v>1889</v>
      </c>
      <c r="Q344" s="3">
        <v>0</v>
      </c>
      <c r="R344" s="3"/>
      <c r="S344" s="3"/>
      <c r="T344" s="3"/>
      <c r="U344" s="3"/>
      <c r="V344" s="3">
        <v>0</v>
      </c>
      <c r="W344" s="3">
        <v>0</v>
      </c>
      <c r="X344" s="3">
        <v>0</v>
      </c>
      <c r="Y344" s="3">
        <v>0</v>
      </c>
      <c r="Z344" s="3">
        <v>43</v>
      </c>
      <c r="AA344" s="3">
        <v>818</v>
      </c>
      <c r="AB344" s="3">
        <v>1889</v>
      </c>
      <c r="AC344" s="3">
        <v>0</v>
      </c>
      <c r="AD344" s="3">
        <v>0</v>
      </c>
      <c r="AE344" s="3">
        <v>0</v>
      </c>
      <c r="AF344" s="3">
        <v>0</v>
      </c>
      <c r="AG344" s="3">
        <v>0</v>
      </c>
      <c r="AH344" s="3" t="s">
        <v>1542</v>
      </c>
    </row>
    <row r="345" spans="1:34" s="4" customFormat="1" ht="11.25" x14ac:dyDescent="0.2">
      <c r="A345" s="3" t="s">
        <v>1345</v>
      </c>
      <c r="B345" s="3" t="s">
        <v>1519</v>
      </c>
      <c r="C345" s="3" t="s">
        <v>1347</v>
      </c>
      <c r="D345" s="3">
        <v>13446</v>
      </c>
      <c r="E345" s="3" t="s">
        <v>1543</v>
      </c>
      <c r="F345" s="3" t="s">
        <v>1546</v>
      </c>
      <c r="G345" s="3" t="s">
        <v>1544</v>
      </c>
      <c r="H345" s="3" t="s">
        <v>1545</v>
      </c>
      <c r="I345" s="3" t="s">
        <v>42</v>
      </c>
      <c r="J345" s="3" t="s">
        <v>43</v>
      </c>
      <c r="K345" s="3" t="s">
        <v>44</v>
      </c>
      <c r="L345" s="3" t="s">
        <v>45</v>
      </c>
      <c r="M345" s="3" t="s">
        <v>9</v>
      </c>
      <c r="N345" s="3">
        <v>100</v>
      </c>
      <c r="O345" s="3">
        <v>4</v>
      </c>
      <c r="P345" s="3">
        <v>4</v>
      </c>
      <c r="Q345" s="3">
        <v>0</v>
      </c>
      <c r="R345" s="3"/>
      <c r="S345" s="3"/>
      <c r="T345" s="3"/>
      <c r="U345" s="3"/>
      <c r="V345" s="3">
        <v>50</v>
      </c>
      <c r="W345" s="3">
        <v>2</v>
      </c>
      <c r="X345" s="3">
        <v>4</v>
      </c>
      <c r="Y345" s="3">
        <v>0</v>
      </c>
      <c r="Z345" s="3">
        <v>100</v>
      </c>
      <c r="AA345" s="3">
        <v>4</v>
      </c>
      <c r="AB345" s="3">
        <v>4</v>
      </c>
      <c r="AC345" s="3">
        <v>0</v>
      </c>
      <c r="AD345" s="3">
        <v>0</v>
      </c>
      <c r="AE345" s="3">
        <v>0</v>
      </c>
      <c r="AF345" s="3">
        <v>0</v>
      </c>
      <c r="AG345" s="3">
        <v>0</v>
      </c>
      <c r="AH345" s="3" t="s">
        <v>1547</v>
      </c>
    </row>
    <row r="346" spans="1:34" s="4" customFormat="1" ht="11.25" x14ac:dyDescent="0.2">
      <c r="A346" s="3" t="s">
        <v>1345</v>
      </c>
      <c r="B346" s="3" t="s">
        <v>1548</v>
      </c>
      <c r="C346" s="3" t="s">
        <v>1347</v>
      </c>
      <c r="D346" s="3">
        <v>13342</v>
      </c>
      <c r="E346" s="3" t="s">
        <v>1530</v>
      </c>
      <c r="F346" s="3" t="s">
        <v>1531</v>
      </c>
      <c r="G346" s="3"/>
      <c r="H346" s="3"/>
      <c r="I346" s="3" t="s">
        <v>42</v>
      </c>
      <c r="J346" s="3" t="s">
        <v>43</v>
      </c>
      <c r="K346" s="3" t="s">
        <v>44</v>
      </c>
      <c r="L346" s="3" t="s">
        <v>78</v>
      </c>
      <c r="M346" s="3" t="s">
        <v>5256</v>
      </c>
      <c r="N346" s="3" t="s">
        <v>67</v>
      </c>
      <c r="O346" s="3" t="s">
        <v>40</v>
      </c>
      <c r="P346" s="3" t="s">
        <v>40</v>
      </c>
      <c r="Q346" s="3" t="s">
        <v>40</v>
      </c>
      <c r="R346" s="3">
        <v>62.5</v>
      </c>
      <c r="S346" s="3">
        <v>25</v>
      </c>
      <c r="T346" s="3">
        <v>40</v>
      </c>
      <c r="U346" s="3">
        <v>0</v>
      </c>
      <c r="V346" s="3" t="s">
        <v>67</v>
      </c>
      <c r="W346" s="3" t="s">
        <v>40</v>
      </c>
      <c r="X346" s="3" t="s">
        <v>40</v>
      </c>
      <c r="Y346" s="3" t="s">
        <v>40</v>
      </c>
      <c r="Z346" s="3" t="s">
        <v>67</v>
      </c>
      <c r="AA346" s="3" t="s">
        <v>40</v>
      </c>
      <c r="AB346" s="3" t="s">
        <v>40</v>
      </c>
      <c r="AC346" s="3" t="s">
        <v>40</v>
      </c>
      <c r="AD346" s="3" t="s">
        <v>67</v>
      </c>
      <c r="AE346" s="3" t="s">
        <v>40</v>
      </c>
      <c r="AF346" s="3" t="s">
        <v>40</v>
      </c>
      <c r="AG346" s="3" t="s">
        <v>40</v>
      </c>
      <c r="AH346" s="3" t="s">
        <v>1549</v>
      </c>
    </row>
    <row r="347" spans="1:34" s="4" customFormat="1" ht="11.25" x14ac:dyDescent="0.2">
      <c r="A347" s="3" t="s">
        <v>1345</v>
      </c>
      <c r="B347" s="3" t="s">
        <v>1548</v>
      </c>
      <c r="C347" s="3" t="s">
        <v>1347</v>
      </c>
      <c r="D347" s="3">
        <v>13343</v>
      </c>
      <c r="E347" s="3" t="s">
        <v>1520</v>
      </c>
      <c r="F347" s="3" t="s">
        <v>1552</v>
      </c>
      <c r="G347" s="3" t="s">
        <v>1550</v>
      </c>
      <c r="H347" s="3" t="s">
        <v>1551</v>
      </c>
      <c r="I347" s="3" t="s">
        <v>42</v>
      </c>
      <c r="J347" s="3" t="s">
        <v>43</v>
      </c>
      <c r="K347" s="3" t="s">
        <v>44</v>
      </c>
      <c r="L347" s="3" t="s">
        <v>78</v>
      </c>
      <c r="M347" s="3" t="s">
        <v>5257</v>
      </c>
      <c r="N347" s="3">
        <v>67.2</v>
      </c>
      <c r="O347" s="3">
        <v>43</v>
      </c>
      <c r="P347" s="3">
        <v>64</v>
      </c>
      <c r="Q347" s="3">
        <v>0</v>
      </c>
      <c r="R347" s="3">
        <v>67.2</v>
      </c>
      <c r="S347" s="3">
        <v>43</v>
      </c>
      <c r="T347" s="3">
        <v>64</v>
      </c>
      <c r="U347" s="3">
        <v>0</v>
      </c>
      <c r="V347" s="3">
        <v>67.2</v>
      </c>
      <c r="W347" s="3">
        <v>43</v>
      </c>
      <c r="X347" s="3">
        <v>64</v>
      </c>
      <c r="Y347" s="3">
        <v>0</v>
      </c>
      <c r="Z347" s="3">
        <v>0</v>
      </c>
      <c r="AA347" s="3">
        <v>0</v>
      </c>
      <c r="AB347" s="3">
        <v>0</v>
      </c>
      <c r="AC347" s="3">
        <v>0</v>
      </c>
      <c r="AD347" s="3" t="s">
        <v>67</v>
      </c>
      <c r="AE347" s="3" t="s">
        <v>40</v>
      </c>
      <c r="AF347" s="3" t="s">
        <v>40</v>
      </c>
      <c r="AG347" s="3" t="s">
        <v>40</v>
      </c>
      <c r="AH347" s="3" t="s">
        <v>1553</v>
      </c>
    </row>
    <row r="348" spans="1:34" s="4" customFormat="1" ht="11.25" x14ac:dyDescent="0.2">
      <c r="A348" s="3" t="s">
        <v>1345</v>
      </c>
      <c r="B348" s="3" t="s">
        <v>1548</v>
      </c>
      <c r="C348" s="3" t="s">
        <v>1347</v>
      </c>
      <c r="D348" s="3">
        <v>13344</v>
      </c>
      <c r="E348" s="3" t="s">
        <v>1554</v>
      </c>
      <c r="F348" s="3" t="s">
        <v>1555</v>
      </c>
      <c r="G348" s="3"/>
      <c r="H348" s="3"/>
      <c r="I348" s="3" t="s">
        <v>42</v>
      </c>
      <c r="J348" s="3" t="s">
        <v>43</v>
      </c>
      <c r="K348" s="3" t="s">
        <v>44</v>
      </c>
      <c r="L348" s="3" t="s">
        <v>6</v>
      </c>
      <c r="M348" s="3" t="s">
        <v>5256</v>
      </c>
      <c r="N348" s="3" t="s">
        <v>67</v>
      </c>
      <c r="O348" s="3" t="s">
        <v>40</v>
      </c>
      <c r="P348" s="3" t="s">
        <v>40</v>
      </c>
      <c r="Q348" s="3" t="s">
        <v>40</v>
      </c>
      <c r="R348" s="3">
        <v>66.7</v>
      </c>
      <c r="S348" s="3">
        <v>50</v>
      </c>
      <c r="T348" s="3">
        <v>75</v>
      </c>
      <c r="U348" s="3">
        <v>0</v>
      </c>
      <c r="V348" s="3" t="s">
        <v>67</v>
      </c>
      <c r="W348" s="3" t="s">
        <v>40</v>
      </c>
      <c r="X348" s="3" t="s">
        <v>40</v>
      </c>
      <c r="Y348" s="3" t="s">
        <v>40</v>
      </c>
      <c r="Z348" s="3" t="s">
        <v>67</v>
      </c>
      <c r="AA348" s="3" t="s">
        <v>40</v>
      </c>
      <c r="AB348" s="3" t="s">
        <v>40</v>
      </c>
      <c r="AC348" s="3" t="s">
        <v>40</v>
      </c>
      <c r="AD348" s="3" t="s">
        <v>67</v>
      </c>
      <c r="AE348" s="3" t="s">
        <v>40</v>
      </c>
      <c r="AF348" s="3" t="s">
        <v>40</v>
      </c>
      <c r="AG348" s="3" t="s">
        <v>40</v>
      </c>
      <c r="AH348" s="3" t="s">
        <v>1556</v>
      </c>
    </row>
    <row r="349" spans="1:34" s="4" customFormat="1" ht="11.25" x14ac:dyDescent="0.2">
      <c r="A349" s="3" t="s">
        <v>1345</v>
      </c>
      <c r="B349" s="3" t="s">
        <v>1548</v>
      </c>
      <c r="C349" s="3" t="s">
        <v>1347</v>
      </c>
      <c r="D349" s="3">
        <v>13345</v>
      </c>
      <c r="E349" s="3" t="s">
        <v>1557</v>
      </c>
      <c r="F349" s="3" t="s">
        <v>1558</v>
      </c>
      <c r="G349" s="3"/>
      <c r="H349" s="3"/>
      <c r="I349" s="3" t="s">
        <v>42</v>
      </c>
      <c r="J349" s="3" t="s">
        <v>52</v>
      </c>
      <c r="K349" s="3" t="s">
        <v>44</v>
      </c>
      <c r="L349" s="3" t="s">
        <v>78</v>
      </c>
      <c r="M349" s="3" t="s">
        <v>5256</v>
      </c>
      <c r="N349" s="3" t="s">
        <v>67</v>
      </c>
      <c r="O349" s="3" t="s">
        <v>40</v>
      </c>
      <c r="P349" s="3" t="s">
        <v>40</v>
      </c>
      <c r="Q349" s="3" t="s">
        <v>40</v>
      </c>
      <c r="R349" s="3">
        <v>2.4</v>
      </c>
      <c r="S349" s="3">
        <v>438</v>
      </c>
      <c r="T349" s="3">
        <v>18169</v>
      </c>
      <c r="U349" s="3">
        <v>0</v>
      </c>
      <c r="V349" s="3" t="s">
        <v>67</v>
      </c>
      <c r="W349" s="3" t="s">
        <v>40</v>
      </c>
      <c r="X349" s="3" t="s">
        <v>40</v>
      </c>
      <c r="Y349" s="3" t="s">
        <v>40</v>
      </c>
      <c r="Z349" s="3" t="s">
        <v>67</v>
      </c>
      <c r="AA349" s="3" t="s">
        <v>40</v>
      </c>
      <c r="AB349" s="3" t="s">
        <v>40</v>
      </c>
      <c r="AC349" s="3" t="s">
        <v>40</v>
      </c>
      <c r="AD349" s="3" t="s">
        <v>67</v>
      </c>
      <c r="AE349" s="3" t="s">
        <v>40</v>
      </c>
      <c r="AF349" s="3" t="s">
        <v>40</v>
      </c>
      <c r="AG349" s="3" t="s">
        <v>40</v>
      </c>
      <c r="AH349" s="3" t="s">
        <v>1559</v>
      </c>
    </row>
    <row r="350" spans="1:34" s="4" customFormat="1" ht="11.25" x14ac:dyDescent="0.2">
      <c r="A350" s="3" t="s">
        <v>1345</v>
      </c>
      <c r="B350" s="3" t="s">
        <v>1548</v>
      </c>
      <c r="C350" s="3" t="s">
        <v>1347</v>
      </c>
      <c r="D350" s="3">
        <v>13465</v>
      </c>
      <c r="E350" s="3" t="s">
        <v>1560</v>
      </c>
      <c r="F350" s="3" t="s">
        <v>1563</v>
      </c>
      <c r="G350" s="3" t="s">
        <v>1561</v>
      </c>
      <c r="H350" s="3" t="s">
        <v>1562</v>
      </c>
      <c r="I350" s="3" t="s">
        <v>42</v>
      </c>
      <c r="J350" s="3" t="s">
        <v>43</v>
      </c>
      <c r="K350" s="3" t="s">
        <v>44</v>
      </c>
      <c r="L350" s="3" t="s">
        <v>78</v>
      </c>
      <c r="M350" s="3" t="s">
        <v>9</v>
      </c>
      <c r="N350" s="3">
        <v>5</v>
      </c>
      <c r="O350" s="3">
        <v>906</v>
      </c>
      <c r="P350" s="3">
        <v>18914</v>
      </c>
      <c r="Q350" s="3">
        <v>0</v>
      </c>
      <c r="R350" s="3"/>
      <c r="S350" s="3"/>
      <c r="T350" s="3"/>
      <c r="U350" s="3"/>
      <c r="V350" s="3" t="s">
        <v>67</v>
      </c>
      <c r="W350" s="3" t="s">
        <v>40</v>
      </c>
      <c r="X350" s="3" t="s">
        <v>40</v>
      </c>
      <c r="Y350" s="3" t="s">
        <v>40</v>
      </c>
      <c r="Z350" s="3">
        <v>1</v>
      </c>
      <c r="AA350" s="3">
        <v>208</v>
      </c>
      <c r="AB350" s="3">
        <v>18008</v>
      </c>
      <c r="AC350" s="3">
        <v>0</v>
      </c>
      <c r="AD350" s="3" t="s">
        <v>67</v>
      </c>
      <c r="AE350" s="3" t="s">
        <v>40</v>
      </c>
      <c r="AF350" s="3" t="s">
        <v>40</v>
      </c>
      <c r="AG350" s="3" t="s">
        <v>40</v>
      </c>
      <c r="AH350" s="3" t="s">
        <v>1564</v>
      </c>
    </row>
    <row r="351" spans="1:34" s="4" customFormat="1" ht="11.25" x14ac:dyDescent="0.2">
      <c r="A351" s="3" t="s">
        <v>1345</v>
      </c>
      <c r="B351" s="3" t="s">
        <v>1548</v>
      </c>
      <c r="C351" s="3" t="s">
        <v>1347</v>
      </c>
      <c r="D351" s="3">
        <v>13468</v>
      </c>
      <c r="E351" s="3" t="s">
        <v>1565</v>
      </c>
      <c r="F351" s="3" t="s">
        <v>1499</v>
      </c>
      <c r="G351" s="3" t="s">
        <v>1566</v>
      </c>
      <c r="H351" s="3" t="s">
        <v>1498</v>
      </c>
      <c r="I351" s="3" t="s">
        <v>42</v>
      </c>
      <c r="J351" s="3" t="s">
        <v>43</v>
      </c>
      <c r="K351" s="3" t="s">
        <v>44</v>
      </c>
      <c r="L351" s="3" t="s">
        <v>45</v>
      </c>
      <c r="M351" s="3" t="s">
        <v>9</v>
      </c>
      <c r="N351" s="3">
        <v>80</v>
      </c>
      <c r="O351" s="3">
        <v>8</v>
      </c>
      <c r="P351" s="3">
        <v>10</v>
      </c>
      <c r="Q351" s="3">
        <v>0</v>
      </c>
      <c r="R351" s="3"/>
      <c r="S351" s="3"/>
      <c r="T351" s="3"/>
      <c r="U351" s="3"/>
      <c r="V351" s="3">
        <v>33</v>
      </c>
      <c r="W351" s="3">
        <v>1</v>
      </c>
      <c r="X351" s="3">
        <v>3</v>
      </c>
      <c r="Y351" s="3">
        <v>0</v>
      </c>
      <c r="Z351" s="3" t="s">
        <v>67</v>
      </c>
      <c r="AA351" s="3" t="s">
        <v>40</v>
      </c>
      <c r="AB351" s="3" t="s">
        <v>40</v>
      </c>
      <c r="AC351" s="3" t="s">
        <v>40</v>
      </c>
      <c r="AD351" s="3" t="s">
        <v>67</v>
      </c>
      <c r="AE351" s="3" t="s">
        <v>40</v>
      </c>
      <c r="AF351" s="3" t="s">
        <v>40</v>
      </c>
      <c r="AG351" s="3" t="s">
        <v>40</v>
      </c>
      <c r="AH351" s="3" t="s">
        <v>1567</v>
      </c>
    </row>
    <row r="352" spans="1:34" s="4" customFormat="1" ht="11.25" x14ac:dyDescent="0.2">
      <c r="A352" s="3" t="s">
        <v>1345</v>
      </c>
      <c r="B352" s="3" t="s">
        <v>1548</v>
      </c>
      <c r="C352" s="3" t="s">
        <v>1347</v>
      </c>
      <c r="D352" s="3">
        <v>13471</v>
      </c>
      <c r="E352" s="3" t="s">
        <v>1568</v>
      </c>
      <c r="F352" s="3" t="s">
        <v>1571</v>
      </c>
      <c r="G352" s="3" t="s">
        <v>1569</v>
      </c>
      <c r="H352" s="3" t="s">
        <v>1570</v>
      </c>
      <c r="I352" s="3" t="s">
        <v>42</v>
      </c>
      <c r="J352" s="3" t="s">
        <v>43</v>
      </c>
      <c r="K352" s="3" t="s">
        <v>44</v>
      </c>
      <c r="L352" s="3" t="s">
        <v>45</v>
      </c>
      <c r="M352" s="3" t="s">
        <v>9</v>
      </c>
      <c r="N352" s="3">
        <v>100</v>
      </c>
      <c r="O352" s="3">
        <v>8</v>
      </c>
      <c r="P352" s="3">
        <v>8</v>
      </c>
      <c r="Q352" s="3">
        <v>0</v>
      </c>
      <c r="R352" s="3"/>
      <c r="S352" s="3"/>
      <c r="T352" s="3"/>
      <c r="U352" s="3"/>
      <c r="V352" s="3" t="s">
        <v>67</v>
      </c>
      <c r="W352" s="3" t="s">
        <v>40</v>
      </c>
      <c r="X352" s="3" t="s">
        <v>40</v>
      </c>
      <c r="Y352" s="3" t="s">
        <v>40</v>
      </c>
      <c r="Z352" s="3" t="s">
        <v>67</v>
      </c>
      <c r="AA352" s="3" t="s">
        <v>40</v>
      </c>
      <c r="AB352" s="3" t="s">
        <v>40</v>
      </c>
      <c r="AC352" s="3" t="s">
        <v>40</v>
      </c>
      <c r="AD352" s="3" t="s">
        <v>67</v>
      </c>
      <c r="AE352" s="3" t="s">
        <v>40</v>
      </c>
      <c r="AF352" s="3" t="s">
        <v>40</v>
      </c>
      <c r="AG352" s="3" t="s">
        <v>40</v>
      </c>
      <c r="AH352" s="3" t="s">
        <v>1572</v>
      </c>
    </row>
    <row r="353" spans="1:34" s="4" customFormat="1" ht="11.25" x14ac:dyDescent="0.2">
      <c r="A353" s="3" t="s">
        <v>1345</v>
      </c>
      <c r="B353" s="3" t="s">
        <v>1548</v>
      </c>
      <c r="C353" s="3" t="s">
        <v>1347</v>
      </c>
      <c r="D353" s="3">
        <v>13472</v>
      </c>
      <c r="E353" s="3" t="s">
        <v>1573</v>
      </c>
      <c r="F353" s="3" t="s">
        <v>1576</v>
      </c>
      <c r="G353" s="3" t="s">
        <v>1574</v>
      </c>
      <c r="H353" s="3" t="s">
        <v>1575</v>
      </c>
      <c r="I353" s="3" t="s">
        <v>42</v>
      </c>
      <c r="J353" s="3" t="s">
        <v>52</v>
      </c>
      <c r="K353" s="3" t="s">
        <v>44</v>
      </c>
      <c r="L353" s="3" t="s">
        <v>45</v>
      </c>
      <c r="M353" s="3" t="s">
        <v>9</v>
      </c>
      <c r="N353" s="3">
        <v>100</v>
      </c>
      <c r="O353" s="3">
        <v>6</v>
      </c>
      <c r="P353" s="3">
        <v>6</v>
      </c>
      <c r="Q353" s="3">
        <v>0</v>
      </c>
      <c r="R353" s="3"/>
      <c r="S353" s="3"/>
      <c r="T353" s="3"/>
      <c r="U353" s="3"/>
      <c r="V353" s="3">
        <v>0</v>
      </c>
      <c r="W353" s="3">
        <v>0</v>
      </c>
      <c r="X353" s="3">
        <v>8</v>
      </c>
      <c r="Y353" s="3">
        <v>0</v>
      </c>
      <c r="Z353" s="3" t="s">
        <v>67</v>
      </c>
      <c r="AA353" s="3" t="s">
        <v>40</v>
      </c>
      <c r="AB353" s="3" t="s">
        <v>40</v>
      </c>
      <c r="AC353" s="3" t="s">
        <v>40</v>
      </c>
      <c r="AD353" s="3" t="s">
        <v>67</v>
      </c>
      <c r="AE353" s="3" t="s">
        <v>40</v>
      </c>
      <c r="AF353" s="3" t="s">
        <v>40</v>
      </c>
      <c r="AG353" s="3" t="s">
        <v>40</v>
      </c>
      <c r="AH353" s="3" t="s">
        <v>1577</v>
      </c>
    </row>
    <row r="354" spans="1:34" s="4" customFormat="1" ht="11.25" x14ac:dyDescent="0.2">
      <c r="A354" s="3" t="s">
        <v>1345</v>
      </c>
      <c r="B354" s="3" t="s">
        <v>1548</v>
      </c>
      <c r="C354" s="3" t="s">
        <v>1347</v>
      </c>
      <c r="D354" s="3">
        <v>13473</v>
      </c>
      <c r="E354" s="3" t="s">
        <v>1578</v>
      </c>
      <c r="F354" s="3" t="s">
        <v>1580</v>
      </c>
      <c r="G354" s="3" t="s">
        <v>1574</v>
      </c>
      <c r="H354" s="3" t="s">
        <v>1579</v>
      </c>
      <c r="I354" s="3" t="s">
        <v>42</v>
      </c>
      <c r="J354" s="3" t="s">
        <v>43</v>
      </c>
      <c r="K354" s="3" t="s">
        <v>44</v>
      </c>
      <c r="L354" s="3" t="s">
        <v>45</v>
      </c>
      <c r="M354" s="3" t="s">
        <v>9</v>
      </c>
      <c r="N354" s="3">
        <v>100</v>
      </c>
      <c r="O354" s="3">
        <v>8</v>
      </c>
      <c r="P354" s="3">
        <v>8</v>
      </c>
      <c r="Q354" s="3">
        <v>0</v>
      </c>
      <c r="R354" s="3"/>
      <c r="S354" s="3"/>
      <c r="T354" s="3"/>
      <c r="U354" s="3"/>
      <c r="V354" s="3">
        <v>0</v>
      </c>
      <c r="W354" s="3">
        <v>0</v>
      </c>
      <c r="X354" s="3">
        <v>5</v>
      </c>
      <c r="Y354" s="3">
        <v>0</v>
      </c>
      <c r="Z354" s="3" t="s">
        <v>67</v>
      </c>
      <c r="AA354" s="3" t="s">
        <v>40</v>
      </c>
      <c r="AB354" s="3" t="s">
        <v>40</v>
      </c>
      <c r="AC354" s="3" t="s">
        <v>40</v>
      </c>
      <c r="AD354" s="3" t="s">
        <v>67</v>
      </c>
      <c r="AE354" s="3" t="s">
        <v>40</v>
      </c>
      <c r="AF354" s="3" t="s">
        <v>40</v>
      </c>
      <c r="AG354" s="3" t="s">
        <v>40</v>
      </c>
      <c r="AH354" s="3" t="s">
        <v>1581</v>
      </c>
    </row>
    <row r="355" spans="1:34" s="4" customFormat="1" ht="11.25" x14ac:dyDescent="0.2">
      <c r="A355" s="3" t="s">
        <v>1345</v>
      </c>
      <c r="B355" s="3" t="s">
        <v>1582</v>
      </c>
      <c r="C355" s="3" t="s">
        <v>1347</v>
      </c>
      <c r="D355" s="3">
        <v>13439</v>
      </c>
      <c r="E355" s="3" t="s">
        <v>1583</v>
      </c>
      <c r="F355" s="3" t="s">
        <v>1504</v>
      </c>
      <c r="G355" s="3" t="s">
        <v>1584</v>
      </c>
      <c r="H355" s="3" t="s">
        <v>1585</v>
      </c>
      <c r="I355" s="3" t="s">
        <v>42</v>
      </c>
      <c r="J355" s="3" t="s">
        <v>43</v>
      </c>
      <c r="K355" s="3" t="s">
        <v>44</v>
      </c>
      <c r="L355" s="3" t="s">
        <v>6</v>
      </c>
      <c r="M355" s="3" t="s">
        <v>9</v>
      </c>
      <c r="N355" s="3">
        <v>86</v>
      </c>
      <c r="O355" s="3">
        <v>43</v>
      </c>
      <c r="P355" s="3">
        <v>50</v>
      </c>
      <c r="Q355" s="3">
        <v>0</v>
      </c>
      <c r="R355" s="3"/>
      <c r="S355" s="3"/>
      <c r="T355" s="3"/>
      <c r="U355" s="3"/>
      <c r="V355" s="3" t="s">
        <v>67</v>
      </c>
      <c r="W355" s="3" t="s">
        <v>40</v>
      </c>
      <c r="X355" s="3" t="s">
        <v>40</v>
      </c>
      <c r="Y355" s="3" t="s">
        <v>40</v>
      </c>
      <c r="Z355" s="3" t="s">
        <v>67</v>
      </c>
      <c r="AA355" s="3" t="s">
        <v>40</v>
      </c>
      <c r="AB355" s="3" t="s">
        <v>40</v>
      </c>
      <c r="AC355" s="3" t="s">
        <v>40</v>
      </c>
      <c r="AD355" s="3" t="s">
        <v>67</v>
      </c>
      <c r="AE355" s="3" t="s">
        <v>40</v>
      </c>
      <c r="AF355" s="3" t="s">
        <v>40</v>
      </c>
      <c r="AG355" s="3" t="s">
        <v>40</v>
      </c>
      <c r="AH355" s="3" t="s">
        <v>1586</v>
      </c>
    </row>
    <row r="356" spans="1:34" s="4" customFormat="1" ht="11.25" x14ac:dyDescent="0.2">
      <c r="A356" s="3" t="s">
        <v>1345</v>
      </c>
      <c r="B356" s="3" t="s">
        <v>1582</v>
      </c>
      <c r="C356" s="3" t="s">
        <v>1347</v>
      </c>
      <c r="D356" s="3">
        <v>13443</v>
      </c>
      <c r="E356" s="3" t="s">
        <v>1587</v>
      </c>
      <c r="F356" s="3" t="s">
        <v>1499</v>
      </c>
      <c r="G356" s="3" t="s">
        <v>1588</v>
      </c>
      <c r="H356" s="3" t="s">
        <v>1589</v>
      </c>
      <c r="I356" s="3" t="s">
        <v>42</v>
      </c>
      <c r="J356" s="3" t="s">
        <v>43</v>
      </c>
      <c r="K356" s="3" t="s">
        <v>44</v>
      </c>
      <c r="L356" s="3" t="s">
        <v>45</v>
      </c>
      <c r="M356" s="3" t="s">
        <v>9</v>
      </c>
      <c r="N356" s="3">
        <v>80</v>
      </c>
      <c r="O356" s="3">
        <v>16</v>
      </c>
      <c r="P356" s="3">
        <v>20</v>
      </c>
      <c r="Q356" s="3">
        <v>0</v>
      </c>
      <c r="R356" s="3"/>
      <c r="S356" s="3"/>
      <c r="T356" s="3"/>
      <c r="U356" s="3"/>
      <c r="V356" s="3" t="s">
        <v>67</v>
      </c>
      <c r="W356" s="3" t="s">
        <v>40</v>
      </c>
      <c r="X356" s="3" t="s">
        <v>40</v>
      </c>
      <c r="Y356" s="3" t="s">
        <v>40</v>
      </c>
      <c r="Z356" s="3" t="s">
        <v>67</v>
      </c>
      <c r="AA356" s="3" t="s">
        <v>40</v>
      </c>
      <c r="AB356" s="3" t="s">
        <v>40</v>
      </c>
      <c r="AC356" s="3" t="s">
        <v>40</v>
      </c>
      <c r="AD356" s="3" t="s">
        <v>67</v>
      </c>
      <c r="AE356" s="3" t="s">
        <v>40</v>
      </c>
      <c r="AF356" s="3" t="s">
        <v>40</v>
      </c>
      <c r="AG356" s="3" t="s">
        <v>40</v>
      </c>
      <c r="AH356" s="3" t="s">
        <v>1590</v>
      </c>
    </row>
    <row r="357" spans="1:34" s="4" customFormat="1" ht="11.25" x14ac:dyDescent="0.2">
      <c r="A357" s="3" t="s">
        <v>1345</v>
      </c>
      <c r="B357" s="3" t="s">
        <v>1582</v>
      </c>
      <c r="C357" s="3" t="s">
        <v>1347</v>
      </c>
      <c r="D357" s="3">
        <v>13449</v>
      </c>
      <c r="E357" s="3" t="s">
        <v>1591</v>
      </c>
      <c r="F357" s="3" t="s">
        <v>1594</v>
      </c>
      <c r="G357" s="3" t="s">
        <v>1592</v>
      </c>
      <c r="H357" s="3" t="s">
        <v>1593</v>
      </c>
      <c r="I357" s="3" t="s">
        <v>42</v>
      </c>
      <c r="J357" s="3" t="s">
        <v>43</v>
      </c>
      <c r="K357" s="3" t="s">
        <v>44</v>
      </c>
      <c r="L357" s="3" t="s">
        <v>45</v>
      </c>
      <c r="M357" s="3" t="s">
        <v>9</v>
      </c>
      <c r="N357" s="3">
        <v>80</v>
      </c>
      <c r="O357" s="3">
        <v>4</v>
      </c>
      <c r="P357" s="3">
        <v>5</v>
      </c>
      <c r="Q357" s="3">
        <v>0</v>
      </c>
      <c r="R357" s="3"/>
      <c r="S357" s="3"/>
      <c r="T357" s="3"/>
      <c r="U357" s="3"/>
      <c r="V357" s="3" t="s">
        <v>67</v>
      </c>
      <c r="W357" s="3" t="s">
        <v>40</v>
      </c>
      <c r="X357" s="3" t="s">
        <v>40</v>
      </c>
      <c r="Y357" s="3" t="s">
        <v>40</v>
      </c>
      <c r="Z357" s="3" t="s">
        <v>67</v>
      </c>
      <c r="AA357" s="3" t="s">
        <v>40</v>
      </c>
      <c r="AB357" s="3" t="s">
        <v>40</v>
      </c>
      <c r="AC357" s="3" t="s">
        <v>40</v>
      </c>
      <c r="AD357" s="3" t="s">
        <v>67</v>
      </c>
      <c r="AE357" s="3" t="s">
        <v>40</v>
      </c>
      <c r="AF357" s="3" t="s">
        <v>40</v>
      </c>
      <c r="AG357" s="3" t="s">
        <v>40</v>
      </c>
      <c r="AH357" s="3" t="s">
        <v>1595</v>
      </c>
    </row>
    <row r="358" spans="1:34" s="4" customFormat="1" ht="11.25" x14ac:dyDescent="0.2">
      <c r="A358" s="3" t="s">
        <v>1345</v>
      </c>
      <c r="B358" s="3" t="s">
        <v>1582</v>
      </c>
      <c r="C358" s="3" t="s">
        <v>1347</v>
      </c>
      <c r="D358" s="3">
        <v>13451</v>
      </c>
      <c r="E358" s="3" t="s">
        <v>1491</v>
      </c>
      <c r="F358" s="3" t="s">
        <v>1493</v>
      </c>
      <c r="G358" s="3" t="s">
        <v>1596</v>
      </c>
      <c r="H358" s="3" t="s">
        <v>1597</v>
      </c>
      <c r="I358" s="3" t="s">
        <v>42</v>
      </c>
      <c r="J358" s="3" t="s">
        <v>43</v>
      </c>
      <c r="K358" s="3" t="s">
        <v>44</v>
      </c>
      <c r="L358" s="3" t="s">
        <v>6</v>
      </c>
      <c r="M358" s="3" t="s">
        <v>9</v>
      </c>
      <c r="N358" s="3">
        <v>83</v>
      </c>
      <c r="O358" s="3">
        <v>57</v>
      </c>
      <c r="P358" s="3">
        <v>69</v>
      </c>
      <c r="Q358" s="3">
        <v>0</v>
      </c>
      <c r="R358" s="3"/>
      <c r="S358" s="3"/>
      <c r="T358" s="3"/>
      <c r="U358" s="3"/>
      <c r="V358" s="3" t="s">
        <v>67</v>
      </c>
      <c r="W358" s="3" t="s">
        <v>40</v>
      </c>
      <c r="X358" s="3" t="s">
        <v>40</v>
      </c>
      <c r="Y358" s="3" t="s">
        <v>40</v>
      </c>
      <c r="Z358" s="3" t="s">
        <v>67</v>
      </c>
      <c r="AA358" s="3" t="s">
        <v>40</v>
      </c>
      <c r="AB358" s="3" t="s">
        <v>40</v>
      </c>
      <c r="AC358" s="3" t="s">
        <v>40</v>
      </c>
      <c r="AD358" s="3" t="s">
        <v>67</v>
      </c>
      <c r="AE358" s="3" t="s">
        <v>40</v>
      </c>
      <c r="AF358" s="3" t="s">
        <v>40</v>
      </c>
      <c r="AG358" s="3" t="s">
        <v>40</v>
      </c>
      <c r="AH358" s="3" t="s">
        <v>1598</v>
      </c>
    </row>
    <row r="359" spans="1:34" s="4" customFormat="1" ht="11.25" x14ac:dyDescent="0.2">
      <c r="A359" s="3" t="s">
        <v>1345</v>
      </c>
      <c r="B359" s="3" t="s">
        <v>1582</v>
      </c>
      <c r="C359" s="3" t="s">
        <v>1347</v>
      </c>
      <c r="D359" s="3">
        <v>13454</v>
      </c>
      <c r="E359" s="3" t="s">
        <v>1599</v>
      </c>
      <c r="F359" s="3" t="s">
        <v>1602</v>
      </c>
      <c r="G359" s="3" t="s">
        <v>1600</v>
      </c>
      <c r="H359" s="3" t="s">
        <v>1601</v>
      </c>
      <c r="I359" s="3" t="s">
        <v>42</v>
      </c>
      <c r="J359" s="3" t="s">
        <v>43</v>
      </c>
      <c r="K359" s="3" t="s">
        <v>505</v>
      </c>
      <c r="L359" s="3" t="s">
        <v>45</v>
      </c>
      <c r="M359" s="3" t="s">
        <v>9</v>
      </c>
      <c r="N359" s="3">
        <v>80</v>
      </c>
      <c r="O359" s="3">
        <v>30140863000</v>
      </c>
      <c r="P359" s="3">
        <v>37676088000</v>
      </c>
      <c r="Q359" s="3">
        <v>0</v>
      </c>
      <c r="R359" s="3"/>
      <c r="S359" s="3"/>
      <c r="T359" s="3"/>
      <c r="U359" s="3"/>
      <c r="V359" s="3" t="s">
        <v>67</v>
      </c>
      <c r="W359" s="3" t="s">
        <v>40</v>
      </c>
      <c r="X359" s="3" t="s">
        <v>40</v>
      </c>
      <c r="Y359" s="3" t="s">
        <v>40</v>
      </c>
      <c r="Z359" s="3" t="s">
        <v>67</v>
      </c>
      <c r="AA359" s="3" t="s">
        <v>40</v>
      </c>
      <c r="AB359" s="3" t="s">
        <v>40</v>
      </c>
      <c r="AC359" s="3" t="s">
        <v>40</v>
      </c>
      <c r="AD359" s="3" t="s">
        <v>67</v>
      </c>
      <c r="AE359" s="3" t="s">
        <v>40</v>
      </c>
      <c r="AF359" s="3" t="s">
        <v>40</v>
      </c>
      <c r="AG359" s="3" t="s">
        <v>40</v>
      </c>
      <c r="AH359" s="3" t="s">
        <v>1603</v>
      </c>
    </row>
    <row r="360" spans="1:34" s="4" customFormat="1" ht="11.25" x14ac:dyDescent="0.2">
      <c r="A360" s="3" t="s">
        <v>1345</v>
      </c>
      <c r="B360" s="3" t="s">
        <v>1604</v>
      </c>
      <c r="C360" s="3" t="s">
        <v>1347</v>
      </c>
      <c r="D360" s="3">
        <v>13190</v>
      </c>
      <c r="E360" s="3" t="s">
        <v>1530</v>
      </c>
      <c r="F360" s="3" t="s">
        <v>1531</v>
      </c>
      <c r="G360" s="3"/>
      <c r="H360" s="3"/>
      <c r="I360" s="3" t="s">
        <v>42</v>
      </c>
      <c r="J360" s="3" t="s">
        <v>43</v>
      </c>
      <c r="K360" s="3" t="s">
        <v>44</v>
      </c>
      <c r="L360" s="3" t="s">
        <v>78</v>
      </c>
      <c r="M360" s="3" t="s">
        <v>5256</v>
      </c>
      <c r="N360" s="3" t="s">
        <v>67</v>
      </c>
      <c r="O360" s="3" t="s">
        <v>40</v>
      </c>
      <c r="P360" s="3" t="s">
        <v>40</v>
      </c>
      <c r="Q360" s="3" t="s">
        <v>40</v>
      </c>
      <c r="R360" s="3">
        <v>66.7</v>
      </c>
      <c r="S360" s="3">
        <v>18</v>
      </c>
      <c r="T360" s="3">
        <v>27</v>
      </c>
      <c r="U360" s="3">
        <v>0</v>
      </c>
      <c r="V360" s="3">
        <v>0</v>
      </c>
      <c r="W360" s="3">
        <v>0</v>
      </c>
      <c r="X360" s="3">
        <v>0</v>
      </c>
      <c r="Y360" s="3">
        <v>0</v>
      </c>
      <c r="Z360" s="3">
        <v>66.7</v>
      </c>
      <c r="AA360" s="3">
        <v>18</v>
      </c>
      <c r="AB360" s="3">
        <v>27</v>
      </c>
      <c r="AC360" s="3">
        <v>0</v>
      </c>
      <c r="AD360" s="3">
        <v>66.7</v>
      </c>
      <c r="AE360" s="3">
        <v>18</v>
      </c>
      <c r="AF360" s="3">
        <v>27</v>
      </c>
      <c r="AG360" s="3">
        <v>0</v>
      </c>
      <c r="AH360" s="3" t="s">
        <v>1605</v>
      </c>
    </row>
    <row r="361" spans="1:34" s="4" customFormat="1" ht="11.25" x14ac:dyDescent="0.2">
      <c r="A361" s="3" t="s">
        <v>1345</v>
      </c>
      <c r="B361" s="3" t="s">
        <v>1604</v>
      </c>
      <c r="C361" s="3" t="s">
        <v>1347</v>
      </c>
      <c r="D361" s="3">
        <v>13191</v>
      </c>
      <c r="E361" s="3" t="s">
        <v>1520</v>
      </c>
      <c r="F361" s="3" t="s">
        <v>1552</v>
      </c>
      <c r="G361" s="3"/>
      <c r="H361" s="3"/>
      <c r="I361" s="3" t="s">
        <v>42</v>
      </c>
      <c r="J361" s="3" t="s">
        <v>43</v>
      </c>
      <c r="K361" s="3" t="s">
        <v>44</v>
      </c>
      <c r="L361" s="3" t="s">
        <v>78</v>
      </c>
      <c r="M361" s="3" t="s">
        <v>5256</v>
      </c>
      <c r="N361" s="3" t="s">
        <v>67</v>
      </c>
      <c r="O361" s="3" t="s">
        <v>40</v>
      </c>
      <c r="P361" s="3" t="s">
        <v>40</v>
      </c>
      <c r="Q361" s="3" t="s">
        <v>40</v>
      </c>
      <c r="R361" s="3">
        <v>100</v>
      </c>
      <c r="S361" s="3">
        <v>75</v>
      </c>
      <c r="T361" s="3">
        <v>75</v>
      </c>
      <c r="U361" s="3">
        <v>0</v>
      </c>
      <c r="V361" s="3">
        <v>0</v>
      </c>
      <c r="W361" s="3">
        <v>0</v>
      </c>
      <c r="X361" s="3">
        <v>0</v>
      </c>
      <c r="Y361" s="3">
        <v>0</v>
      </c>
      <c r="Z361" s="3">
        <v>0</v>
      </c>
      <c r="AA361" s="3">
        <v>0</v>
      </c>
      <c r="AB361" s="3">
        <v>75</v>
      </c>
      <c r="AC361" s="3">
        <v>0</v>
      </c>
      <c r="AD361" s="3">
        <v>0</v>
      </c>
      <c r="AE361" s="3">
        <v>0</v>
      </c>
      <c r="AF361" s="3">
        <v>75</v>
      </c>
      <c r="AG361" s="3">
        <v>0</v>
      </c>
      <c r="AH361" s="3" t="s">
        <v>1606</v>
      </c>
    </row>
    <row r="362" spans="1:34" s="4" customFormat="1" ht="11.25" x14ac:dyDescent="0.2">
      <c r="A362" s="3" t="s">
        <v>1345</v>
      </c>
      <c r="B362" s="3" t="s">
        <v>1604</v>
      </c>
      <c r="C362" s="3" t="s">
        <v>1347</v>
      </c>
      <c r="D362" s="3">
        <v>13192</v>
      </c>
      <c r="E362" s="3" t="s">
        <v>1554</v>
      </c>
      <c r="F362" s="3" t="s">
        <v>1555</v>
      </c>
      <c r="G362" s="3" t="s">
        <v>1607</v>
      </c>
      <c r="H362" s="3" t="s">
        <v>1608</v>
      </c>
      <c r="I362" s="3" t="s">
        <v>42</v>
      </c>
      <c r="J362" s="3" t="s">
        <v>43</v>
      </c>
      <c r="K362" s="3" t="s">
        <v>44</v>
      </c>
      <c r="L362" s="3" t="s">
        <v>6</v>
      </c>
      <c r="M362" s="3" t="s">
        <v>5257</v>
      </c>
      <c r="N362" s="3">
        <v>80.5</v>
      </c>
      <c r="O362" s="3">
        <v>70</v>
      </c>
      <c r="P362" s="3">
        <v>87</v>
      </c>
      <c r="Q362" s="3">
        <v>0</v>
      </c>
      <c r="R362" s="3">
        <v>100</v>
      </c>
      <c r="S362" s="3">
        <v>91</v>
      </c>
      <c r="T362" s="3">
        <v>91</v>
      </c>
      <c r="U362" s="3">
        <v>0</v>
      </c>
      <c r="V362" s="3">
        <v>0</v>
      </c>
      <c r="W362" s="3">
        <v>0</v>
      </c>
      <c r="X362" s="3">
        <v>0</v>
      </c>
      <c r="Y362" s="3">
        <v>0</v>
      </c>
      <c r="Z362" s="3">
        <v>36.299999999999997</v>
      </c>
      <c r="AA362" s="3">
        <v>33</v>
      </c>
      <c r="AB362" s="3">
        <v>91</v>
      </c>
      <c r="AC362" s="3">
        <v>0</v>
      </c>
      <c r="AD362" s="3">
        <v>98.9</v>
      </c>
      <c r="AE362" s="3">
        <v>90</v>
      </c>
      <c r="AF362" s="3">
        <v>91</v>
      </c>
      <c r="AG362" s="3">
        <v>0</v>
      </c>
      <c r="AH362" s="3" t="s">
        <v>1494</v>
      </c>
    </row>
    <row r="363" spans="1:34" s="4" customFormat="1" ht="11.25" x14ac:dyDescent="0.2">
      <c r="A363" s="3" t="s">
        <v>1345</v>
      </c>
      <c r="B363" s="3" t="s">
        <v>1604</v>
      </c>
      <c r="C363" s="3" t="s">
        <v>1347</v>
      </c>
      <c r="D363" s="3">
        <v>13194</v>
      </c>
      <c r="E363" s="3" t="s">
        <v>1609</v>
      </c>
      <c r="F363" s="3" t="s">
        <v>1610</v>
      </c>
      <c r="G363" s="3"/>
      <c r="H363" s="3"/>
      <c r="I363" s="3" t="s">
        <v>42</v>
      </c>
      <c r="J363" s="3" t="s">
        <v>43</v>
      </c>
      <c r="K363" s="3" t="s">
        <v>44</v>
      </c>
      <c r="L363" s="3" t="s">
        <v>6</v>
      </c>
      <c r="M363" s="3" t="s">
        <v>5256</v>
      </c>
      <c r="N363" s="3" t="s">
        <v>67</v>
      </c>
      <c r="O363" s="3" t="s">
        <v>40</v>
      </c>
      <c r="P363" s="3" t="s">
        <v>40</v>
      </c>
      <c r="Q363" s="3" t="s">
        <v>40</v>
      </c>
      <c r="R363" s="3">
        <v>64.3</v>
      </c>
      <c r="S363" s="3">
        <v>9</v>
      </c>
      <c r="T363" s="3">
        <v>14</v>
      </c>
      <c r="U363" s="3">
        <v>0</v>
      </c>
      <c r="V363" s="3">
        <v>0</v>
      </c>
      <c r="W363" s="3">
        <v>0</v>
      </c>
      <c r="X363" s="3">
        <v>0</v>
      </c>
      <c r="Y363" s="3">
        <v>0</v>
      </c>
      <c r="Z363" s="3">
        <v>11.8</v>
      </c>
      <c r="AA363" s="3">
        <v>2</v>
      </c>
      <c r="AB363" s="3">
        <v>17</v>
      </c>
      <c r="AC363" s="3">
        <v>0</v>
      </c>
      <c r="AD363" s="3">
        <v>0</v>
      </c>
      <c r="AE363" s="3">
        <v>0</v>
      </c>
      <c r="AF363" s="3">
        <v>0</v>
      </c>
      <c r="AG363" s="3">
        <v>0</v>
      </c>
      <c r="AH363" s="3" t="s">
        <v>1611</v>
      </c>
    </row>
    <row r="364" spans="1:34" s="4" customFormat="1" ht="11.25" x14ac:dyDescent="0.2">
      <c r="A364" s="3" t="s">
        <v>1345</v>
      </c>
      <c r="B364" s="3" t="s">
        <v>1604</v>
      </c>
      <c r="C364" s="3" t="s">
        <v>1347</v>
      </c>
      <c r="D364" s="3">
        <v>13195</v>
      </c>
      <c r="E364" s="3" t="s">
        <v>1612</v>
      </c>
      <c r="F364" s="3" t="s">
        <v>1614</v>
      </c>
      <c r="G364" s="3" t="s">
        <v>1607</v>
      </c>
      <c r="H364" s="3" t="s">
        <v>1613</v>
      </c>
      <c r="I364" s="3" t="s">
        <v>42</v>
      </c>
      <c r="J364" s="3" t="s">
        <v>43</v>
      </c>
      <c r="K364" s="3" t="s">
        <v>44</v>
      </c>
      <c r="L364" s="3" t="s">
        <v>6</v>
      </c>
      <c r="M364" s="3" t="s">
        <v>5257</v>
      </c>
      <c r="N364" s="3">
        <v>87.5</v>
      </c>
      <c r="O364" s="3">
        <v>7</v>
      </c>
      <c r="P364" s="3">
        <v>8</v>
      </c>
      <c r="Q364" s="3">
        <v>0</v>
      </c>
      <c r="R364" s="3">
        <v>85.7</v>
      </c>
      <c r="S364" s="3">
        <v>6</v>
      </c>
      <c r="T364" s="3">
        <v>7</v>
      </c>
      <c r="U364" s="3">
        <v>0</v>
      </c>
      <c r="V364" s="3">
        <v>0</v>
      </c>
      <c r="W364" s="3">
        <v>0</v>
      </c>
      <c r="X364" s="3">
        <v>0</v>
      </c>
      <c r="Y364" s="3">
        <v>0</v>
      </c>
      <c r="Z364" s="3">
        <v>94.7</v>
      </c>
      <c r="AA364" s="3">
        <v>18</v>
      </c>
      <c r="AB364" s="3">
        <v>19</v>
      </c>
      <c r="AC364" s="3">
        <v>0</v>
      </c>
      <c r="AD364" s="3">
        <v>0</v>
      </c>
      <c r="AE364" s="3">
        <v>0</v>
      </c>
      <c r="AF364" s="3">
        <v>0</v>
      </c>
      <c r="AG364" s="3">
        <v>0</v>
      </c>
      <c r="AH364" s="3" t="s">
        <v>1615</v>
      </c>
    </row>
    <row r="365" spans="1:34" s="4" customFormat="1" ht="11.25" x14ac:dyDescent="0.2">
      <c r="A365" s="3" t="s">
        <v>1345</v>
      </c>
      <c r="B365" s="3" t="s">
        <v>1604</v>
      </c>
      <c r="C365" s="3" t="s">
        <v>1347</v>
      </c>
      <c r="D365" s="3">
        <v>13474</v>
      </c>
      <c r="E365" s="3" t="s">
        <v>1616</v>
      </c>
      <c r="F365" s="3" t="s">
        <v>1619</v>
      </c>
      <c r="G365" s="3" t="s">
        <v>1617</v>
      </c>
      <c r="H365" s="3" t="s">
        <v>1618</v>
      </c>
      <c r="I365" s="3" t="s">
        <v>42</v>
      </c>
      <c r="J365" s="3" t="s">
        <v>43</v>
      </c>
      <c r="K365" s="3" t="s">
        <v>44</v>
      </c>
      <c r="L365" s="3" t="s">
        <v>78</v>
      </c>
      <c r="M365" s="3" t="s">
        <v>9</v>
      </c>
      <c r="N365" s="3">
        <v>60</v>
      </c>
      <c r="O365" s="3">
        <v>180</v>
      </c>
      <c r="P365" s="3">
        <v>300</v>
      </c>
      <c r="Q365" s="3">
        <v>0</v>
      </c>
      <c r="R365" s="3"/>
      <c r="S365" s="3"/>
      <c r="T365" s="3"/>
      <c r="U365" s="3"/>
      <c r="V365" s="3">
        <v>0</v>
      </c>
      <c r="W365" s="3">
        <v>0</v>
      </c>
      <c r="X365" s="3">
        <v>0</v>
      </c>
      <c r="Y365" s="3">
        <v>0</v>
      </c>
      <c r="Z365" s="3">
        <v>0</v>
      </c>
      <c r="AA365" s="3">
        <v>0</v>
      </c>
      <c r="AB365" s="3">
        <v>0</v>
      </c>
      <c r="AC365" s="3">
        <v>0</v>
      </c>
      <c r="AD365" s="3">
        <v>0</v>
      </c>
      <c r="AE365" s="3">
        <v>0</v>
      </c>
      <c r="AF365" s="3">
        <v>0</v>
      </c>
      <c r="AG365" s="3">
        <v>0</v>
      </c>
      <c r="AH365" s="3" t="s">
        <v>1620</v>
      </c>
    </row>
    <row r="366" spans="1:34" s="4" customFormat="1" ht="11.25" x14ac:dyDescent="0.2">
      <c r="A366" s="3" t="s">
        <v>1345</v>
      </c>
      <c r="B366" s="3" t="s">
        <v>1604</v>
      </c>
      <c r="C366" s="3" t="s">
        <v>1347</v>
      </c>
      <c r="D366" s="3">
        <v>13475</v>
      </c>
      <c r="E366" s="3" t="s">
        <v>1621</v>
      </c>
      <c r="F366" s="3" t="s">
        <v>1624</v>
      </c>
      <c r="G366" s="3" t="s">
        <v>1622</v>
      </c>
      <c r="H366" s="3" t="s">
        <v>1623</v>
      </c>
      <c r="I366" s="3" t="s">
        <v>42</v>
      </c>
      <c r="J366" s="3" t="s">
        <v>43</v>
      </c>
      <c r="K366" s="3" t="s">
        <v>44</v>
      </c>
      <c r="L366" s="3" t="s">
        <v>78</v>
      </c>
      <c r="M366" s="3" t="s">
        <v>9</v>
      </c>
      <c r="N366" s="3">
        <v>75</v>
      </c>
      <c r="O366" s="3">
        <v>9</v>
      </c>
      <c r="P366" s="3">
        <v>12</v>
      </c>
      <c r="Q366" s="3">
        <v>0</v>
      </c>
      <c r="R366" s="3"/>
      <c r="S366" s="3"/>
      <c r="T366" s="3"/>
      <c r="U366" s="3"/>
      <c r="V366" s="3">
        <v>0</v>
      </c>
      <c r="W366" s="3">
        <v>0</v>
      </c>
      <c r="X366" s="3">
        <v>0</v>
      </c>
      <c r="Y366" s="3">
        <v>0</v>
      </c>
      <c r="Z366" s="3">
        <v>0</v>
      </c>
      <c r="AA366" s="3">
        <v>0</v>
      </c>
      <c r="AB366" s="3">
        <v>0</v>
      </c>
      <c r="AC366" s="3">
        <v>0</v>
      </c>
      <c r="AD366" s="3">
        <v>0</v>
      </c>
      <c r="AE366" s="3">
        <v>0</v>
      </c>
      <c r="AF366" s="3">
        <v>0</v>
      </c>
      <c r="AG366" s="3">
        <v>0</v>
      </c>
      <c r="AH366" s="3" t="s">
        <v>1625</v>
      </c>
    </row>
    <row r="367" spans="1:34" s="4" customFormat="1" ht="11.25" x14ac:dyDescent="0.2">
      <c r="A367" s="3" t="s">
        <v>1345</v>
      </c>
      <c r="B367" s="3" t="s">
        <v>1604</v>
      </c>
      <c r="C367" s="3" t="s">
        <v>1347</v>
      </c>
      <c r="D367" s="3">
        <v>13476</v>
      </c>
      <c r="E367" s="3" t="s">
        <v>1626</v>
      </c>
      <c r="F367" s="3" t="s">
        <v>1629</v>
      </c>
      <c r="G367" s="3" t="s">
        <v>1627</v>
      </c>
      <c r="H367" s="3" t="s">
        <v>1628</v>
      </c>
      <c r="I367" s="3" t="s">
        <v>42</v>
      </c>
      <c r="J367" s="3" t="s">
        <v>43</v>
      </c>
      <c r="K367" s="3" t="s">
        <v>44</v>
      </c>
      <c r="L367" s="3" t="s">
        <v>45</v>
      </c>
      <c r="M367" s="3" t="s">
        <v>9</v>
      </c>
      <c r="N367" s="3">
        <v>80</v>
      </c>
      <c r="O367" s="3">
        <v>3560000</v>
      </c>
      <c r="P367" s="3">
        <v>4450000</v>
      </c>
      <c r="Q367" s="3">
        <v>0</v>
      </c>
      <c r="R367" s="3"/>
      <c r="S367" s="3"/>
      <c r="T367" s="3"/>
      <c r="U367" s="3"/>
      <c r="V367" s="3">
        <v>0</v>
      </c>
      <c r="W367" s="3">
        <v>0</v>
      </c>
      <c r="X367" s="3">
        <v>0</v>
      </c>
      <c r="Y367" s="3">
        <v>0</v>
      </c>
      <c r="Z367" s="3">
        <v>86.4</v>
      </c>
      <c r="AA367" s="3">
        <v>3762342</v>
      </c>
      <c r="AB367" s="3">
        <v>4352579</v>
      </c>
      <c r="AC367" s="3">
        <v>0</v>
      </c>
      <c r="AD367" s="3">
        <v>73.3</v>
      </c>
      <c r="AE367" s="3">
        <v>3126257</v>
      </c>
      <c r="AF367" s="3">
        <v>4266039</v>
      </c>
      <c r="AG367" s="3">
        <v>0</v>
      </c>
      <c r="AH367" s="3" t="s">
        <v>1630</v>
      </c>
    </row>
    <row r="368" spans="1:34" s="4" customFormat="1" ht="11.25" x14ac:dyDescent="0.2">
      <c r="A368" s="3" t="s">
        <v>1345</v>
      </c>
      <c r="B368" s="3" t="s">
        <v>1604</v>
      </c>
      <c r="C368" s="3" t="s">
        <v>1347</v>
      </c>
      <c r="D368" s="3">
        <v>13477</v>
      </c>
      <c r="E368" s="3" t="s">
        <v>1631</v>
      </c>
      <c r="F368" s="3" t="s">
        <v>1634</v>
      </c>
      <c r="G368" s="3" t="s">
        <v>1632</v>
      </c>
      <c r="H368" s="3" t="s">
        <v>1633</v>
      </c>
      <c r="I368" s="3" t="s">
        <v>42</v>
      </c>
      <c r="J368" s="3" t="s">
        <v>43</v>
      </c>
      <c r="K368" s="3" t="s">
        <v>44</v>
      </c>
      <c r="L368" s="3" t="s">
        <v>45</v>
      </c>
      <c r="M368" s="3" t="s">
        <v>9</v>
      </c>
      <c r="N368" s="3">
        <v>32.1</v>
      </c>
      <c r="O368" s="3">
        <v>610</v>
      </c>
      <c r="P368" s="3">
        <v>1900</v>
      </c>
      <c r="Q368" s="3">
        <v>0</v>
      </c>
      <c r="R368" s="3"/>
      <c r="S368" s="3"/>
      <c r="T368" s="3"/>
      <c r="U368" s="3"/>
      <c r="V368" s="3">
        <v>0</v>
      </c>
      <c r="W368" s="3">
        <v>0</v>
      </c>
      <c r="X368" s="3">
        <v>0</v>
      </c>
      <c r="Y368" s="3">
        <v>0</v>
      </c>
      <c r="Z368" s="3">
        <v>24.9</v>
      </c>
      <c r="AA368" s="3">
        <v>352</v>
      </c>
      <c r="AB368" s="3">
        <v>1412</v>
      </c>
      <c r="AC368" s="3">
        <v>0</v>
      </c>
      <c r="AD368" s="3">
        <v>0</v>
      </c>
      <c r="AE368" s="3">
        <v>0</v>
      </c>
      <c r="AF368" s="3">
        <v>0</v>
      </c>
      <c r="AG368" s="3">
        <v>0</v>
      </c>
      <c r="AH368" s="3" t="s">
        <v>1635</v>
      </c>
    </row>
    <row r="369" spans="1:34" s="4" customFormat="1" ht="11.25" x14ac:dyDescent="0.2">
      <c r="A369" s="3" t="s">
        <v>1345</v>
      </c>
      <c r="B369" s="3" t="s">
        <v>1604</v>
      </c>
      <c r="C369" s="3" t="s">
        <v>1347</v>
      </c>
      <c r="D369" s="3">
        <v>13806</v>
      </c>
      <c r="E369" s="3" t="s">
        <v>1514</v>
      </c>
      <c r="F369" s="3" t="s">
        <v>1638</v>
      </c>
      <c r="G369" s="3" t="s">
        <v>1636</v>
      </c>
      <c r="H369" s="3" t="s">
        <v>1637</v>
      </c>
      <c r="I369" s="3" t="s">
        <v>42</v>
      </c>
      <c r="J369" s="3" t="s">
        <v>43</v>
      </c>
      <c r="K369" s="3" t="s">
        <v>44</v>
      </c>
      <c r="L369" s="3" t="s">
        <v>45</v>
      </c>
      <c r="M369" s="3" t="s">
        <v>9</v>
      </c>
      <c r="N369" s="3">
        <v>75</v>
      </c>
      <c r="O369" s="3">
        <v>9</v>
      </c>
      <c r="P369" s="3">
        <v>12</v>
      </c>
      <c r="Q369" s="3">
        <v>0</v>
      </c>
      <c r="R369" s="3"/>
      <c r="S369" s="3"/>
      <c r="T369" s="3"/>
      <c r="U369" s="3"/>
      <c r="V369" s="3">
        <v>0</v>
      </c>
      <c r="W369" s="3">
        <v>0</v>
      </c>
      <c r="X369" s="3">
        <v>0</v>
      </c>
      <c r="Y369" s="3">
        <v>0</v>
      </c>
      <c r="Z369" s="3">
        <v>69</v>
      </c>
      <c r="AA369" s="3">
        <v>9</v>
      </c>
      <c r="AB369" s="3">
        <v>13</v>
      </c>
      <c r="AC369" s="3">
        <v>0</v>
      </c>
      <c r="AD369" s="3">
        <v>100</v>
      </c>
      <c r="AE369" s="3">
        <v>2</v>
      </c>
      <c r="AF369" s="3">
        <v>2</v>
      </c>
      <c r="AG369" s="3">
        <v>0</v>
      </c>
      <c r="AH369" s="3" t="s">
        <v>1639</v>
      </c>
    </row>
    <row r="370" spans="1:34" s="4" customFormat="1" ht="11.25" x14ac:dyDescent="0.2">
      <c r="A370" s="3" t="s">
        <v>1345</v>
      </c>
      <c r="B370" s="3" t="s">
        <v>1640</v>
      </c>
      <c r="C370" s="3" t="s">
        <v>1347</v>
      </c>
      <c r="D370" s="3">
        <v>13336</v>
      </c>
      <c r="E370" s="3" t="s">
        <v>1530</v>
      </c>
      <c r="F370" s="3" t="s">
        <v>1531</v>
      </c>
      <c r="G370" s="3"/>
      <c r="H370" s="3"/>
      <c r="I370" s="3" t="s">
        <v>42</v>
      </c>
      <c r="J370" s="3" t="s">
        <v>43</v>
      </c>
      <c r="K370" s="3" t="s">
        <v>44</v>
      </c>
      <c r="L370" s="3" t="s">
        <v>78</v>
      </c>
      <c r="M370" s="3" t="s">
        <v>5256</v>
      </c>
      <c r="N370" s="3" t="s">
        <v>67</v>
      </c>
      <c r="O370" s="3" t="s">
        <v>40</v>
      </c>
      <c r="P370" s="3" t="s">
        <v>40</v>
      </c>
      <c r="Q370" s="3" t="s">
        <v>40</v>
      </c>
      <c r="R370" s="3">
        <v>40.6</v>
      </c>
      <c r="S370" s="3">
        <v>13</v>
      </c>
      <c r="T370" s="3">
        <v>32</v>
      </c>
      <c r="U370" s="3">
        <v>0</v>
      </c>
      <c r="V370" s="3" t="s">
        <v>67</v>
      </c>
      <c r="W370" s="3" t="s">
        <v>40</v>
      </c>
      <c r="X370" s="3" t="s">
        <v>40</v>
      </c>
      <c r="Y370" s="3" t="s">
        <v>40</v>
      </c>
      <c r="Z370" s="3" t="s">
        <v>67</v>
      </c>
      <c r="AA370" s="3" t="s">
        <v>40</v>
      </c>
      <c r="AB370" s="3" t="s">
        <v>40</v>
      </c>
      <c r="AC370" s="3" t="s">
        <v>40</v>
      </c>
      <c r="AD370" s="3">
        <v>40.6</v>
      </c>
      <c r="AE370" s="3">
        <v>13</v>
      </c>
      <c r="AF370" s="3">
        <v>32</v>
      </c>
      <c r="AG370" s="3">
        <v>0</v>
      </c>
      <c r="AH370" s="3" t="s">
        <v>1605</v>
      </c>
    </row>
    <row r="371" spans="1:34" s="4" customFormat="1" ht="11.25" x14ac:dyDescent="0.2">
      <c r="A371" s="3" t="s">
        <v>1345</v>
      </c>
      <c r="B371" s="3" t="s">
        <v>1640</v>
      </c>
      <c r="C371" s="3" t="s">
        <v>1347</v>
      </c>
      <c r="D371" s="3">
        <v>13337</v>
      </c>
      <c r="E371" s="3" t="s">
        <v>1520</v>
      </c>
      <c r="F371" s="3" t="s">
        <v>1552</v>
      </c>
      <c r="G371" s="3"/>
      <c r="H371" s="3"/>
      <c r="I371" s="3" t="s">
        <v>42</v>
      </c>
      <c r="J371" s="3" t="s">
        <v>43</v>
      </c>
      <c r="K371" s="3" t="s">
        <v>44</v>
      </c>
      <c r="L371" s="3" t="s">
        <v>78</v>
      </c>
      <c r="M371" s="3" t="s">
        <v>5256</v>
      </c>
      <c r="N371" s="3" t="s">
        <v>67</v>
      </c>
      <c r="O371" s="3" t="s">
        <v>40</v>
      </c>
      <c r="P371" s="3" t="s">
        <v>40</v>
      </c>
      <c r="Q371" s="3" t="s">
        <v>40</v>
      </c>
      <c r="R371" s="3">
        <v>91.2</v>
      </c>
      <c r="S371" s="3">
        <v>31</v>
      </c>
      <c r="T371" s="3">
        <v>34</v>
      </c>
      <c r="U371" s="3">
        <v>0</v>
      </c>
      <c r="V371" s="3" t="s">
        <v>67</v>
      </c>
      <c r="W371" s="3" t="s">
        <v>40</v>
      </c>
      <c r="X371" s="3" t="s">
        <v>40</v>
      </c>
      <c r="Y371" s="3" t="s">
        <v>40</v>
      </c>
      <c r="Z371" s="3" t="s">
        <v>67</v>
      </c>
      <c r="AA371" s="3" t="s">
        <v>40</v>
      </c>
      <c r="AB371" s="3" t="s">
        <v>40</v>
      </c>
      <c r="AC371" s="3" t="s">
        <v>40</v>
      </c>
      <c r="AD371" s="3">
        <v>91.2</v>
      </c>
      <c r="AE371" s="3">
        <v>31</v>
      </c>
      <c r="AF371" s="3">
        <v>34</v>
      </c>
      <c r="AG371" s="3">
        <v>0</v>
      </c>
      <c r="AH371" s="3" t="s">
        <v>1606</v>
      </c>
    </row>
    <row r="372" spans="1:34" s="4" customFormat="1" ht="11.25" x14ac:dyDescent="0.2">
      <c r="A372" s="3" t="s">
        <v>1345</v>
      </c>
      <c r="B372" s="3" t="s">
        <v>1640</v>
      </c>
      <c r="C372" s="3" t="s">
        <v>1347</v>
      </c>
      <c r="D372" s="3">
        <v>13339</v>
      </c>
      <c r="E372" s="3" t="s">
        <v>1641</v>
      </c>
      <c r="F372" s="3" t="s">
        <v>1644</v>
      </c>
      <c r="G372" s="3" t="s">
        <v>1642</v>
      </c>
      <c r="H372" s="3" t="s">
        <v>1643</v>
      </c>
      <c r="I372" s="3" t="s">
        <v>42</v>
      </c>
      <c r="J372" s="3" t="s">
        <v>43</v>
      </c>
      <c r="K372" s="3" t="s">
        <v>44</v>
      </c>
      <c r="L372" s="3" t="s">
        <v>6</v>
      </c>
      <c r="M372" s="3" t="s">
        <v>5257</v>
      </c>
      <c r="N372" s="3">
        <v>100</v>
      </c>
      <c r="O372" s="3">
        <v>49</v>
      </c>
      <c r="P372" s="3">
        <v>49</v>
      </c>
      <c r="Q372" s="3">
        <v>0</v>
      </c>
      <c r="R372" s="3">
        <v>100</v>
      </c>
      <c r="S372" s="3">
        <v>49</v>
      </c>
      <c r="T372" s="3">
        <v>49</v>
      </c>
      <c r="U372" s="3">
        <v>0</v>
      </c>
      <c r="V372" s="3">
        <v>0</v>
      </c>
      <c r="W372" s="3">
        <v>0</v>
      </c>
      <c r="X372" s="3">
        <v>49</v>
      </c>
      <c r="Y372" s="3">
        <v>0</v>
      </c>
      <c r="Z372" s="3">
        <v>100</v>
      </c>
      <c r="AA372" s="3">
        <v>49</v>
      </c>
      <c r="AB372" s="3">
        <v>49</v>
      </c>
      <c r="AC372" s="3">
        <v>0</v>
      </c>
      <c r="AD372" s="3">
        <v>61.2</v>
      </c>
      <c r="AE372" s="3">
        <v>30</v>
      </c>
      <c r="AF372" s="3">
        <v>49</v>
      </c>
      <c r="AG372" s="3">
        <v>0</v>
      </c>
      <c r="AH372" s="3" t="s">
        <v>1494</v>
      </c>
    </row>
    <row r="373" spans="1:34" s="4" customFormat="1" ht="11.25" x14ac:dyDescent="0.2">
      <c r="A373" s="3" t="s">
        <v>1345</v>
      </c>
      <c r="B373" s="3" t="s">
        <v>1640</v>
      </c>
      <c r="C373" s="3" t="s">
        <v>1347</v>
      </c>
      <c r="D373" s="3">
        <v>13340</v>
      </c>
      <c r="E373" s="3" t="s">
        <v>1645</v>
      </c>
      <c r="F373" s="3" t="s">
        <v>1646</v>
      </c>
      <c r="G373" s="3"/>
      <c r="H373" s="3"/>
      <c r="I373" s="3" t="s">
        <v>42</v>
      </c>
      <c r="J373" s="3" t="s">
        <v>43</v>
      </c>
      <c r="K373" s="3" t="s">
        <v>44</v>
      </c>
      <c r="L373" s="3" t="s">
        <v>6</v>
      </c>
      <c r="M373" s="3" t="s">
        <v>5256</v>
      </c>
      <c r="N373" s="3" t="s">
        <v>67</v>
      </c>
      <c r="O373" s="3" t="s">
        <v>40</v>
      </c>
      <c r="P373" s="3" t="s">
        <v>40</v>
      </c>
      <c r="Q373" s="3" t="s">
        <v>40</v>
      </c>
      <c r="R373" s="3" t="s">
        <v>67</v>
      </c>
      <c r="S373" s="3" t="s">
        <v>40</v>
      </c>
      <c r="T373" s="3" t="s">
        <v>40</v>
      </c>
      <c r="U373" s="3" t="s">
        <v>40</v>
      </c>
      <c r="V373" s="3" t="s">
        <v>67</v>
      </c>
      <c r="W373" s="3" t="s">
        <v>40</v>
      </c>
      <c r="X373" s="3" t="s">
        <v>40</v>
      </c>
      <c r="Y373" s="3" t="s">
        <v>40</v>
      </c>
      <c r="Z373" s="3" t="s">
        <v>67</v>
      </c>
      <c r="AA373" s="3" t="s">
        <v>40</v>
      </c>
      <c r="AB373" s="3" t="s">
        <v>40</v>
      </c>
      <c r="AC373" s="3" t="s">
        <v>40</v>
      </c>
      <c r="AD373" s="3">
        <v>6.1</v>
      </c>
      <c r="AE373" s="3">
        <v>3</v>
      </c>
      <c r="AF373" s="3">
        <v>49</v>
      </c>
      <c r="AG373" s="3">
        <v>0</v>
      </c>
      <c r="AH373" s="3" t="s">
        <v>1647</v>
      </c>
    </row>
    <row r="374" spans="1:34" s="4" customFormat="1" ht="11.25" x14ac:dyDescent="0.2">
      <c r="A374" s="3" t="s">
        <v>1345</v>
      </c>
      <c r="B374" s="3" t="s">
        <v>1640</v>
      </c>
      <c r="C374" s="3" t="s">
        <v>1347</v>
      </c>
      <c r="D374" s="3">
        <v>13462</v>
      </c>
      <c r="E374" s="3" t="s">
        <v>1648</v>
      </c>
      <c r="F374" s="3" t="s">
        <v>1651</v>
      </c>
      <c r="G374" s="3" t="s">
        <v>1649</v>
      </c>
      <c r="H374" s="3" t="s">
        <v>1650</v>
      </c>
      <c r="I374" s="3" t="s">
        <v>42</v>
      </c>
      <c r="J374" s="3" t="s">
        <v>52</v>
      </c>
      <c r="K374" s="3" t="s">
        <v>44</v>
      </c>
      <c r="L374" s="3" t="s">
        <v>6</v>
      </c>
      <c r="M374" s="3" t="s">
        <v>9</v>
      </c>
      <c r="N374" s="3">
        <v>85</v>
      </c>
      <c r="O374" s="3">
        <v>1000</v>
      </c>
      <c r="P374" s="3">
        <v>1176</v>
      </c>
      <c r="Q374" s="3">
        <v>0</v>
      </c>
      <c r="R374" s="3"/>
      <c r="S374" s="3"/>
      <c r="T374" s="3"/>
      <c r="U374" s="3"/>
      <c r="V374" s="3">
        <v>84</v>
      </c>
      <c r="W374" s="3">
        <v>975</v>
      </c>
      <c r="X374" s="3">
        <v>1162</v>
      </c>
      <c r="Y374" s="3">
        <v>0</v>
      </c>
      <c r="Z374" s="3">
        <v>80</v>
      </c>
      <c r="AA374" s="3">
        <v>953</v>
      </c>
      <c r="AB374" s="3">
        <v>1189</v>
      </c>
      <c r="AC374" s="3">
        <v>0</v>
      </c>
      <c r="AD374" s="3" t="s">
        <v>67</v>
      </c>
      <c r="AE374" s="3" t="s">
        <v>40</v>
      </c>
      <c r="AF374" s="3" t="s">
        <v>40</v>
      </c>
      <c r="AG374" s="3" t="s">
        <v>40</v>
      </c>
      <c r="AH374" s="3" t="s">
        <v>1652</v>
      </c>
    </row>
    <row r="375" spans="1:34" s="4" customFormat="1" ht="11.25" x14ac:dyDescent="0.2">
      <c r="A375" s="3" t="s">
        <v>1345</v>
      </c>
      <c r="B375" s="3" t="s">
        <v>1640</v>
      </c>
      <c r="C375" s="3" t="s">
        <v>1347</v>
      </c>
      <c r="D375" s="3">
        <v>13463</v>
      </c>
      <c r="E375" s="3" t="s">
        <v>1653</v>
      </c>
      <c r="F375" s="3" t="s">
        <v>1656</v>
      </c>
      <c r="G375" s="3" t="s">
        <v>1654</v>
      </c>
      <c r="H375" s="3" t="s">
        <v>1655</v>
      </c>
      <c r="I375" s="3" t="s">
        <v>42</v>
      </c>
      <c r="J375" s="3" t="s">
        <v>52</v>
      </c>
      <c r="K375" s="3" t="s">
        <v>44</v>
      </c>
      <c r="L375" s="3" t="s">
        <v>6</v>
      </c>
      <c r="M375" s="3" t="s">
        <v>9</v>
      </c>
      <c r="N375" s="3">
        <v>20</v>
      </c>
      <c r="O375" s="3">
        <v>250</v>
      </c>
      <c r="P375" s="3">
        <v>1254</v>
      </c>
      <c r="Q375" s="3">
        <v>0</v>
      </c>
      <c r="R375" s="3"/>
      <c r="S375" s="3"/>
      <c r="T375" s="3"/>
      <c r="U375" s="3"/>
      <c r="V375" s="3">
        <v>10</v>
      </c>
      <c r="W375" s="3">
        <v>123</v>
      </c>
      <c r="X375" s="3">
        <v>1241</v>
      </c>
      <c r="Y375" s="3">
        <v>0</v>
      </c>
      <c r="Z375" s="3">
        <v>49</v>
      </c>
      <c r="AA375" s="3">
        <v>604</v>
      </c>
      <c r="AB375" s="3">
        <v>1228</v>
      </c>
      <c r="AC375" s="3">
        <v>0</v>
      </c>
      <c r="AD375" s="3" t="s">
        <v>67</v>
      </c>
      <c r="AE375" s="3" t="s">
        <v>40</v>
      </c>
      <c r="AF375" s="3" t="s">
        <v>40</v>
      </c>
      <c r="AG375" s="3" t="s">
        <v>40</v>
      </c>
      <c r="AH375" s="3" t="s">
        <v>1657</v>
      </c>
    </row>
    <row r="376" spans="1:34" s="4" customFormat="1" ht="11.25" x14ac:dyDescent="0.2">
      <c r="A376" s="3" t="s">
        <v>1345</v>
      </c>
      <c r="B376" s="3" t="s">
        <v>1640</v>
      </c>
      <c r="C376" s="3" t="s">
        <v>1347</v>
      </c>
      <c r="D376" s="3">
        <v>13464</v>
      </c>
      <c r="E376" s="3" t="s">
        <v>1658</v>
      </c>
      <c r="F376" s="3" t="s">
        <v>1661</v>
      </c>
      <c r="G376" s="3" t="s">
        <v>1659</v>
      </c>
      <c r="H376" s="3" t="s">
        <v>1660</v>
      </c>
      <c r="I376" s="3" t="s">
        <v>42</v>
      </c>
      <c r="J376" s="3" t="s">
        <v>43</v>
      </c>
      <c r="K376" s="3" t="s">
        <v>44</v>
      </c>
      <c r="L376" s="3" t="s">
        <v>78</v>
      </c>
      <c r="M376" s="3" t="s">
        <v>9</v>
      </c>
      <c r="N376" s="3">
        <v>45</v>
      </c>
      <c r="O376" s="3">
        <v>22</v>
      </c>
      <c r="P376" s="3">
        <v>49</v>
      </c>
      <c r="Q376" s="3">
        <v>0</v>
      </c>
      <c r="R376" s="3"/>
      <c r="S376" s="3"/>
      <c r="T376" s="3"/>
      <c r="U376" s="3"/>
      <c r="V376" s="3">
        <v>31</v>
      </c>
      <c r="W376" s="3">
        <v>15</v>
      </c>
      <c r="X376" s="3">
        <v>49</v>
      </c>
      <c r="Y376" s="3">
        <v>0</v>
      </c>
      <c r="Z376" s="3">
        <v>16</v>
      </c>
      <c r="AA376" s="3">
        <v>8</v>
      </c>
      <c r="AB376" s="3">
        <v>49</v>
      </c>
      <c r="AC376" s="3">
        <v>0</v>
      </c>
      <c r="AD376" s="3">
        <v>8</v>
      </c>
      <c r="AE376" s="3">
        <v>4</v>
      </c>
      <c r="AF376" s="3">
        <v>49</v>
      </c>
      <c r="AG376" s="3">
        <v>0</v>
      </c>
      <c r="AH376" s="3" t="s">
        <v>1662</v>
      </c>
    </row>
    <row r="377" spans="1:34" s="4" customFormat="1" ht="11.25" x14ac:dyDescent="0.2">
      <c r="A377" s="3" t="s">
        <v>1345</v>
      </c>
      <c r="B377" s="3" t="s">
        <v>1640</v>
      </c>
      <c r="C377" s="3" t="s">
        <v>1347</v>
      </c>
      <c r="D377" s="3">
        <v>13466</v>
      </c>
      <c r="E377" s="3" t="s">
        <v>1663</v>
      </c>
      <c r="F377" s="3" t="s">
        <v>1666</v>
      </c>
      <c r="G377" s="3" t="s">
        <v>1664</v>
      </c>
      <c r="H377" s="3" t="s">
        <v>1665</v>
      </c>
      <c r="I377" s="3" t="s">
        <v>42</v>
      </c>
      <c r="J377" s="3" t="s">
        <v>43</v>
      </c>
      <c r="K377" s="3" t="s">
        <v>44</v>
      </c>
      <c r="L377" s="3" t="s">
        <v>6</v>
      </c>
      <c r="M377" s="3" t="s">
        <v>9</v>
      </c>
      <c r="N377" s="3">
        <v>100</v>
      </c>
      <c r="O377" s="3">
        <v>2250</v>
      </c>
      <c r="P377" s="3">
        <v>2245</v>
      </c>
      <c r="Q377" s="3">
        <v>0</v>
      </c>
      <c r="R377" s="3"/>
      <c r="S377" s="3"/>
      <c r="T377" s="3"/>
      <c r="U377" s="3"/>
      <c r="V377" s="3">
        <v>100</v>
      </c>
      <c r="W377" s="3">
        <v>2218</v>
      </c>
      <c r="X377" s="3">
        <v>2213</v>
      </c>
      <c r="Y377" s="3">
        <v>0</v>
      </c>
      <c r="Z377" s="3">
        <v>100</v>
      </c>
      <c r="AA377" s="3">
        <v>2149</v>
      </c>
      <c r="AB377" s="3">
        <v>2148</v>
      </c>
      <c r="AC377" s="3">
        <v>0</v>
      </c>
      <c r="AD377" s="3" t="s">
        <v>67</v>
      </c>
      <c r="AE377" s="3" t="s">
        <v>40</v>
      </c>
      <c r="AF377" s="3" t="s">
        <v>40</v>
      </c>
      <c r="AG377" s="3" t="s">
        <v>40</v>
      </c>
      <c r="AH377" s="3" t="s">
        <v>1667</v>
      </c>
    </row>
    <row r="378" spans="1:34" s="4" customFormat="1" ht="11.25" x14ac:dyDescent="0.2">
      <c r="A378" s="3" t="s">
        <v>1345</v>
      </c>
      <c r="B378" s="3" t="s">
        <v>1668</v>
      </c>
      <c r="C378" s="3" t="s">
        <v>1347</v>
      </c>
      <c r="D378" s="3">
        <v>13212</v>
      </c>
      <c r="E378" s="3" t="s">
        <v>1530</v>
      </c>
      <c r="F378" s="3" t="s">
        <v>1531</v>
      </c>
      <c r="G378" s="3" t="s">
        <v>1669</v>
      </c>
      <c r="H378" s="3"/>
      <c r="I378" s="3" t="s">
        <v>42</v>
      </c>
      <c r="J378" s="3" t="s">
        <v>43</v>
      </c>
      <c r="K378" s="3" t="s">
        <v>44</v>
      </c>
      <c r="L378" s="3" t="s">
        <v>78</v>
      </c>
      <c r="M378" s="3" t="s">
        <v>5256</v>
      </c>
      <c r="N378" s="3" t="s">
        <v>67</v>
      </c>
      <c r="O378" s="3" t="s">
        <v>40</v>
      </c>
      <c r="P378" s="3" t="s">
        <v>40</v>
      </c>
      <c r="Q378" s="3" t="s">
        <v>40</v>
      </c>
      <c r="R378" s="3">
        <v>64.5</v>
      </c>
      <c r="S378" s="3">
        <v>20</v>
      </c>
      <c r="T378" s="3">
        <v>31</v>
      </c>
      <c r="U378" s="3">
        <v>0</v>
      </c>
      <c r="V378" s="3" t="s">
        <v>67</v>
      </c>
      <c r="W378" s="3" t="s">
        <v>40</v>
      </c>
      <c r="X378" s="3" t="s">
        <v>40</v>
      </c>
      <c r="Y378" s="3" t="s">
        <v>40</v>
      </c>
      <c r="Z378" s="3">
        <v>64.5</v>
      </c>
      <c r="AA378" s="3">
        <v>20</v>
      </c>
      <c r="AB378" s="3">
        <v>31</v>
      </c>
      <c r="AC378" s="3">
        <v>0</v>
      </c>
      <c r="AD378" s="3" t="s">
        <v>67</v>
      </c>
      <c r="AE378" s="3" t="s">
        <v>40</v>
      </c>
      <c r="AF378" s="3" t="s">
        <v>40</v>
      </c>
      <c r="AG378" s="3" t="s">
        <v>40</v>
      </c>
      <c r="AH378" s="3" t="s">
        <v>1670</v>
      </c>
    </row>
    <row r="379" spans="1:34" s="4" customFormat="1" ht="11.25" x14ac:dyDescent="0.2">
      <c r="A379" s="3" t="s">
        <v>1345</v>
      </c>
      <c r="B379" s="3" t="s">
        <v>1668</v>
      </c>
      <c r="C379" s="3" t="s">
        <v>1347</v>
      </c>
      <c r="D379" s="3">
        <v>13215</v>
      </c>
      <c r="E379" s="3" t="s">
        <v>1671</v>
      </c>
      <c r="F379" s="3" t="s">
        <v>1672</v>
      </c>
      <c r="G379" s="3" t="s">
        <v>1669</v>
      </c>
      <c r="H379" s="3"/>
      <c r="I379" s="3" t="s">
        <v>42</v>
      </c>
      <c r="J379" s="3" t="s">
        <v>43</v>
      </c>
      <c r="K379" s="3" t="s">
        <v>44</v>
      </c>
      <c r="L379" s="3" t="s">
        <v>6</v>
      </c>
      <c r="M379" s="3" t="s">
        <v>5256</v>
      </c>
      <c r="N379" s="3" t="s">
        <v>67</v>
      </c>
      <c r="O379" s="3" t="s">
        <v>40</v>
      </c>
      <c r="P379" s="3" t="s">
        <v>40</v>
      </c>
      <c r="Q379" s="3" t="s">
        <v>40</v>
      </c>
      <c r="R379" s="3">
        <v>15</v>
      </c>
      <c r="S379" s="3">
        <v>314</v>
      </c>
      <c r="T379" s="3">
        <v>2094</v>
      </c>
      <c r="U379" s="3">
        <v>0</v>
      </c>
      <c r="V379" s="3">
        <v>0</v>
      </c>
      <c r="W379" s="3">
        <v>0</v>
      </c>
      <c r="X379" s="3">
        <v>2094</v>
      </c>
      <c r="Y379" s="3">
        <v>0</v>
      </c>
      <c r="Z379" s="3">
        <v>17.2</v>
      </c>
      <c r="AA379" s="3">
        <v>380</v>
      </c>
      <c r="AB379" s="3">
        <v>2207</v>
      </c>
      <c r="AC379" s="3">
        <v>0</v>
      </c>
      <c r="AD379" s="3" t="s">
        <v>67</v>
      </c>
      <c r="AE379" s="3" t="s">
        <v>40</v>
      </c>
      <c r="AF379" s="3" t="s">
        <v>40</v>
      </c>
      <c r="AG379" s="3" t="s">
        <v>40</v>
      </c>
      <c r="AH379" s="3" t="s">
        <v>1673</v>
      </c>
    </row>
    <row r="380" spans="1:34" s="4" customFormat="1" ht="11.25" x14ac:dyDescent="0.2">
      <c r="A380" s="3" t="s">
        <v>1345</v>
      </c>
      <c r="B380" s="3" t="s">
        <v>1668</v>
      </c>
      <c r="C380" s="3" t="s">
        <v>1347</v>
      </c>
      <c r="D380" s="3">
        <v>13287</v>
      </c>
      <c r="E380" s="3" t="s">
        <v>1520</v>
      </c>
      <c r="F380" s="3" t="s">
        <v>1675</v>
      </c>
      <c r="G380" s="3" t="s">
        <v>1674</v>
      </c>
      <c r="H380" s="3"/>
      <c r="I380" s="3" t="s">
        <v>42</v>
      </c>
      <c r="J380" s="3" t="s">
        <v>43</v>
      </c>
      <c r="K380" s="3" t="s">
        <v>44</v>
      </c>
      <c r="L380" s="3" t="s">
        <v>78</v>
      </c>
      <c r="M380" s="3" t="s">
        <v>5256</v>
      </c>
      <c r="N380" s="3" t="s">
        <v>67</v>
      </c>
      <c r="O380" s="3" t="s">
        <v>40</v>
      </c>
      <c r="P380" s="3" t="s">
        <v>40</v>
      </c>
      <c r="Q380" s="3" t="s">
        <v>40</v>
      </c>
      <c r="R380" s="3">
        <v>50.9</v>
      </c>
      <c r="S380" s="3">
        <v>27</v>
      </c>
      <c r="T380" s="3">
        <v>53</v>
      </c>
      <c r="U380" s="3">
        <v>0</v>
      </c>
      <c r="V380" s="3" t="s">
        <v>67</v>
      </c>
      <c r="W380" s="3" t="s">
        <v>40</v>
      </c>
      <c r="X380" s="3" t="s">
        <v>40</v>
      </c>
      <c r="Y380" s="3" t="s">
        <v>40</v>
      </c>
      <c r="Z380" s="3">
        <v>7.5</v>
      </c>
      <c r="AA380" s="3">
        <v>4</v>
      </c>
      <c r="AB380" s="3">
        <v>53</v>
      </c>
      <c r="AC380" s="3">
        <v>0</v>
      </c>
      <c r="AD380" s="3" t="s">
        <v>67</v>
      </c>
      <c r="AE380" s="3" t="s">
        <v>40</v>
      </c>
      <c r="AF380" s="3" t="s">
        <v>40</v>
      </c>
      <c r="AG380" s="3" t="s">
        <v>40</v>
      </c>
      <c r="AH380" s="3" t="s">
        <v>1676</v>
      </c>
    </row>
    <row r="381" spans="1:34" s="4" customFormat="1" ht="11.25" x14ac:dyDescent="0.2">
      <c r="A381" s="3" t="s">
        <v>1345</v>
      </c>
      <c r="B381" s="3" t="s">
        <v>1668</v>
      </c>
      <c r="C381" s="3" t="s">
        <v>1347</v>
      </c>
      <c r="D381" s="3">
        <v>13288</v>
      </c>
      <c r="E381" s="3" t="s">
        <v>1523</v>
      </c>
      <c r="F381" s="3" t="s">
        <v>1679</v>
      </c>
      <c r="G381" s="3" t="s">
        <v>1677</v>
      </c>
      <c r="H381" s="3" t="s">
        <v>1678</v>
      </c>
      <c r="I381" s="3" t="s">
        <v>42</v>
      </c>
      <c r="J381" s="3" t="s">
        <v>43</v>
      </c>
      <c r="K381" s="3" t="s">
        <v>44</v>
      </c>
      <c r="L381" s="3" t="s">
        <v>6</v>
      </c>
      <c r="M381" s="3" t="s">
        <v>5257</v>
      </c>
      <c r="N381" s="3">
        <v>100</v>
      </c>
      <c r="O381" s="3">
        <v>61</v>
      </c>
      <c r="P381" s="3">
        <v>61</v>
      </c>
      <c r="Q381" s="3">
        <v>0</v>
      </c>
      <c r="R381" s="3">
        <v>100</v>
      </c>
      <c r="S381" s="3">
        <v>61</v>
      </c>
      <c r="T381" s="3">
        <v>61</v>
      </c>
      <c r="U381" s="3">
        <v>0</v>
      </c>
      <c r="V381" s="3">
        <v>0</v>
      </c>
      <c r="W381" s="3">
        <v>0</v>
      </c>
      <c r="X381" s="3">
        <v>61</v>
      </c>
      <c r="Y381" s="3">
        <v>0</v>
      </c>
      <c r="Z381" s="3">
        <v>98.4</v>
      </c>
      <c r="AA381" s="3">
        <v>60</v>
      </c>
      <c r="AB381" s="3">
        <v>61</v>
      </c>
      <c r="AC381" s="3">
        <v>0</v>
      </c>
      <c r="AD381" s="3" t="s">
        <v>67</v>
      </c>
      <c r="AE381" s="3" t="s">
        <v>40</v>
      </c>
      <c r="AF381" s="3" t="s">
        <v>40</v>
      </c>
      <c r="AG381" s="3" t="s">
        <v>40</v>
      </c>
      <c r="AH381" s="3" t="s">
        <v>1680</v>
      </c>
    </row>
    <row r="382" spans="1:34" s="4" customFormat="1" ht="11.25" x14ac:dyDescent="0.2">
      <c r="A382" s="3" t="s">
        <v>1345</v>
      </c>
      <c r="B382" s="3" t="s">
        <v>1668</v>
      </c>
      <c r="C382" s="3" t="s">
        <v>1347</v>
      </c>
      <c r="D382" s="3">
        <v>13456</v>
      </c>
      <c r="E382" s="3" t="s">
        <v>1681</v>
      </c>
      <c r="F382" s="3" t="s">
        <v>1683</v>
      </c>
      <c r="G382" s="3" t="s">
        <v>1669</v>
      </c>
      <c r="H382" s="3" t="s">
        <v>1682</v>
      </c>
      <c r="I382" s="3" t="s">
        <v>42</v>
      </c>
      <c r="J382" s="3" t="s">
        <v>43</v>
      </c>
      <c r="K382" s="3" t="s">
        <v>44</v>
      </c>
      <c r="L382" s="3" t="s">
        <v>78</v>
      </c>
      <c r="M382" s="3" t="s">
        <v>9</v>
      </c>
      <c r="N382" s="3">
        <v>46</v>
      </c>
      <c r="O382" s="3">
        <v>288</v>
      </c>
      <c r="P382" s="3">
        <v>626</v>
      </c>
      <c r="Q382" s="3">
        <v>0</v>
      </c>
      <c r="R382" s="3"/>
      <c r="S382" s="3"/>
      <c r="T382" s="3"/>
      <c r="U382" s="3"/>
      <c r="V382" s="3">
        <v>46</v>
      </c>
      <c r="W382" s="3">
        <v>295</v>
      </c>
      <c r="X382" s="3">
        <v>643</v>
      </c>
      <c r="Y382" s="3">
        <v>0</v>
      </c>
      <c r="Z382" s="3" t="s">
        <v>67</v>
      </c>
      <c r="AA382" s="3" t="s">
        <v>40</v>
      </c>
      <c r="AB382" s="3" t="s">
        <v>40</v>
      </c>
      <c r="AC382" s="3" t="s">
        <v>40</v>
      </c>
      <c r="AD382" s="3" t="s">
        <v>67</v>
      </c>
      <c r="AE382" s="3" t="s">
        <v>40</v>
      </c>
      <c r="AF382" s="3" t="s">
        <v>40</v>
      </c>
      <c r="AG382" s="3" t="s">
        <v>40</v>
      </c>
      <c r="AH382" s="3" t="s">
        <v>1684</v>
      </c>
    </row>
    <row r="383" spans="1:34" s="4" customFormat="1" ht="11.25" x14ac:dyDescent="0.2">
      <c r="A383" s="3" t="s">
        <v>1345</v>
      </c>
      <c r="B383" s="3" t="s">
        <v>1668</v>
      </c>
      <c r="C383" s="3" t="s">
        <v>1347</v>
      </c>
      <c r="D383" s="3">
        <v>13459</v>
      </c>
      <c r="E383" s="3" t="s">
        <v>1685</v>
      </c>
      <c r="F383" s="3" t="s">
        <v>1688</v>
      </c>
      <c r="G383" s="3" t="s">
        <v>1686</v>
      </c>
      <c r="H383" s="3" t="s">
        <v>1687</v>
      </c>
      <c r="I383" s="3" t="s">
        <v>42</v>
      </c>
      <c r="J383" s="3" t="s">
        <v>43</v>
      </c>
      <c r="K383" s="3" t="s">
        <v>44</v>
      </c>
      <c r="L383" s="3" t="s">
        <v>45</v>
      </c>
      <c r="M383" s="3" t="s">
        <v>9</v>
      </c>
      <c r="N383" s="3">
        <v>75</v>
      </c>
      <c r="O383" s="3">
        <v>6</v>
      </c>
      <c r="P383" s="3">
        <v>8</v>
      </c>
      <c r="Q383" s="3">
        <v>0</v>
      </c>
      <c r="R383" s="3"/>
      <c r="S383" s="3"/>
      <c r="T383" s="3"/>
      <c r="U383" s="3"/>
      <c r="V383" s="3">
        <v>43</v>
      </c>
      <c r="W383" s="3">
        <v>3</v>
      </c>
      <c r="X383" s="3">
        <v>7</v>
      </c>
      <c r="Y383" s="3">
        <v>0</v>
      </c>
      <c r="Z383" s="3" t="s">
        <v>67</v>
      </c>
      <c r="AA383" s="3" t="s">
        <v>40</v>
      </c>
      <c r="AB383" s="3" t="s">
        <v>40</v>
      </c>
      <c r="AC383" s="3" t="s">
        <v>40</v>
      </c>
      <c r="AD383" s="3" t="s">
        <v>67</v>
      </c>
      <c r="AE383" s="3" t="s">
        <v>40</v>
      </c>
      <c r="AF383" s="3" t="s">
        <v>40</v>
      </c>
      <c r="AG383" s="3" t="s">
        <v>40</v>
      </c>
      <c r="AH383" s="3" t="s">
        <v>1689</v>
      </c>
    </row>
    <row r="384" spans="1:34" s="4" customFormat="1" ht="11.25" x14ac:dyDescent="0.2">
      <c r="A384" s="3" t="s">
        <v>1345</v>
      </c>
      <c r="B384" s="3" t="s">
        <v>1690</v>
      </c>
      <c r="C384" s="3" t="s">
        <v>1347</v>
      </c>
      <c r="D384" s="3">
        <v>13479</v>
      </c>
      <c r="E384" s="3" t="s">
        <v>1691</v>
      </c>
      <c r="F384" s="3" t="s">
        <v>1694</v>
      </c>
      <c r="G384" s="3" t="s">
        <v>1692</v>
      </c>
      <c r="H384" s="3" t="s">
        <v>1693</v>
      </c>
      <c r="I384" s="3" t="s">
        <v>42</v>
      </c>
      <c r="J384" s="3" t="s">
        <v>43</v>
      </c>
      <c r="K384" s="3" t="s">
        <v>44</v>
      </c>
      <c r="L384" s="3" t="s">
        <v>45</v>
      </c>
      <c r="M384" s="3" t="s">
        <v>9</v>
      </c>
      <c r="N384" s="3">
        <v>40</v>
      </c>
      <c r="O384" s="3">
        <v>4</v>
      </c>
      <c r="P384" s="3">
        <v>10</v>
      </c>
      <c r="Q384" s="3">
        <v>0</v>
      </c>
      <c r="R384" s="3"/>
      <c r="S384" s="3"/>
      <c r="T384" s="3"/>
      <c r="U384" s="3"/>
      <c r="V384" s="3" t="s">
        <v>67</v>
      </c>
      <c r="W384" s="3" t="s">
        <v>40</v>
      </c>
      <c r="X384" s="3" t="s">
        <v>40</v>
      </c>
      <c r="Y384" s="3" t="s">
        <v>40</v>
      </c>
      <c r="Z384" s="3" t="s">
        <v>67</v>
      </c>
      <c r="AA384" s="3" t="s">
        <v>40</v>
      </c>
      <c r="AB384" s="3" t="s">
        <v>40</v>
      </c>
      <c r="AC384" s="3" t="s">
        <v>40</v>
      </c>
      <c r="AD384" s="3" t="s">
        <v>67</v>
      </c>
      <c r="AE384" s="3" t="s">
        <v>40</v>
      </c>
      <c r="AF384" s="3" t="s">
        <v>40</v>
      </c>
      <c r="AG384" s="3" t="s">
        <v>40</v>
      </c>
      <c r="AH384" s="3" t="s">
        <v>1695</v>
      </c>
    </row>
    <row r="385" spans="1:34" s="4" customFormat="1" ht="11.25" x14ac:dyDescent="0.2">
      <c r="A385" s="3" t="s">
        <v>1345</v>
      </c>
      <c r="B385" s="3" t="s">
        <v>1690</v>
      </c>
      <c r="C385" s="3" t="s">
        <v>1347</v>
      </c>
      <c r="D385" s="3">
        <v>13480</v>
      </c>
      <c r="E385" s="3" t="s">
        <v>1696</v>
      </c>
      <c r="F385" s="3" t="s">
        <v>1699</v>
      </c>
      <c r="G385" s="3" t="s">
        <v>1697</v>
      </c>
      <c r="H385" s="3" t="s">
        <v>1698</v>
      </c>
      <c r="I385" s="3" t="s">
        <v>42</v>
      </c>
      <c r="J385" s="3" t="s">
        <v>43</v>
      </c>
      <c r="K385" s="3" t="s">
        <v>44</v>
      </c>
      <c r="L385" s="3" t="s">
        <v>6</v>
      </c>
      <c r="M385" s="3" t="s">
        <v>9</v>
      </c>
      <c r="N385" s="3">
        <v>10</v>
      </c>
      <c r="O385" s="3">
        <v>1</v>
      </c>
      <c r="P385" s="3">
        <v>10</v>
      </c>
      <c r="Q385" s="3">
        <v>0</v>
      </c>
      <c r="R385" s="3"/>
      <c r="S385" s="3"/>
      <c r="T385" s="3"/>
      <c r="U385" s="3"/>
      <c r="V385" s="3" t="s">
        <v>67</v>
      </c>
      <c r="W385" s="3" t="s">
        <v>40</v>
      </c>
      <c r="X385" s="3" t="s">
        <v>40</v>
      </c>
      <c r="Y385" s="3" t="s">
        <v>40</v>
      </c>
      <c r="Z385" s="3" t="s">
        <v>67</v>
      </c>
      <c r="AA385" s="3" t="s">
        <v>40</v>
      </c>
      <c r="AB385" s="3" t="s">
        <v>40</v>
      </c>
      <c r="AC385" s="3" t="s">
        <v>40</v>
      </c>
      <c r="AD385" s="3" t="s">
        <v>67</v>
      </c>
      <c r="AE385" s="3" t="s">
        <v>40</v>
      </c>
      <c r="AF385" s="3" t="s">
        <v>40</v>
      </c>
      <c r="AG385" s="3" t="s">
        <v>40</v>
      </c>
      <c r="AH385" s="3" t="s">
        <v>1700</v>
      </c>
    </row>
    <row r="386" spans="1:34" s="4" customFormat="1" ht="11.25" x14ac:dyDescent="0.2">
      <c r="A386" s="3" t="s">
        <v>1345</v>
      </c>
      <c r="B386" s="3" t="s">
        <v>1690</v>
      </c>
      <c r="C386" s="3" t="s">
        <v>1347</v>
      </c>
      <c r="D386" s="3">
        <v>13481</v>
      </c>
      <c r="E386" s="3" t="s">
        <v>1599</v>
      </c>
      <c r="F386" s="3" t="s">
        <v>1703</v>
      </c>
      <c r="G386" s="3" t="s">
        <v>1701</v>
      </c>
      <c r="H386" s="3" t="s">
        <v>1702</v>
      </c>
      <c r="I386" s="3" t="s">
        <v>42</v>
      </c>
      <c r="J386" s="3" t="s">
        <v>43</v>
      </c>
      <c r="K386" s="3" t="s">
        <v>505</v>
      </c>
      <c r="L386" s="3" t="s">
        <v>45</v>
      </c>
      <c r="M386" s="3" t="s">
        <v>9</v>
      </c>
      <c r="N386" s="3">
        <v>80</v>
      </c>
      <c r="O386" s="3">
        <v>4</v>
      </c>
      <c r="P386" s="3">
        <v>5</v>
      </c>
      <c r="Q386" s="3">
        <v>0</v>
      </c>
      <c r="R386" s="3"/>
      <c r="S386" s="3"/>
      <c r="T386" s="3"/>
      <c r="U386" s="3"/>
      <c r="V386" s="3" t="s">
        <v>67</v>
      </c>
      <c r="W386" s="3" t="s">
        <v>40</v>
      </c>
      <c r="X386" s="3" t="s">
        <v>40</v>
      </c>
      <c r="Y386" s="3" t="s">
        <v>40</v>
      </c>
      <c r="Z386" s="3" t="s">
        <v>67</v>
      </c>
      <c r="AA386" s="3" t="s">
        <v>40</v>
      </c>
      <c r="AB386" s="3" t="s">
        <v>40</v>
      </c>
      <c r="AC386" s="3" t="s">
        <v>40</v>
      </c>
      <c r="AD386" s="3" t="s">
        <v>67</v>
      </c>
      <c r="AE386" s="3" t="s">
        <v>40</v>
      </c>
      <c r="AF386" s="3" t="s">
        <v>40</v>
      </c>
      <c r="AG386" s="3" t="s">
        <v>40</v>
      </c>
      <c r="AH386" s="3" t="s">
        <v>1603</v>
      </c>
    </row>
    <row r="387" spans="1:34" s="4" customFormat="1" ht="11.25" x14ac:dyDescent="0.2">
      <c r="A387" s="3" t="s">
        <v>1345</v>
      </c>
      <c r="B387" s="3" t="s">
        <v>1690</v>
      </c>
      <c r="C387" s="3" t="s">
        <v>1347</v>
      </c>
      <c r="D387" s="3">
        <v>13482</v>
      </c>
      <c r="E387" s="3" t="s">
        <v>1491</v>
      </c>
      <c r="F387" s="3" t="s">
        <v>1507</v>
      </c>
      <c r="G387" s="3" t="s">
        <v>1704</v>
      </c>
      <c r="H387" s="3" t="s">
        <v>1705</v>
      </c>
      <c r="I387" s="3" t="s">
        <v>42</v>
      </c>
      <c r="J387" s="3" t="s">
        <v>43</v>
      </c>
      <c r="K387" s="3" t="s">
        <v>44</v>
      </c>
      <c r="L387" s="3" t="s">
        <v>6</v>
      </c>
      <c r="M387" s="3" t="s">
        <v>9</v>
      </c>
      <c r="N387" s="3">
        <v>75</v>
      </c>
      <c r="O387" s="3">
        <v>3</v>
      </c>
      <c r="P387" s="3">
        <v>4</v>
      </c>
      <c r="Q387" s="3">
        <v>0</v>
      </c>
      <c r="R387" s="3"/>
      <c r="S387" s="3"/>
      <c r="T387" s="3"/>
      <c r="U387" s="3"/>
      <c r="V387" s="3" t="s">
        <v>67</v>
      </c>
      <c r="W387" s="3" t="s">
        <v>40</v>
      </c>
      <c r="X387" s="3" t="s">
        <v>40</v>
      </c>
      <c r="Y387" s="3" t="s">
        <v>40</v>
      </c>
      <c r="Z387" s="3" t="s">
        <v>67</v>
      </c>
      <c r="AA387" s="3" t="s">
        <v>40</v>
      </c>
      <c r="AB387" s="3" t="s">
        <v>40</v>
      </c>
      <c r="AC387" s="3" t="s">
        <v>40</v>
      </c>
      <c r="AD387" s="3" t="s">
        <v>67</v>
      </c>
      <c r="AE387" s="3" t="s">
        <v>40</v>
      </c>
      <c r="AF387" s="3" t="s">
        <v>40</v>
      </c>
      <c r="AG387" s="3" t="s">
        <v>40</v>
      </c>
      <c r="AH387" s="3" t="s">
        <v>1706</v>
      </c>
    </row>
    <row r="388" spans="1:34" s="4" customFormat="1" ht="11.25" x14ac:dyDescent="0.2">
      <c r="A388" s="3" t="s">
        <v>1345</v>
      </c>
      <c r="B388" s="3" t="s">
        <v>1690</v>
      </c>
      <c r="C388" s="3" t="s">
        <v>1347</v>
      </c>
      <c r="D388" s="3">
        <v>13483</v>
      </c>
      <c r="E388" s="3" t="s">
        <v>1707</v>
      </c>
      <c r="F388" s="3" t="s">
        <v>1710</v>
      </c>
      <c r="G388" s="3" t="s">
        <v>1708</v>
      </c>
      <c r="H388" s="3" t="s">
        <v>1709</v>
      </c>
      <c r="I388" s="3" t="s">
        <v>42</v>
      </c>
      <c r="J388" s="3" t="s">
        <v>43</v>
      </c>
      <c r="K388" s="3" t="s">
        <v>44</v>
      </c>
      <c r="L388" s="3" t="s">
        <v>6</v>
      </c>
      <c r="M388" s="3" t="s">
        <v>9</v>
      </c>
      <c r="N388" s="3">
        <v>30</v>
      </c>
      <c r="O388" s="3">
        <v>3</v>
      </c>
      <c r="P388" s="3">
        <v>10</v>
      </c>
      <c r="Q388" s="3">
        <v>0</v>
      </c>
      <c r="R388" s="3"/>
      <c r="S388" s="3"/>
      <c r="T388" s="3"/>
      <c r="U388" s="3"/>
      <c r="V388" s="3" t="s">
        <v>67</v>
      </c>
      <c r="W388" s="3" t="s">
        <v>40</v>
      </c>
      <c r="X388" s="3" t="s">
        <v>40</v>
      </c>
      <c r="Y388" s="3" t="s">
        <v>40</v>
      </c>
      <c r="Z388" s="3" t="s">
        <v>67</v>
      </c>
      <c r="AA388" s="3" t="s">
        <v>40</v>
      </c>
      <c r="AB388" s="3" t="s">
        <v>40</v>
      </c>
      <c r="AC388" s="3" t="s">
        <v>40</v>
      </c>
      <c r="AD388" s="3" t="s">
        <v>67</v>
      </c>
      <c r="AE388" s="3" t="s">
        <v>40</v>
      </c>
      <c r="AF388" s="3" t="s">
        <v>40</v>
      </c>
      <c r="AG388" s="3" t="s">
        <v>40</v>
      </c>
      <c r="AH388" s="3" t="s">
        <v>1711</v>
      </c>
    </row>
    <row r="389" spans="1:34" s="4" customFormat="1" ht="11.25" x14ac:dyDescent="0.2">
      <c r="A389" s="3" t="s">
        <v>1345</v>
      </c>
      <c r="B389" s="3" t="s">
        <v>1690</v>
      </c>
      <c r="C389" s="3" t="s">
        <v>1347</v>
      </c>
      <c r="D389" s="3">
        <v>13484</v>
      </c>
      <c r="E389" s="3" t="s">
        <v>1712</v>
      </c>
      <c r="F389" s="3" t="s">
        <v>1715</v>
      </c>
      <c r="G389" s="3" t="s">
        <v>1713</v>
      </c>
      <c r="H389" s="3" t="s">
        <v>1714</v>
      </c>
      <c r="I389" s="3" t="s">
        <v>42</v>
      </c>
      <c r="J389" s="3" t="s">
        <v>43</v>
      </c>
      <c r="K389" s="3" t="s">
        <v>44</v>
      </c>
      <c r="L389" s="3" t="s">
        <v>45</v>
      </c>
      <c r="M389" s="3" t="s">
        <v>9</v>
      </c>
      <c r="N389" s="3">
        <v>92</v>
      </c>
      <c r="O389" s="3">
        <v>9.1999999999999993</v>
      </c>
      <c r="P389" s="3">
        <v>10</v>
      </c>
      <c r="Q389" s="3">
        <v>0</v>
      </c>
      <c r="R389" s="3"/>
      <c r="S389" s="3"/>
      <c r="T389" s="3"/>
      <c r="U389" s="3"/>
      <c r="V389" s="3" t="s">
        <v>67</v>
      </c>
      <c r="W389" s="3" t="s">
        <v>40</v>
      </c>
      <c r="X389" s="3" t="s">
        <v>40</v>
      </c>
      <c r="Y389" s="3" t="s">
        <v>40</v>
      </c>
      <c r="Z389" s="3" t="s">
        <v>67</v>
      </c>
      <c r="AA389" s="3" t="s">
        <v>40</v>
      </c>
      <c r="AB389" s="3" t="s">
        <v>40</v>
      </c>
      <c r="AC389" s="3" t="s">
        <v>40</v>
      </c>
      <c r="AD389" s="3" t="s">
        <v>67</v>
      </c>
      <c r="AE389" s="3" t="s">
        <v>40</v>
      </c>
      <c r="AF389" s="3" t="s">
        <v>40</v>
      </c>
      <c r="AG389" s="3" t="s">
        <v>40</v>
      </c>
      <c r="AH389" s="3"/>
    </row>
    <row r="390" spans="1:34" s="4" customFormat="1" ht="11.25" x14ac:dyDescent="0.2">
      <c r="A390" s="3" t="s">
        <v>1345</v>
      </c>
      <c r="B390" s="3" t="s">
        <v>1716</v>
      </c>
      <c r="C390" s="3" t="s">
        <v>1347</v>
      </c>
      <c r="D390" s="3">
        <v>13202</v>
      </c>
      <c r="E390" s="3" t="s">
        <v>1717</v>
      </c>
      <c r="F390" s="3" t="s">
        <v>1720</v>
      </c>
      <c r="G390" s="3" t="s">
        <v>1718</v>
      </c>
      <c r="H390" s="3" t="s">
        <v>1719</v>
      </c>
      <c r="I390" s="3" t="s">
        <v>42</v>
      </c>
      <c r="J390" s="3" t="s">
        <v>43</v>
      </c>
      <c r="K390" s="3" t="s">
        <v>44</v>
      </c>
      <c r="L390" s="3" t="s">
        <v>6</v>
      </c>
      <c r="M390" s="3" t="s">
        <v>5257</v>
      </c>
      <c r="N390" s="3">
        <v>66</v>
      </c>
      <c r="O390" s="3">
        <v>13517</v>
      </c>
      <c r="P390" s="3">
        <v>20521</v>
      </c>
      <c r="Q390" s="3">
        <v>0</v>
      </c>
      <c r="R390" s="3">
        <v>66</v>
      </c>
      <c r="S390" s="3">
        <v>13517</v>
      </c>
      <c r="T390" s="3">
        <v>20521</v>
      </c>
      <c r="U390" s="3">
        <v>0</v>
      </c>
      <c r="V390" s="3">
        <v>0</v>
      </c>
      <c r="W390" s="3">
        <v>0</v>
      </c>
      <c r="X390" s="3">
        <v>0</v>
      </c>
      <c r="Y390" s="3">
        <v>0</v>
      </c>
      <c r="Z390" s="3">
        <v>66</v>
      </c>
      <c r="AA390" s="3">
        <v>13519</v>
      </c>
      <c r="AB390" s="3">
        <v>20521</v>
      </c>
      <c r="AC390" s="3">
        <v>0</v>
      </c>
      <c r="AD390" s="3">
        <v>65</v>
      </c>
      <c r="AE390" s="3">
        <v>13363</v>
      </c>
      <c r="AF390" s="3">
        <v>20521</v>
      </c>
      <c r="AG390" s="3">
        <v>0</v>
      </c>
      <c r="AH390" s="3" t="s">
        <v>1721</v>
      </c>
    </row>
    <row r="391" spans="1:34" s="4" customFormat="1" ht="11.25" x14ac:dyDescent="0.2">
      <c r="A391" s="3" t="s">
        <v>1345</v>
      </c>
      <c r="B391" s="3" t="s">
        <v>1716</v>
      </c>
      <c r="C391" s="3" t="s">
        <v>1347</v>
      </c>
      <c r="D391" s="3">
        <v>13209</v>
      </c>
      <c r="E391" s="3" t="s">
        <v>1722</v>
      </c>
      <c r="F391" s="3" t="s">
        <v>1723</v>
      </c>
      <c r="G391" s="3"/>
      <c r="H391" s="3"/>
      <c r="I391" s="3" t="s">
        <v>42</v>
      </c>
      <c r="J391" s="3" t="s">
        <v>52</v>
      </c>
      <c r="K391" s="3" t="s">
        <v>44</v>
      </c>
      <c r="L391" s="3" t="s">
        <v>78</v>
      </c>
      <c r="M391" s="3" t="s">
        <v>5256</v>
      </c>
      <c r="N391" s="3" t="s">
        <v>67</v>
      </c>
      <c r="O391" s="3" t="s">
        <v>40</v>
      </c>
      <c r="P391" s="3" t="s">
        <v>40</v>
      </c>
      <c r="Q391" s="3" t="s">
        <v>40</v>
      </c>
      <c r="R391" s="3">
        <v>3</v>
      </c>
      <c r="S391" s="3">
        <v>406</v>
      </c>
      <c r="T391" s="3">
        <v>13517</v>
      </c>
      <c r="U391" s="3">
        <v>0</v>
      </c>
      <c r="V391" s="3">
        <v>0</v>
      </c>
      <c r="W391" s="3">
        <v>0</v>
      </c>
      <c r="X391" s="3">
        <v>0</v>
      </c>
      <c r="Y391" s="3">
        <v>0</v>
      </c>
      <c r="Z391" s="3">
        <v>2</v>
      </c>
      <c r="AA391" s="3">
        <v>316</v>
      </c>
      <c r="AB391" s="3">
        <v>13519</v>
      </c>
      <c r="AC391" s="3">
        <v>0</v>
      </c>
      <c r="AD391" s="3">
        <v>1</v>
      </c>
      <c r="AE391" s="3">
        <v>176</v>
      </c>
      <c r="AF391" s="3">
        <v>13525</v>
      </c>
      <c r="AG391" s="3">
        <v>0</v>
      </c>
      <c r="AH391" s="3"/>
    </row>
    <row r="392" spans="1:34" s="4" customFormat="1" ht="11.25" x14ac:dyDescent="0.2">
      <c r="A392" s="3" t="s">
        <v>1345</v>
      </c>
      <c r="B392" s="3" t="s">
        <v>1716</v>
      </c>
      <c r="C392" s="3" t="s">
        <v>1347</v>
      </c>
      <c r="D392" s="3">
        <v>13282</v>
      </c>
      <c r="E392" s="3" t="s">
        <v>1520</v>
      </c>
      <c r="F392" s="3" t="s">
        <v>1675</v>
      </c>
      <c r="G392" s="3" t="s">
        <v>1718</v>
      </c>
      <c r="H392" s="3" t="s">
        <v>1724</v>
      </c>
      <c r="I392" s="3" t="s">
        <v>42</v>
      </c>
      <c r="J392" s="3" t="s">
        <v>43</v>
      </c>
      <c r="K392" s="3" t="s">
        <v>44</v>
      </c>
      <c r="L392" s="3" t="s">
        <v>78</v>
      </c>
      <c r="M392" s="3" t="s">
        <v>5257</v>
      </c>
      <c r="N392" s="3">
        <v>90</v>
      </c>
      <c r="O392" s="3">
        <v>44</v>
      </c>
      <c r="P392" s="3">
        <v>49</v>
      </c>
      <c r="Q392" s="3">
        <v>0</v>
      </c>
      <c r="R392" s="3">
        <v>90</v>
      </c>
      <c r="S392" s="3">
        <v>44</v>
      </c>
      <c r="T392" s="3">
        <v>49</v>
      </c>
      <c r="U392" s="3">
        <v>0</v>
      </c>
      <c r="V392" s="3">
        <v>0</v>
      </c>
      <c r="W392" s="3">
        <v>0</v>
      </c>
      <c r="X392" s="3">
        <v>0</v>
      </c>
      <c r="Y392" s="3">
        <v>0</v>
      </c>
      <c r="Z392" s="3">
        <v>6</v>
      </c>
      <c r="AA392" s="3">
        <v>3</v>
      </c>
      <c r="AB392" s="3">
        <v>49</v>
      </c>
      <c r="AC392" s="3">
        <v>0</v>
      </c>
      <c r="AD392" s="3">
        <v>90</v>
      </c>
      <c r="AE392" s="3">
        <v>44</v>
      </c>
      <c r="AF392" s="3">
        <v>49</v>
      </c>
      <c r="AG392" s="3">
        <v>0</v>
      </c>
      <c r="AH392" s="3" t="s">
        <v>1725</v>
      </c>
    </row>
    <row r="393" spans="1:34" s="4" customFormat="1" ht="11.25" x14ac:dyDescent="0.2">
      <c r="A393" s="3" t="s">
        <v>1345</v>
      </c>
      <c r="B393" s="3" t="s">
        <v>1716</v>
      </c>
      <c r="C393" s="3" t="s">
        <v>1347</v>
      </c>
      <c r="D393" s="3">
        <v>13283</v>
      </c>
      <c r="E393" s="3" t="s">
        <v>1530</v>
      </c>
      <c r="F393" s="3" t="s">
        <v>1531</v>
      </c>
      <c r="G393" s="3"/>
      <c r="H393" s="3"/>
      <c r="I393" s="3" t="s">
        <v>42</v>
      </c>
      <c r="J393" s="3" t="s">
        <v>43</v>
      </c>
      <c r="K393" s="3" t="s">
        <v>44</v>
      </c>
      <c r="L393" s="3" t="s">
        <v>78</v>
      </c>
      <c r="M393" s="3" t="s">
        <v>5256</v>
      </c>
      <c r="N393" s="3" t="s">
        <v>67</v>
      </c>
      <c r="O393" s="3" t="s">
        <v>40</v>
      </c>
      <c r="P393" s="3" t="s">
        <v>40</v>
      </c>
      <c r="Q393" s="3" t="s">
        <v>40</v>
      </c>
      <c r="R393" s="3">
        <v>72</v>
      </c>
      <c r="S393" s="3">
        <v>28</v>
      </c>
      <c r="T393" s="3">
        <v>39</v>
      </c>
      <c r="U393" s="3">
        <v>0</v>
      </c>
      <c r="V393" s="3">
        <v>0</v>
      </c>
      <c r="W393" s="3">
        <v>0</v>
      </c>
      <c r="X393" s="3">
        <v>0</v>
      </c>
      <c r="Y393" s="3">
        <v>0</v>
      </c>
      <c r="Z393" s="3">
        <v>72</v>
      </c>
      <c r="AA393" s="3">
        <v>28</v>
      </c>
      <c r="AB393" s="3">
        <v>39</v>
      </c>
      <c r="AC393" s="3">
        <v>0</v>
      </c>
      <c r="AD393" s="3">
        <v>72</v>
      </c>
      <c r="AE393" s="3">
        <v>28</v>
      </c>
      <c r="AF393" s="3">
        <v>39</v>
      </c>
      <c r="AG393" s="3">
        <v>0</v>
      </c>
      <c r="AH393" s="3" t="s">
        <v>1532</v>
      </c>
    </row>
    <row r="394" spans="1:34" s="4" customFormat="1" ht="11.25" x14ac:dyDescent="0.2">
      <c r="A394" s="3" t="s">
        <v>1345</v>
      </c>
      <c r="B394" s="3" t="s">
        <v>1716</v>
      </c>
      <c r="C394" s="3" t="s">
        <v>1347</v>
      </c>
      <c r="D394" s="3">
        <v>13284</v>
      </c>
      <c r="E394" s="3" t="s">
        <v>1523</v>
      </c>
      <c r="F394" s="3" t="s">
        <v>1679</v>
      </c>
      <c r="G394" s="3" t="s">
        <v>1726</v>
      </c>
      <c r="H394" s="3" t="s">
        <v>1727</v>
      </c>
      <c r="I394" s="3" t="s">
        <v>42</v>
      </c>
      <c r="J394" s="3" t="s">
        <v>43</v>
      </c>
      <c r="K394" s="3" t="s">
        <v>44</v>
      </c>
      <c r="L394" s="3" t="s">
        <v>6</v>
      </c>
      <c r="M394" s="3" t="s">
        <v>5257</v>
      </c>
      <c r="N394" s="3">
        <v>100</v>
      </c>
      <c r="O394" s="3">
        <v>59</v>
      </c>
      <c r="P394" s="3">
        <v>59</v>
      </c>
      <c r="Q394" s="3">
        <v>0</v>
      </c>
      <c r="R394" s="3">
        <v>100</v>
      </c>
      <c r="S394" s="3">
        <v>59</v>
      </c>
      <c r="T394" s="3">
        <v>59</v>
      </c>
      <c r="U394" s="3">
        <v>0</v>
      </c>
      <c r="V394" s="3">
        <v>0</v>
      </c>
      <c r="W394" s="3">
        <v>0</v>
      </c>
      <c r="X394" s="3">
        <v>0</v>
      </c>
      <c r="Y394" s="3">
        <v>0</v>
      </c>
      <c r="Z394" s="3">
        <v>100</v>
      </c>
      <c r="AA394" s="3">
        <v>59</v>
      </c>
      <c r="AB394" s="3">
        <v>59</v>
      </c>
      <c r="AC394" s="3">
        <v>0</v>
      </c>
      <c r="AD394" s="3">
        <v>100</v>
      </c>
      <c r="AE394" s="3">
        <v>59</v>
      </c>
      <c r="AF394" s="3">
        <v>59</v>
      </c>
      <c r="AG394" s="3">
        <v>0</v>
      </c>
      <c r="AH394" s="3" t="s">
        <v>1728</v>
      </c>
    </row>
    <row r="395" spans="1:34" s="4" customFormat="1" ht="11.25" x14ac:dyDescent="0.2">
      <c r="A395" s="3" t="s">
        <v>1345</v>
      </c>
      <c r="B395" s="3" t="s">
        <v>1716</v>
      </c>
      <c r="C395" s="3" t="s">
        <v>1347</v>
      </c>
      <c r="D395" s="3">
        <v>13460</v>
      </c>
      <c r="E395" s="3" t="s">
        <v>1616</v>
      </c>
      <c r="F395" s="3" t="s">
        <v>1731</v>
      </c>
      <c r="G395" s="3" t="s">
        <v>1729</v>
      </c>
      <c r="H395" s="3" t="s">
        <v>1730</v>
      </c>
      <c r="I395" s="3" t="s">
        <v>42</v>
      </c>
      <c r="J395" s="3" t="s">
        <v>43</v>
      </c>
      <c r="K395" s="3" t="s">
        <v>44</v>
      </c>
      <c r="L395" s="3" t="s">
        <v>78</v>
      </c>
      <c r="M395" s="3" t="s">
        <v>9</v>
      </c>
      <c r="N395" s="3">
        <v>70</v>
      </c>
      <c r="O395" s="3">
        <v>748</v>
      </c>
      <c r="P395" s="3">
        <v>1069</v>
      </c>
      <c r="Q395" s="3">
        <v>0</v>
      </c>
      <c r="R395" s="3"/>
      <c r="S395" s="3"/>
      <c r="T395" s="3"/>
      <c r="U395" s="3"/>
      <c r="V395" s="3">
        <v>0</v>
      </c>
      <c r="W395" s="3">
        <v>0</v>
      </c>
      <c r="X395" s="3">
        <v>0</v>
      </c>
      <c r="Y395" s="3">
        <v>0</v>
      </c>
      <c r="Z395" s="3" t="s">
        <v>67</v>
      </c>
      <c r="AA395" s="3" t="s">
        <v>40</v>
      </c>
      <c r="AB395" s="3" t="s">
        <v>40</v>
      </c>
      <c r="AC395" s="3" t="s">
        <v>40</v>
      </c>
      <c r="AD395" s="3" t="s">
        <v>67</v>
      </c>
      <c r="AE395" s="3" t="s">
        <v>40</v>
      </c>
      <c r="AF395" s="3" t="s">
        <v>40</v>
      </c>
      <c r="AG395" s="3" t="s">
        <v>40</v>
      </c>
      <c r="AH395" s="3" t="s">
        <v>1732</v>
      </c>
    </row>
    <row r="396" spans="1:34" s="4" customFormat="1" ht="11.25" x14ac:dyDescent="0.2">
      <c r="A396" s="3" t="s">
        <v>1345</v>
      </c>
      <c r="B396" s="3" t="s">
        <v>1716</v>
      </c>
      <c r="C396" s="3" t="s">
        <v>1347</v>
      </c>
      <c r="D396" s="3">
        <v>13461</v>
      </c>
      <c r="E396" s="3" t="s">
        <v>1599</v>
      </c>
      <c r="F396" s="3" t="s">
        <v>1735</v>
      </c>
      <c r="G396" s="3" t="s">
        <v>1733</v>
      </c>
      <c r="H396" s="3" t="s">
        <v>1734</v>
      </c>
      <c r="I396" s="3" t="s">
        <v>42</v>
      </c>
      <c r="J396" s="3" t="s">
        <v>43</v>
      </c>
      <c r="K396" s="3" t="s">
        <v>505</v>
      </c>
      <c r="L396" s="3" t="s">
        <v>45</v>
      </c>
      <c r="M396" s="3" t="s">
        <v>9</v>
      </c>
      <c r="N396" s="3">
        <v>90</v>
      </c>
      <c r="O396" s="3">
        <v>42721356</v>
      </c>
      <c r="P396" s="3">
        <v>47420706</v>
      </c>
      <c r="Q396" s="3">
        <v>0</v>
      </c>
      <c r="R396" s="3"/>
      <c r="S396" s="3"/>
      <c r="T396" s="3"/>
      <c r="U396" s="3"/>
      <c r="V396" s="3">
        <v>50</v>
      </c>
      <c r="W396" s="3">
        <v>21542272</v>
      </c>
      <c r="X396" s="3">
        <v>43391845</v>
      </c>
      <c r="Y396" s="3">
        <v>0</v>
      </c>
      <c r="Z396" s="3">
        <v>89</v>
      </c>
      <c r="AA396" s="3">
        <v>51147073</v>
      </c>
      <c r="AB396" s="3">
        <v>57533277</v>
      </c>
      <c r="AC396" s="3">
        <v>0</v>
      </c>
      <c r="AD396" s="3">
        <v>87</v>
      </c>
      <c r="AE396" s="3">
        <v>38905115</v>
      </c>
      <c r="AF396" s="3">
        <v>44781944</v>
      </c>
      <c r="AG396" s="3">
        <v>0</v>
      </c>
      <c r="AH396" s="3" t="s">
        <v>1603</v>
      </c>
    </row>
    <row r="397" spans="1:34" s="4" customFormat="1" ht="11.25" x14ac:dyDescent="0.2">
      <c r="A397" s="3" t="s">
        <v>1345</v>
      </c>
      <c r="B397" s="3" t="s">
        <v>1716</v>
      </c>
      <c r="C397" s="3" t="s">
        <v>1347</v>
      </c>
      <c r="D397" s="3">
        <v>13665</v>
      </c>
      <c r="E397" s="3" t="s">
        <v>1736</v>
      </c>
      <c r="F397" s="3" t="s">
        <v>1739</v>
      </c>
      <c r="G397" s="3" t="s">
        <v>1737</v>
      </c>
      <c r="H397" s="3" t="s">
        <v>1738</v>
      </c>
      <c r="I397" s="3" t="s">
        <v>42</v>
      </c>
      <c r="J397" s="3" t="s">
        <v>43</v>
      </c>
      <c r="K397" s="3" t="s">
        <v>44</v>
      </c>
      <c r="L397" s="3" t="s">
        <v>45</v>
      </c>
      <c r="M397" s="3" t="s">
        <v>9</v>
      </c>
      <c r="N397" s="3">
        <v>100</v>
      </c>
      <c r="O397" s="3">
        <v>6</v>
      </c>
      <c r="P397" s="3">
        <v>6</v>
      </c>
      <c r="Q397" s="3">
        <v>0</v>
      </c>
      <c r="R397" s="3"/>
      <c r="S397" s="3"/>
      <c r="T397" s="3"/>
      <c r="U397" s="3"/>
      <c r="V397" s="3">
        <v>50</v>
      </c>
      <c r="W397" s="3">
        <v>3</v>
      </c>
      <c r="X397" s="3">
        <v>6</v>
      </c>
      <c r="Y397" s="3">
        <v>0</v>
      </c>
      <c r="Z397" s="3" t="s">
        <v>67</v>
      </c>
      <c r="AA397" s="3" t="s">
        <v>40</v>
      </c>
      <c r="AB397" s="3" t="s">
        <v>40</v>
      </c>
      <c r="AC397" s="3" t="s">
        <v>40</v>
      </c>
      <c r="AD397" s="3" t="s">
        <v>67</v>
      </c>
      <c r="AE397" s="3" t="s">
        <v>40</v>
      </c>
      <c r="AF397" s="3" t="s">
        <v>40</v>
      </c>
      <c r="AG397" s="3" t="s">
        <v>40</v>
      </c>
      <c r="AH397" s="3" t="s">
        <v>1740</v>
      </c>
    </row>
    <row r="398" spans="1:34" s="4" customFormat="1" ht="11.25" x14ac:dyDescent="0.2">
      <c r="A398" s="3" t="s">
        <v>1345</v>
      </c>
      <c r="B398" s="3" t="s">
        <v>1741</v>
      </c>
      <c r="C398" s="3" t="s">
        <v>1347</v>
      </c>
      <c r="D398" s="3">
        <v>13499</v>
      </c>
      <c r="E398" s="3" t="s">
        <v>1742</v>
      </c>
      <c r="F398" s="3" t="s">
        <v>1744</v>
      </c>
      <c r="G398" s="3" t="s">
        <v>1743</v>
      </c>
      <c r="H398" s="3" t="s">
        <v>1597</v>
      </c>
      <c r="I398" s="3" t="s">
        <v>42</v>
      </c>
      <c r="J398" s="3" t="s">
        <v>43</v>
      </c>
      <c r="K398" s="3" t="s">
        <v>44</v>
      </c>
      <c r="L398" s="3" t="s">
        <v>6</v>
      </c>
      <c r="M398" s="3" t="s">
        <v>9</v>
      </c>
      <c r="N398" s="3">
        <v>100</v>
      </c>
      <c r="O398" s="3">
        <v>264</v>
      </c>
      <c r="P398" s="3">
        <v>264</v>
      </c>
      <c r="Q398" s="3">
        <v>0</v>
      </c>
      <c r="R398" s="3"/>
      <c r="S398" s="3"/>
      <c r="T398" s="3"/>
      <c r="U398" s="3"/>
      <c r="V398" s="3" t="s">
        <v>67</v>
      </c>
      <c r="W398" s="3" t="s">
        <v>40</v>
      </c>
      <c r="X398" s="3" t="s">
        <v>40</v>
      </c>
      <c r="Y398" s="3" t="s">
        <v>40</v>
      </c>
      <c r="Z398" s="3" t="s">
        <v>67</v>
      </c>
      <c r="AA398" s="3" t="s">
        <v>40</v>
      </c>
      <c r="AB398" s="3" t="s">
        <v>40</v>
      </c>
      <c r="AC398" s="3" t="s">
        <v>40</v>
      </c>
      <c r="AD398" s="3" t="s">
        <v>67</v>
      </c>
      <c r="AE398" s="3" t="s">
        <v>40</v>
      </c>
      <c r="AF398" s="3" t="s">
        <v>40</v>
      </c>
      <c r="AG398" s="3" t="s">
        <v>40</v>
      </c>
      <c r="AH398" s="3" t="s">
        <v>1745</v>
      </c>
    </row>
    <row r="399" spans="1:34" s="4" customFormat="1" ht="11.25" x14ac:dyDescent="0.2">
      <c r="A399" s="3" t="s">
        <v>1345</v>
      </c>
      <c r="B399" s="3" t="s">
        <v>1741</v>
      </c>
      <c r="C399" s="3" t="s">
        <v>1347</v>
      </c>
      <c r="D399" s="3">
        <v>13500</v>
      </c>
      <c r="E399" s="3" t="s">
        <v>1746</v>
      </c>
      <c r="F399" s="3" t="s">
        <v>1536</v>
      </c>
      <c r="G399" s="3" t="s">
        <v>1747</v>
      </c>
      <c r="H399" s="3" t="s">
        <v>1748</v>
      </c>
      <c r="I399" s="3" t="s">
        <v>42</v>
      </c>
      <c r="J399" s="3" t="s">
        <v>52</v>
      </c>
      <c r="K399" s="3" t="s">
        <v>44</v>
      </c>
      <c r="L399" s="3" t="s">
        <v>45</v>
      </c>
      <c r="M399" s="3" t="s">
        <v>9</v>
      </c>
      <c r="N399" s="3">
        <v>100</v>
      </c>
      <c r="O399" s="3">
        <v>3</v>
      </c>
      <c r="P399" s="3">
        <v>3</v>
      </c>
      <c r="Q399" s="3">
        <v>0</v>
      </c>
      <c r="R399" s="3"/>
      <c r="S399" s="3"/>
      <c r="T399" s="3"/>
      <c r="U399" s="3"/>
      <c r="V399" s="3" t="s">
        <v>67</v>
      </c>
      <c r="W399" s="3" t="s">
        <v>40</v>
      </c>
      <c r="X399" s="3" t="s">
        <v>40</v>
      </c>
      <c r="Y399" s="3" t="s">
        <v>40</v>
      </c>
      <c r="Z399" s="3" t="s">
        <v>67</v>
      </c>
      <c r="AA399" s="3" t="s">
        <v>40</v>
      </c>
      <c r="AB399" s="3" t="s">
        <v>40</v>
      </c>
      <c r="AC399" s="3" t="s">
        <v>40</v>
      </c>
      <c r="AD399" s="3" t="s">
        <v>67</v>
      </c>
      <c r="AE399" s="3" t="s">
        <v>40</v>
      </c>
      <c r="AF399" s="3" t="s">
        <v>40</v>
      </c>
      <c r="AG399" s="3" t="s">
        <v>40</v>
      </c>
      <c r="AH399" s="3" t="s">
        <v>1749</v>
      </c>
    </row>
    <row r="400" spans="1:34" s="4" customFormat="1" ht="11.25" x14ac:dyDescent="0.2">
      <c r="A400" s="3" t="s">
        <v>1345</v>
      </c>
      <c r="B400" s="3" t="s">
        <v>1741</v>
      </c>
      <c r="C400" s="3" t="s">
        <v>1347</v>
      </c>
      <c r="D400" s="3">
        <v>13501</v>
      </c>
      <c r="E400" s="3" t="s">
        <v>1750</v>
      </c>
      <c r="F400" s="3" t="s">
        <v>1753</v>
      </c>
      <c r="G400" s="3" t="s">
        <v>1751</v>
      </c>
      <c r="H400" s="3" t="s">
        <v>1752</v>
      </c>
      <c r="I400" s="3" t="s">
        <v>42</v>
      </c>
      <c r="J400" s="3" t="s">
        <v>43</v>
      </c>
      <c r="K400" s="3" t="s">
        <v>44</v>
      </c>
      <c r="L400" s="3" t="s">
        <v>78</v>
      </c>
      <c r="M400" s="3" t="s">
        <v>9</v>
      </c>
      <c r="N400" s="3">
        <v>75</v>
      </c>
      <c r="O400" s="3">
        <v>1005</v>
      </c>
      <c r="P400" s="3">
        <v>1340</v>
      </c>
      <c r="Q400" s="3">
        <v>0</v>
      </c>
      <c r="R400" s="3"/>
      <c r="S400" s="3"/>
      <c r="T400" s="3"/>
      <c r="U400" s="3"/>
      <c r="V400" s="3" t="s">
        <v>67</v>
      </c>
      <c r="W400" s="3" t="s">
        <v>40</v>
      </c>
      <c r="X400" s="3" t="s">
        <v>40</v>
      </c>
      <c r="Y400" s="3" t="s">
        <v>40</v>
      </c>
      <c r="Z400" s="3" t="s">
        <v>67</v>
      </c>
      <c r="AA400" s="3" t="s">
        <v>40</v>
      </c>
      <c r="AB400" s="3" t="s">
        <v>40</v>
      </c>
      <c r="AC400" s="3" t="s">
        <v>40</v>
      </c>
      <c r="AD400" s="3" t="s">
        <v>67</v>
      </c>
      <c r="AE400" s="3" t="s">
        <v>40</v>
      </c>
      <c r="AF400" s="3" t="s">
        <v>40</v>
      </c>
      <c r="AG400" s="3" t="s">
        <v>40</v>
      </c>
      <c r="AH400" s="3" t="s">
        <v>1754</v>
      </c>
    </row>
    <row r="401" spans="1:34" s="4" customFormat="1" ht="11.25" x14ac:dyDescent="0.2">
      <c r="A401" s="3" t="s">
        <v>1345</v>
      </c>
      <c r="B401" s="3" t="s">
        <v>1741</v>
      </c>
      <c r="C401" s="3" t="s">
        <v>1347</v>
      </c>
      <c r="D401" s="3">
        <v>13502</v>
      </c>
      <c r="E401" s="3" t="s">
        <v>1755</v>
      </c>
      <c r="F401" s="3" t="s">
        <v>1757</v>
      </c>
      <c r="G401" s="3" t="s">
        <v>1756</v>
      </c>
      <c r="H401" s="3" t="s">
        <v>1498</v>
      </c>
      <c r="I401" s="3" t="s">
        <v>42</v>
      </c>
      <c r="J401" s="3" t="s">
        <v>52</v>
      </c>
      <c r="K401" s="3" t="s">
        <v>44</v>
      </c>
      <c r="L401" s="3" t="s">
        <v>45</v>
      </c>
      <c r="M401" s="3" t="s">
        <v>9</v>
      </c>
      <c r="N401" s="3">
        <v>86</v>
      </c>
      <c r="O401" s="3">
        <v>57</v>
      </c>
      <c r="P401" s="3">
        <v>66</v>
      </c>
      <c r="Q401" s="3">
        <v>0</v>
      </c>
      <c r="R401" s="3"/>
      <c r="S401" s="3"/>
      <c r="T401" s="3"/>
      <c r="U401" s="3"/>
      <c r="V401" s="3" t="s">
        <v>67</v>
      </c>
      <c r="W401" s="3" t="s">
        <v>40</v>
      </c>
      <c r="X401" s="3" t="s">
        <v>40</v>
      </c>
      <c r="Y401" s="3" t="s">
        <v>40</v>
      </c>
      <c r="Z401" s="3" t="s">
        <v>67</v>
      </c>
      <c r="AA401" s="3" t="s">
        <v>40</v>
      </c>
      <c r="AB401" s="3" t="s">
        <v>40</v>
      </c>
      <c r="AC401" s="3" t="s">
        <v>40</v>
      </c>
      <c r="AD401" s="3" t="s">
        <v>67</v>
      </c>
      <c r="AE401" s="3" t="s">
        <v>40</v>
      </c>
      <c r="AF401" s="3" t="s">
        <v>40</v>
      </c>
      <c r="AG401" s="3" t="s">
        <v>40</v>
      </c>
      <c r="AH401" s="3" t="s">
        <v>1758</v>
      </c>
    </row>
    <row r="402" spans="1:34" s="4" customFormat="1" ht="11.25" x14ac:dyDescent="0.2">
      <c r="A402" s="3" t="s">
        <v>1345</v>
      </c>
      <c r="B402" s="3" t="s">
        <v>1741</v>
      </c>
      <c r="C402" s="3" t="s">
        <v>1347</v>
      </c>
      <c r="D402" s="3">
        <v>13719</v>
      </c>
      <c r="E402" s="3" t="s">
        <v>1759</v>
      </c>
      <c r="F402" s="3" t="s">
        <v>1761</v>
      </c>
      <c r="G402" s="3" t="s">
        <v>1760</v>
      </c>
      <c r="H402" s="3" t="s">
        <v>1655</v>
      </c>
      <c r="I402" s="3" t="s">
        <v>42</v>
      </c>
      <c r="J402" s="3" t="s">
        <v>52</v>
      </c>
      <c r="K402" s="3" t="s">
        <v>44</v>
      </c>
      <c r="L402" s="3" t="s">
        <v>6</v>
      </c>
      <c r="M402" s="3" t="s">
        <v>9</v>
      </c>
      <c r="N402" s="3">
        <v>20</v>
      </c>
      <c r="O402" s="3">
        <v>329</v>
      </c>
      <c r="P402" s="3">
        <v>1642</v>
      </c>
      <c r="Q402" s="3">
        <v>0</v>
      </c>
      <c r="R402" s="3"/>
      <c r="S402" s="3"/>
      <c r="T402" s="3"/>
      <c r="U402" s="3"/>
      <c r="V402" s="3" t="s">
        <v>67</v>
      </c>
      <c r="W402" s="3" t="s">
        <v>40</v>
      </c>
      <c r="X402" s="3" t="s">
        <v>40</v>
      </c>
      <c r="Y402" s="3" t="s">
        <v>40</v>
      </c>
      <c r="Z402" s="3" t="s">
        <v>67</v>
      </c>
      <c r="AA402" s="3" t="s">
        <v>40</v>
      </c>
      <c r="AB402" s="3" t="s">
        <v>40</v>
      </c>
      <c r="AC402" s="3" t="s">
        <v>40</v>
      </c>
      <c r="AD402" s="3" t="s">
        <v>67</v>
      </c>
      <c r="AE402" s="3" t="s">
        <v>40</v>
      </c>
      <c r="AF402" s="3" t="s">
        <v>40</v>
      </c>
      <c r="AG402" s="3" t="s">
        <v>40</v>
      </c>
      <c r="AH402" s="3" t="s">
        <v>1762</v>
      </c>
    </row>
    <row r="403" spans="1:34" s="4" customFormat="1" ht="11.25" x14ac:dyDescent="0.2">
      <c r="A403" s="3" t="s">
        <v>1345</v>
      </c>
      <c r="B403" s="3" t="s">
        <v>1763</v>
      </c>
      <c r="C403" s="3" t="s">
        <v>1347</v>
      </c>
      <c r="D403" s="3">
        <v>9963</v>
      </c>
      <c r="E403" s="3" t="s">
        <v>1764</v>
      </c>
      <c r="F403" s="3" t="s">
        <v>1765</v>
      </c>
      <c r="G403" s="3"/>
      <c r="H403" s="3"/>
      <c r="I403" s="3" t="s">
        <v>42</v>
      </c>
      <c r="J403" s="3" t="s">
        <v>43</v>
      </c>
      <c r="K403" s="3" t="s">
        <v>44</v>
      </c>
      <c r="L403" s="3" t="s">
        <v>6</v>
      </c>
      <c r="M403" s="3" t="s">
        <v>5256</v>
      </c>
      <c r="N403" s="3" t="s">
        <v>67</v>
      </c>
      <c r="O403" s="3" t="s">
        <v>40</v>
      </c>
      <c r="P403" s="3" t="s">
        <v>40</v>
      </c>
      <c r="Q403" s="3" t="s">
        <v>40</v>
      </c>
      <c r="R403" s="3">
        <v>88.1</v>
      </c>
      <c r="S403" s="3">
        <v>82519</v>
      </c>
      <c r="T403" s="3">
        <v>93675</v>
      </c>
      <c r="U403" s="3">
        <v>0</v>
      </c>
      <c r="V403" s="3">
        <v>83.2</v>
      </c>
      <c r="W403" s="3">
        <v>76555</v>
      </c>
      <c r="X403" s="3">
        <v>92044</v>
      </c>
      <c r="Y403" s="3">
        <v>0</v>
      </c>
      <c r="Z403" s="3">
        <v>83.2</v>
      </c>
      <c r="AA403" s="3">
        <v>76586</v>
      </c>
      <c r="AB403" s="3">
        <v>92044</v>
      </c>
      <c r="AC403" s="3">
        <v>0</v>
      </c>
      <c r="AD403" s="3">
        <v>84.8</v>
      </c>
      <c r="AE403" s="3">
        <v>75121</v>
      </c>
      <c r="AF403" s="3">
        <v>88585</v>
      </c>
      <c r="AG403" s="3">
        <v>0</v>
      </c>
      <c r="AH403" s="3" t="s">
        <v>1766</v>
      </c>
    </row>
    <row r="404" spans="1:34" s="4" customFormat="1" ht="11.25" x14ac:dyDescent="0.2">
      <c r="A404" s="3" t="s">
        <v>1345</v>
      </c>
      <c r="B404" s="3" t="s">
        <v>1763</v>
      </c>
      <c r="C404" s="3" t="s">
        <v>1347</v>
      </c>
      <c r="D404" s="3">
        <v>12933</v>
      </c>
      <c r="E404" s="3" t="s">
        <v>1767</v>
      </c>
      <c r="F404" s="3" t="s">
        <v>1768</v>
      </c>
      <c r="G404" s="3"/>
      <c r="H404" s="3"/>
      <c r="I404" s="3" t="s">
        <v>42</v>
      </c>
      <c r="J404" s="3" t="s">
        <v>43</v>
      </c>
      <c r="K404" s="3" t="s">
        <v>44</v>
      </c>
      <c r="L404" s="3" t="s">
        <v>6</v>
      </c>
      <c r="M404" s="3" t="s">
        <v>5256</v>
      </c>
      <c r="N404" s="3" t="s">
        <v>67</v>
      </c>
      <c r="O404" s="3" t="s">
        <v>40</v>
      </c>
      <c r="P404" s="3" t="s">
        <v>40</v>
      </c>
      <c r="Q404" s="3" t="s">
        <v>40</v>
      </c>
      <c r="R404" s="3">
        <v>83.2</v>
      </c>
      <c r="S404" s="3">
        <v>283</v>
      </c>
      <c r="T404" s="3">
        <v>340</v>
      </c>
      <c r="U404" s="3">
        <v>0</v>
      </c>
      <c r="V404" s="3">
        <v>11.2</v>
      </c>
      <c r="W404" s="3">
        <v>38</v>
      </c>
      <c r="X404" s="3">
        <v>340</v>
      </c>
      <c r="Y404" s="3">
        <v>0</v>
      </c>
      <c r="Z404" s="3">
        <v>83.2</v>
      </c>
      <c r="AA404" s="3">
        <v>283</v>
      </c>
      <c r="AB404" s="3">
        <v>340</v>
      </c>
      <c r="AC404" s="3">
        <v>0</v>
      </c>
      <c r="AD404" s="3">
        <v>81.2</v>
      </c>
      <c r="AE404" s="3">
        <v>276</v>
      </c>
      <c r="AF404" s="3">
        <v>340</v>
      </c>
      <c r="AG404" s="3">
        <v>0</v>
      </c>
      <c r="AH404" s="3" t="s">
        <v>1769</v>
      </c>
    </row>
    <row r="405" spans="1:34" s="4" customFormat="1" ht="11.25" x14ac:dyDescent="0.2">
      <c r="A405" s="3" t="s">
        <v>1345</v>
      </c>
      <c r="B405" s="3" t="s">
        <v>1763</v>
      </c>
      <c r="C405" s="3" t="s">
        <v>1347</v>
      </c>
      <c r="D405" s="3">
        <v>13107</v>
      </c>
      <c r="E405" s="3" t="s">
        <v>1770</v>
      </c>
      <c r="F405" s="3" t="s">
        <v>1773</v>
      </c>
      <c r="G405" s="3" t="s">
        <v>1771</v>
      </c>
      <c r="H405" s="3" t="s">
        <v>1772</v>
      </c>
      <c r="I405" s="3" t="s">
        <v>42</v>
      </c>
      <c r="J405" s="3" t="s">
        <v>43</v>
      </c>
      <c r="K405" s="3" t="s">
        <v>44</v>
      </c>
      <c r="L405" s="3" t="s">
        <v>6</v>
      </c>
      <c r="M405" s="3" t="s">
        <v>5257</v>
      </c>
      <c r="N405" s="3">
        <v>90</v>
      </c>
      <c r="O405" s="3">
        <v>13950000</v>
      </c>
      <c r="P405" s="3">
        <v>15500000</v>
      </c>
      <c r="Q405" s="3">
        <v>0</v>
      </c>
      <c r="R405" s="3">
        <v>90</v>
      </c>
      <c r="S405" s="3">
        <v>14850000</v>
      </c>
      <c r="T405" s="3">
        <v>16500000</v>
      </c>
      <c r="U405" s="3">
        <v>0</v>
      </c>
      <c r="V405" s="3">
        <v>87.6</v>
      </c>
      <c r="W405" s="3">
        <v>13291742</v>
      </c>
      <c r="X405" s="3">
        <v>15170838</v>
      </c>
      <c r="Y405" s="3">
        <v>0</v>
      </c>
      <c r="Z405" s="3">
        <v>91.1</v>
      </c>
      <c r="AA405" s="3">
        <v>13945097</v>
      </c>
      <c r="AB405" s="3">
        <v>15308438</v>
      </c>
      <c r="AC405" s="3">
        <v>0</v>
      </c>
      <c r="AD405" s="3">
        <v>91.7</v>
      </c>
      <c r="AE405" s="3">
        <v>16982913</v>
      </c>
      <c r="AF405" s="3">
        <v>18511324</v>
      </c>
      <c r="AG405" s="3">
        <v>0</v>
      </c>
      <c r="AH405" s="3" t="s">
        <v>1774</v>
      </c>
    </row>
    <row r="406" spans="1:34" s="4" customFormat="1" ht="11.25" x14ac:dyDescent="0.2">
      <c r="A406" s="3" t="s">
        <v>1345</v>
      </c>
      <c r="B406" s="3" t="s">
        <v>1763</v>
      </c>
      <c r="C406" s="3" t="s">
        <v>1347</v>
      </c>
      <c r="D406" s="3">
        <v>13108</v>
      </c>
      <c r="E406" s="3" t="s">
        <v>1775</v>
      </c>
      <c r="F406" s="3" t="s">
        <v>1776</v>
      </c>
      <c r="G406" s="3" t="s">
        <v>1771</v>
      </c>
      <c r="H406" s="3" t="s">
        <v>1772</v>
      </c>
      <c r="I406" s="3" t="s">
        <v>42</v>
      </c>
      <c r="J406" s="3" t="s">
        <v>43</v>
      </c>
      <c r="K406" s="3" t="s">
        <v>44</v>
      </c>
      <c r="L406" s="3" t="s">
        <v>6</v>
      </c>
      <c r="M406" s="3" t="s">
        <v>5257</v>
      </c>
      <c r="N406" s="3">
        <v>84.9</v>
      </c>
      <c r="O406" s="3">
        <v>9047</v>
      </c>
      <c r="P406" s="3">
        <v>10662</v>
      </c>
      <c r="Q406" s="3">
        <v>0</v>
      </c>
      <c r="R406" s="3">
        <v>89</v>
      </c>
      <c r="S406" s="3">
        <v>9535</v>
      </c>
      <c r="T406" s="3">
        <v>10716</v>
      </c>
      <c r="U406" s="3">
        <v>0</v>
      </c>
      <c r="V406" s="3">
        <v>72.099999999999994</v>
      </c>
      <c r="W406" s="3">
        <v>7642</v>
      </c>
      <c r="X406" s="3">
        <v>10600</v>
      </c>
      <c r="Y406" s="3">
        <v>0</v>
      </c>
      <c r="Z406" s="3">
        <v>69</v>
      </c>
      <c r="AA406" s="3">
        <v>7358</v>
      </c>
      <c r="AB406" s="3">
        <v>10662</v>
      </c>
      <c r="AC406" s="3">
        <v>0</v>
      </c>
      <c r="AD406" s="3">
        <v>68.8</v>
      </c>
      <c r="AE406" s="3">
        <v>7372</v>
      </c>
      <c r="AF406" s="3">
        <v>10716</v>
      </c>
      <c r="AG406" s="3">
        <v>0</v>
      </c>
      <c r="AH406" s="3" t="s">
        <v>1777</v>
      </c>
    </row>
    <row r="407" spans="1:34" s="4" customFormat="1" ht="11.25" x14ac:dyDescent="0.2">
      <c r="A407" s="3" t="s">
        <v>1345</v>
      </c>
      <c r="B407" s="3" t="s">
        <v>1763</v>
      </c>
      <c r="C407" s="3" t="s">
        <v>1347</v>
      </c>
      <c r="D407" s="3">
        <v>13851</v>
      </c>
      <c r="E407" s="3" t="s">
        <v>1778</v>
      </c>
      <c r="F407" s="3" t="s">
        <v>1781</v>
      </c>
      <c r="G407" s="3" t="s">
        <v>1779</v>
      </c>
      <c r="H407" s="3" t="s">
        <v>1780</v>
      </c>
      <c r="I407" s="3" t="s">
        <v>42</v>
      </c>
      <c r="J407" s="3" t="s">
        <v>43</v>
      </c>
      <c r="K407" s="3" t="s">
        <v>44</v>
      </c>
      <c r="L407" s="3" t="s">
        <v>6</v>
      </c>
      <c r="M407" s="3" t="s">
        <v>9</v>
      </c>
      <c r="N407" s="3">
        <v>30</v>
      </c>
      <c r="O407" s="3">
        <v>3176</v>
      </c>
      <c r="P407" s="3">
        <v>10585</v>
      </c>
      <c r="Q407" s="3">
        <v>0</v>
      </c>
      <c r="R407" s="3"/>
      <c r="S407" s="3"/>
      <c r="T407" s="3"/>
      <c r="U407" s="3"/>
      <c r="V407" s="3">
        <v>13</v>
      </c>
      <c r="W407" s="3">
        <v>1364</v>
      </c>
      <c r="X407" s="3">
        <v>10585</v>
      </c>
      <c r="Y407" s="3">
        <v>0</v>
      </c>
      <c r="Z407" s="3" t="s">
        <v>67</v>
      </c>
      <c r="AA407" s="3" t="s">
        <v>40</v>
      </c>
      <c r="AB407" s="3" t="s">
        <v>40</v>
      </c>
      <c r="AC407" s="3" t="s">
        <v>40</v>
      </c>
      <c r="AD407" s="3" t="s">
        <v>67</v>
      </c>
      <c r="AE407" s="3" t="s">
        <v>40</v>
      </c>
      <c r="AF407" s="3" t="s">
        <v>40</v>
      </c>
      <c r="AG407" s="3" t="s">
        <v>40</v>
      </c>
      <c r="AH407" s="3" t="s">
        <v>1782</v>
      </c>
    </row>
    <row r="408" spans="1:34" s="4" customFormat="1" ht="11.25" x14ac:dyDescent="0.2">
      <c r="A408" s="3" t="s">
        <v>1345</v>
      </c>
      <c r="B408" s="3" t="s">
        <v>1763</v>
      </c>
      <c r="C408" s="3" t="s">
        <v>1347</v>
      </c>
      <c r="D408" s="3">
        <v>13856</v>
      </c>
      <c r="E408" s="3" t="s">
        <v>1783</v>
      </c>
      <c r="F408" s="3" t="s">
        <v>1786</v>
      </c>
      <c r="G408" s="3" t="s">
        <v>1784</v>
      </c>
      <c r="H408" s="3" t="s">
        <v>1785</v>
      </c>
      <c r="I408" s="3" t="s">
        <v>42</v>
      </c>
      <c r="J408" s="3" t="s">
        <v>43</v>
      </c>
      <c r="K408" s="3" t="s">
        <v>44</v>
      </c>
      <c r="L408" s="3" t="s">
        <v>45</v>
      </c>
      <c r="M408" s="3" t="s">
        <v>9</v>
      </c>
      <c r="N408" s="3">
        <v>100</v>
      </c>
      <c r="O408" s="3">
        <v>8</v>
      </c>
      <c r="P408" s="3">
        <v>8</v>
      </c>
      <c r="Q408" s="3">
        <v>0</v>
      </c>
      <c r="R408" s="3"/>
      <c r="S408" s="3"/>
      <c r="T408" s="3"/>
      <c r="U408" s="3"/>
      <c r="V408" s="3">
        <v>43</v>
      </c>
      <c r="W408" s="3">
        <v>3</v>
      </c>
      <c r="X408" s="3">
        <v>7</v>
      </c>
      <c r="Y408" s="3">
        <v>0</v>
      </c>
      <c r="Z408" s="3">
        <v>50</v>
      </c>
      <c r="AA408" s="3">
        <v>2</v>
      </c>
      <c r="AB408" s="3">
        <v>4</v>
      </c>
      <c r="AC408" s="3">
        <v>0</v>
      </c>
      <c r="AD408" s="3">
        <v>100</v>
      </c>
      <c r="AE408" s="3">
        <v>4</v>
      </c>
      <c r="AF408" s="3">
        <v>4</v>
      </c>
      <c r="AG408" s="3">
        <v>0</v>
      </c>
      <c r="AH408" s="3" t="s">
        <v>1787</v>
      </c>
    </row>
    <row r="409" spans="1:34" s="4" customFormat="1" ht="11.25" x14ac:dyDescent="0.2">
      <c r="A409" s="3" t="s">
        <v>1345</v>
      </c>
      <c r="B409" s="3" t="s">
        <v>1763</v>
      </c>
      <c r="C409" s="3" t="s">
        <v>1347</v>
      </c>
      <c r="D409" s="3">
        <v>13861</v>
      </c>
      <c r="E409" s="3" t="s">
        <v>1788</v>
      </c>
      <c r="F409" s="3" t="s">
        <v>1791</v>
      </c>
      <c r="G409" s="3" t="s">
        <v>1789</v>
      </c>
      <c r="H409" s="3" t="s">
        <v>1790</v>
      </c>
      <c r="I409" s="3" t="s">
        <v>1186</v>
      </c>
      <c r="J409" s="3" t="s">
        <v>43</v>
      </c>
      <c r="K409" s="3" t="s">
        <v>44</v>
      </c>
      <c r="L409" s="3" t="s">
        <v>6</v>
      </c>
      <c r="M409" s="3" t="s">
        <v>9</v>
      </c>
      <c r="N409" s="3">
        <v>13</v>
      </c>
      <c r="O409" s="3">
        <v>78</v>
      </c>
      <c r="P409" s="3">
        <v>6</v>
      </c>
      <c r="Q409" s="3">
        <v>0</v>
      </c>
      <c r="R409" s="3"/>
      <c r="S409" s="3"/>
      <c r="T409" s="3"/>
      <c r="U409" s="3"/>
      <c r="V409" s="3" t="s">
        <v>67</v>
      </c>
      <c r="W409" s="3" t="s">
        <v>40</v>
      </c>
      <c r="X409" s="3" t="s">
        <v>40</v>
      </c>
      <c r="Y409" s="3" t="s">
        <v>40</v>
      </c>
      <c r="Z409" s="3" t="s">
        <v>67</v>
      </c>
      <c r="AA409" s="3" t="s">
        <v>40</v>
      </c>
      <c r="AB409" s="3" t="s">
        <v>40</v>
      </c>
      <c r="AC409" s="3" t="s">
        <v>40</v>
      </c>
      <c r="AD409" s="3" t="s">
        <v>67</v>
      </c>
      <c r="AE409" s="3" t="s">
        <v>40</v>
      </c>
      <c r="AF409" s="3" t="s">
        <v>40</v>
      </c>
      <c r="AG409" s="3" t="s">
        <v>40</v>
      </c>
      <c r="AH409" s="3" t="s">
        <v>1792</v>
      </c>
    </row>
    <row r="410" spans="1:34" s="4" customFormat="1" ht="11.25" x14ac:dyDescent="0.2">
      <c r="A410" s="3" t="s">
        <v>1345</v>
      </c>
      <c r="B410" s="3" t="s">
        <v>1763</v>
      </c>
      <c r="C410" s="3" t="s">
        <v>1347</v>
      </c>
      <c r="D410" s="3">
        <v>13867</v>
      </c>
      <c r="E410" s="3" t="s">
        <v>1793</v>
      </c>
      <c r="F410" s="3" t="s">
        <v>1796</v>
      </c>
      <c r="G410" s="3" t="s">
        <v>1794</v>
      </c>
      <c r="H410" s="3" t="s">
        <v>1795</v>
      </c>
      <c r="I410" s="3" t="s">
        <v>42</v>
      </c>
      <c r="J410" s="3" t="s">
        <v>43</v>
      </c>
      <c r="K410" s="3" t="s">
        <v>44</v>
      </c>
      <c r="L410" s="3" t="s">
        <v>6</v>
      </c>
      <c r="M410" s="3" t="s">
        <v>9</v>
      </c>
      <c r="N410" s="3">
        <v>64</v>
      </c>
      <c r="O410" s="3">
        <v>27</v>
      </c>
      <c r="P410" s="3">
        <v>42</v>
      </c>
      <c r="Q410" s="3">
        <v>0</v>
      </c>
      <c r="R410" s="3"/>
      <c r="S410" s="3"/>
      <c r="T410" s="3"/>
      <c r="U410" s="3"/>
      <c r="V410" s="3" t="s">
        <v>67</v>
      </c>
      <c r="W410" s="3" t="s">
        <v>40</v>
      </c>
      <c r="X410" s="3" t="s">
        <v>40</v>
      </c>
      <c r="Y410" s="3" t="s">
        <v>40</v>
      </c>
      <c r="Z410" s="3" t="s">
        <v>67</v>
      </c>
      <c r="AA410" s="3" t="s">
        <v>40</v>
      </c>
      <c r="AB410" s="3" t="s">
        <v>40</v>
      </c>
      <c r="AC410" s="3" t="s">
        <v>40</v>
      </c>
      <c r="AD410" s="3" t="s">
        <v>67</v>
      </c>
      <c r="AE410" s="3" t="s">
        <v>40</v>
      </c>
      <c r="AF410" s="3" t="s">
        <v>40</v>
      </c>
      <c r="AG410" s="3" t="s">
        <v>40</v>
      </c>
      <c r="AH410" s="3" t="s">
        <v>1797</v>
      </c>
    </row>
    <row r="411" spans="1:34" s="4" customFormat="1" ht="11.25" x14ac:dyDescent="0.2">
      <c r="A411" s="3" t="s">
        <v>1345</v>
      </c>
      <c r="B411" s="3" t="s">
        <v>1798</v>
      </c>
      <c r="C411" s="3" t="s">
        <v>1347</v>
      </c>
      <c r="D411" s="3">
        <v>12936</v>
      </c>
      <c r="E411" s="3" t="s">
        <v>1799</v>
      </c>
      <c r="F411" s="3" t="s">
        <v>1800</v>
      </c>
      <c r="G411" s="3"/>
      <c r="H411" s="3" t="s">
        <v>1262</v>
      </c>
      <c r="I411" s="3" t="s">
        <v>42</v>
      </c>
      <c r="J411" s="3" t="s">
        <v>43</v>
      </c>
      <c r="K411" s="3" t="s">
        <v>44</v>
      </c>
      <c r="L411" s="3" t="s">
        <v>6</v>
      </c>
      <c r="M411" s="3" t="s">
        <v>5256</v>
      </c>
      <c r="N411" s="3" t="s">
        <v>67</v>
      </c>
      <c r="O411" s="3" t="s">
        <v>40</v>
      </c>
      <c r="P411" s="3" t="s">
        <v>40</v>
      </c>
      <c r="Q411" s="3" t="s">
        <v>40</v>
      </c>
      <c r="R411" s="3">
        <v>62.66</v>
      </c>
      <c r="S411" s="3">
        <v>1200</v>
      </c>
      <c r="T411" s="3">
        <v>1915</v>
      </c>
      <c r="U411" s="3">
        <v>0</v>
      </c>
      <c r="V411" s="3">
        <v>0</v>
      </c>
      <c r="W411" s="3">
        <v>0</v>
      </c>
      <c r="X411" s="3">
        <v>0</v>
      </c>
      <c r="Y411" s="3">
        <v>0</v>
      </c>
      <c r="Z411" s="3">
        <v>58.6</v>
      </c>
      <c r="AA411" s="3">
        <v>1094</v>
      </c>
      <c r="AB411" s="3">
        <v>1867</v>
      </c>
      <c r="AC411" s="3">
        <v>0</v>
      </c>
      <c r="AD411" s="3">
        <v>51.5</v>
      </c>
      <c r="AE411" s="3">
        <v>976</v>
      </c>
      <c r="AF411" s="3">
        <v>1895</v>
      </c>
      <c r="AG411" s="3">
        <v>0</v>
      </c>
      <c r="AH411" s="3" t="s">
        <v>1801</v>
      </c>
    </row>
    <row r="412" spans="1:34" s="4" customFormat="1" ht="11.25" x14ac:dyDescent="0.2">
      <c r="A412" s="3" t="s">
        <v>1345</v>
      </c>
      <c r="B412" s="3" t="s">
        <v>1798</v>
      </c>
      <c r="C412" s="3" t="s">
        <v>1347</v>
      </c>
      <c r="D412" s="3">
        <v>12937</v>
      </c>
      <c r="E412" s="3" t="s">
        <v>1802</v>
      </c>
      <c r="F412" s="3" t="s">
        <v>1803</v>
      </c>
      <c r="G412" s="3"/>
      <c r="H412" s="3"/>
      <c r="I412" s="3" t="s">
        <v>42</v>
      </c>
      <c r="J412" s="3" t="s">
        <v>43</v>
      </c>
      <c r="K412" s="3" t="s">
        <v>44</v>
      </c>
      <c r="L412" s="3" t="s">
        <v>6</v>
      </c>
      <c r="M412" s="3" t="s">
        <v>5256</v>
      </c>
      <c r="N412" s="3" t="s">
        <v>67</v>
      </c>
      <c r="O412" s="3" t="s">
        <v>40</v>
      </c>
      <c r="P412" s="3" t="s">
        <v>40</v>
      </c>
      <c r="Q412" s="3" t="s">
        <v>40</v>
      </c>
      <c r="R412" s="3">
        <v>27</v>
      </c>
      <c r="S412" s="3">
        <v>463</v>
      </c>
      <c r="T412" s="3">
        <v>1718</v>
      </c>
      <c r="U412" s="3">
        <v>0</v>
      </c>
      <c r="V412" s="3">
        <v>0</v>
      </c>
      <c r="W412" s="3">
        <v>0</v>
      </c>
      <c r="X412" s="3">
        <v>0</v>
      </c>
      <c r="Y412" s="3">
        <v>0</v>
      </c>
      <c r="Z412" s="3">
        <v>18</v>
      </c>
      <c r="AA412" s="3">
        <v>300</v>
      </c>
      <c r="AB412" s="3">
        <v>1680</v>
      </c>
      <c r="AC412" s="3">
        <v>0</v>
      </c>
      <c r="AD412" s="3">
        <v>15</v>
      </c>
      <c r="AE412" s="3">
        <v>257</v>
      </c>
      <c r="AF412" s="3">
        <v>1701</v>
      </c>
      <c r="AG412" s="3">
        <v>0</v>
      </c>
      <c r="AH412" s="3" t="s">
        <v>1804</v>
      </c>
    </row>
    <row r="413" spans="1:34" s="4" customFormat="1" ht="11.25" x14ac:dyDescent="0.2">
      <c r="A413" s="3" t="s">
        <v>1345</v>
      </c>
      <c r="B413" s="3" t="s">
        <v>1798</v>
      </c>
      <c r="C413" s="3" t="s">
        <v>1347</v>
      </c>
      <c r="D413" s="3">
        <v>12938</v>
      </c>
      <c r="E413" s="3" t="s">
        <v>1805</v>
      </c>
      <c r="F413" s="3" t="s">
        <v>1806</v>
      </c>
      <c r="G413" s="3"/>
      <c r="H413" s="3"/>
      <c r="I413" s="3" t="s">
        <v>42</v>
      </c>
      <c r="J413" s="3" t="s">
        <v>43</v>
      </c>
      <c r="K413" s="3" t="s">
        <v>44</v>
      </c>
      <c r="L413" s="3" t="s">
        <v>6</v>
      </c>
      <c r="M413" s="3" t="s">
        <v>5256</v>
      </c>
      <c r="N413" s="3" t="s">
        <v>67</v>
      </c>
      <c r="O413" s="3" t="s">
        <v>40</v>
      </c>
      <c r="P413" s="3" t="s">
        <v>40</v>
      </c>
      <c r="Q413" s="3" t="s">
        <v>40</v>
      </c>
      <c r="R413" s="3">
        <v>90</v>
      </c>
      <c r="S413" s="3">
        <v>86365</v>
      </c>
      <c r="T413" s="3">
        <v>95962</v>
      </c>
      <c r="U413" s="3">
        <v>0</v>
      </c>
      <c r="V413" s="3">
        <v>0</v>
      </c>
      <c r="W413" s="3">
        <v>0</v>
      </c>
      <c r="X413" s="3">
        <v>0</v>
      </c>
      <c r="Y413" s="3">
        <v>0</v>
      </c>
      <c r="Z413" s="3">
        <v>84</v>
      </c>
      <c r="AA413" s="3">
        <v>80421</v>
      </c>
      <c r="AB413" s="3">
        <v>95720</v>
      </c>
      <c r="AC413" s="3">
        <v>0</v>
      </c>
      <c r="AD413" s="3">
        <v>85</v>
      </c>
      <c r="AE413" s="3">
        <v>81145</v>
      </c>
      <c r="AF413" s="3">
        <v>95962</v>
      </c>
      <c r="AG413" s="3">
        <v>0</v>
      </c>
      <c r="AH413" s="3" t="s">
        <v>1807</v>
      </c>
    </row>
    <row r="414" spans="1:34" s="4" customFormat="1" ht="11.25" x14ac:dyDescent="0.2">
      <c r="A414" s="3" t="s">
        <v>1345</v>
      </c>
      <c r="B414" s="3" t="s">
        <v>1798</v>
      </c>
      <c r="C414" s="3" t="s">
        <v>1347</v>
      </c>
      <c r="D414" s="3">
        <v>13112</v>
      </c>
      <c r="E414" s="3" t="s">
        <v>1808</v>
      </c>
      <c r="F414" s="3" t="s">
        <v>1809</v>
      </c>
      <c r="G414" s="3"/>
      <c r="H414" s="3"/>
      <c r="I414" s="3" t="s">
        <v>42</v>
      </c>
      <c r="J414" s="3" t="s">
        <v>43</v>
      </c>
      <c r="K414" s="3" t="s">
        <v>44</v>
      </c>
      <c r="L414" s="3" t="s">
        <v>6</v>
      </c>
      <c r="M414" s="3" t="s">
        <v>5256</v>
      </c>
      <c r="N414" s="3" t="s">
        <v>67</v>
      </c>
      <c r="O414" s="3" t="s">
        <v>40</v>
      </c>
      <c r="P414" s="3" t="s">
        <v>40</v>
      </c>
      <c r="Q414" s="3" t="s">
        <v>40</v>
      </c>
      <c r="R414" s="3">
        <v>60</v>
      </c>
      <c r="S414" s="3">
        <v>2164</v>
      </c>
      <c r="T414" s="3">
        <v>3607</v>
      </c>
      <c r="U414" s="3">
        <v>0</v>
      </c>
      <c r="V414" s="3">
        <v>0</v>
      </c>
      <c r="W414" s="3">
        <v>0</v>
      </c>
      <c r="X414" s="3">
        <v>0</v>
      </c>
      <c r="Y414" s="3">
        <v>0</v>
      </c>
      <c r="Z414" s="3">
        <v>40</v>
      </c>
      <c r="AA414" s="3">
        <v>1447</v>
      </c>
      <c r="AB414" s="3">
        <v>3611</v>
      </c>
      <c r="AC414" s="3">
        <v>0</v>
      </c>
      <c r="AD414" s="3">
        <v>20</v>
      </c>
      <c r="AE414" s="3">
        <v>708</v>
      </c>
      <c r="AF414" s="3">
        <v>3607</v>
      </c>
      <c r="AG414" s="3">
        <v>0</v>
      </c>
      <c r="AH414" s="3" t="s">
        <v>1810</v>
      </c>
    </row>
    <row r="415" spans="1:34" s="4" customFormat="1" ht="11.25" x14ac:dyDescent="0.2">
      <c r="A415" s="3" t="s">
        <v>1345</v>
      </c>
      <c r="B415" s="3" t="s">
        <v>1798</v>
      </c>
      <c r="C415" s="3" t="s">
        <v>1347</v>
      </c>
      <c r="D415" s="3">
        <v>13486</v>
      </c>
      <c r="E415" s="3" t="s">
        <v>1811</v>
      </c>
      <c r="F415" s="3" t="s">
        <v>1814</v>
      </c>
      <c r="G415" s="3" t="s">
        <v>1812</v>
      </c>
      <c r="H415" s="3" t="s">
        <v>1813</v>
      </c>
      <c r="I415" s="3" t="s">
        <v>42</v>
      </c>
      <c r="J415" s="3" t="s">
        <v>43</v>
      </c>
      <c r="K415" s="3" t="s">
        <v>44</v>
      </c>
      <c r="L415" s="3" t="s">
        <v>6</v>
      </c>
      <c r="M415" s="3" t="s">
        <v>9</v>
      </c>
      <c r="N415" s="3">
        <v>80</v>
      </c>
      <c r="O415" s="3">
        <v>80</v>
      </c>
      <c r="P415" s="3">
        <v>100</v>
      </c>
      <c r="Q415" s="3">
        <v>0</v>
      </c>
      <c r="R415" s="3"/>
      <c r="S415" s="3"/>
      <c r="T415" s="3"/>
      <c r="U415" s="3"/>
      <c r="V415" s="3" t="s">
        <v>67</v>
      </c>
      <c r="W415" s="3" t="s">
        <v>40</v>
      </c>
      <c r="X415" s="3" t="s">
        <v>40</v>
      </c>
      <c r="Y415" s="3" t="s">
        <v>40</v>
      </c>
      <c r="Z415" s="3">
        <v>97</v>
      </c>
      <c r="AA415" s="3">
        <v>105</v>
      </c>
      <c r="AB415" s="3">
        <v>108</v>
      </c>
      <c r="AC415" s="3">
        <v>0</v>
      </c>
      <c r="AD415" s="3" t="s">
        <v>67</v>
      </c>
      <c r="AE415" s="3" t="s">
        <v>40</v>
      </c>
      <c r="AF415" s="3" t="s">
        <v>40</v>
      </c>
      <c r="AG415" s="3" t="s">
        <v>40</v>
      </c>
      <c r="AH415" s="3" t="s">
        <v>1815</v>
      </c>
    </row>
    <row r="416" spans="1:34" s="4" customFormat="1" ht="11.25" x14ac:dyDescent="0.2">
      <c r="A416" s="3" t="s">
        <v>1345</v>
      </c>
      <c r="B416" s="3" t="s">
        <v>1798</v>
      </c>
      <c r="C416" s="3" t="s">
        <v>1347</v>
      </c>
      <c r="D416" s="3">
        <v>13505</v>
      </c>
      <c r="E416" s="3" t="s">
        <v>1816</v>
      </c>
      <c r="F416" s="3" t="s">
        <v>1819</v>
      </c>
      <c r="G416" s="3" t="s">
        <v>1817</v>
      </c>
      <c r="H416" s="3" t="s">
        <v>1818</v>
      </c>
      <c r="I416" s="3" t="s">
        <v>42</v>
      </c>
      <c r="J416" s="3" t="s">
        <v>43</v>
      </c>
      <c r="K416" s="3" t="s">
        <v>44</v>
      </c>
      <c r="L416" s="3" t="s">
        <v>45</v>
      </c>
      <c r="M416" s="3" t="s">
        <v>9</v>
      </c>
      <c r="N416" s="3">
        <v>100</v>
      </c>
      <c r="O416" s="3">
        <v>1</v>
      </c>
      <c r="P416" s="3">
        <v>1</v>
      </c>
      <c r="Q416" s="3">
        <v>0</v>
      </c>
      <c r="R416" s="3"/>
      <c r="S416" s="3"/>
      <c r="T416" s="3"/>
      <c r="U416" s="3"/>
      <c r="V416" s="3" t="s">
        <v>67</v>
      </c>
      <c r="W416" s="3" t="s">
        <v>40</v>
      </c>
      <c r="X416" s="3" t="s">
        <v>40</v>
      </c>
      <c r="Y416" s="3" t="s">
        <v>40</v>
      </c>
      <c r="Z416" s="3" t="s">
        <v>67</v>
      </c>
      <c r="AA416" s="3" t="s">
        <v>40</v>
      </c>
      <c r="AB416" s="3" t="s">
        <v>40</v>
      </c>
      <c r="AC416" s="3" t="s">
        <v>40</v>
      </c>
      <c r="AD416" s="3" t="s">
        <v>67</v>
      </c>
      <c r="AE416" s="3" t="s">
        <v>40</v>
      </c>
      <c r="AF416" s="3" t="s">
        <v>40</v>
      </c>
      <c r="AG416" s="3" t="s">
        <v>40</v>
      </c>
      <c r="AH416" s="3" t="s">
        <v>1820</v>
      </c>
    </row>
    <row r="417" spans="1:34" s="4" customFormat="1" ht="11.25" x14ac:dyDescent="0.2">
      <c r="A417" s="3" t="s">
        <v>1345</v>
      </c>
      <c r="B417" s="3" t="s">
        <v>1798</v>
      </c>
      <c r="C417" s="3" t="s">
        <v>1347</v>
      </c>
      <c r="D417" s="3">
        <v>13506</v>
      </c>
      <c r="E417" s="3" t="s">
        <v>1821</v>
      </c>
      <c r="F417" s="3" t="s">
        <v>1824</v>
      </c>
      <c r="G417" s="3" t="s">
        <v>1822</v>
      </c>
      <c r="H417" s="3" t="s">
        <v>1823</v>
      </c>
      <c r="I417" s="3" t="s">
        <v>42</v>
      </c>
      <c r="J417" s="3" t="s">
        <v>43</v>
      </c>
      <c r="K417" s="3" t="s">
        <v>44</v>
      </c>
      <c r="L417" s="3" t="s">
        <v>6</v>
      </c>
      <c r="M417" s="3" t="s">
        <v>9</v>
      </c>
      <c r="N417" s="3">
        <v>100</v>
      </c>
      <c r="O417" s="3">
        <v>1</v>
      </c>
      <c r="P417" s="3">
        <v>1</v>
      </c>
      <c r="Q417" s="3">
        <v>0</v>
      </c>
      <c r="R417" s="3"/>
      <c r="S417" s="3"/>
      <c r="T417" s="3"/>
      <c r="U417" s="3"/>
      <c r="V417" s="3" t="s">
        <v>67</v>
      </c>
      <c r="W417" s="3" t="s">
        <v>40</v>
      </c>
      <c r="X417" s="3" t="s">
        <v>40</v>
      </c>
      <c r="Y417" s="3" t="s">
        <v>40</v>
      </c>
      <c r="Z417" s="3" t="s">
        <v>67</v>
      </c>
      <c r="AA417" s="3" t="s">
        <v>40</v>
      </c>
      <c r="AB417" s="3" t="s">
        <v>40</v>
      </c>
      <c r="AC417" s="3" t="s">
        <v>40</v>
      </c>
      <c r="AD417" s="3" t="s">
        <v>67</v>
      </c>
      <c r="AE417" s="3" t="s">
        <v>40</v>
      </c>
      <c r="AF417" s="3" t="s">
        <v>40</v>
      </c>
      <c r="AG417" s="3" t="s">
        <v>40</v>
      </c>
      <c r="AH417" s="3" t="s">
        <v>1825</v>
      </c>
    </row>
    <row r="418" spans="1:34" s="4" customFormat="1" ht="11.25" x14ac:dyDescent="0.2">
      <c r="A418" s="3" t="s">
        <v>1345</v>
      </c>
      <c r="B418" s="3" t="s">
        <v>1798</v>
      </c>
      <c r="C418" s="3" t="s">
        <v>1347</v>
      </c>
      <c r="D418" s="3">
        <v>13507</v>
      </c>
      <c r="E418" s="3" t="s">
        <v>1826</v>
      </c>
      <c r="F418" s="3" t="s">
        <v>1829</v>
      </c>
      <c r="G418" s="3" t="s">
        <v>1827</v>
      </c>
      <c r="H418" s="3" t="s">
        <v>1828</v>
      </c>
      <c r="I418" s="3" t="s">
        <v>42</v>
      </c>
      <c r="J418" s="3" t="s">
        <v>43</v>
      </c>
      <c r="K418" s="3" t="s">
        <v>44</v>
      </c>
      <c r="L418" s="3" t="s">
        <v>45</v>
      </c>
      <c r="M418" s="3" t="s">
        <v>9</v>
      </c>
      <c r="N418" s="3">
        <v>100</v>
      </c>
      <c r="O418" s="3">
        <v>1</v>
      </c>
      <c r="P418" s="3">
        <v>1</v>
      </c>
      <c r="Q418" s="3">
        <v>0</v>
      </c>
      <c r="R418" s="3"/>
      <c r="S418" s="3"/>
      <c r="T418" s="3"/>
      <c r="U418" s="3"/>
      <c r="V418" s="3" t="s">
        <v>67</v>
      </c>
      <c r="W418" s="3" t="s">
        <v>40</v>
      </c>
      <c r="X418" s="3" t="s">
        <v>40</v>
      </c>
      <c r="Y418" s="3" t="s">
        <v>40</v>
      </c>
      <c r="Z418" s="3" t="s">
        <v>67</v>
      </c>
      <c r="AA418" s="3" t="s">
        <v>40</v>
      </c>
      <c r="AB418" s="3" t="s">
        <v>40</v>
      </c>
      <c r="AC418" s="3" t="s">
        <v>40</v>
      </c>
      <c r="AD418" s="3" t="s">
        <v>67</v>
      </c>
      <c r="AE418" s="3" t="s">
        <v>40</v>
      </c>
      <c r="AF418" s="3" t="s">
        <v>40</v>
      </c>
      <c r="AG418" s="3" t="s">
        <v>40</v>
      </c>
      <c r="AH418" s="3" t="s">
        <v>1820</v>
      </c>
    </row>
    <row r="419" spans="1:34" s="4" customFormat="1" ht="11.25" x14ac:dyDescent="0.2">
      <c r="A419" s="3" t="s">
        <v>1345</v>
      </c>
      <c r="B419" s="3" t="s">
        <v>1830</v>
      </c>
      <c r="C419" s="3" t="s">
        <v>1347</v>
      </c>
      <c r="D419" s="3">
        <v>13445</v>
      </c>
      <c r="E419" s="3" t="s">
        <v>1831</v>
      </c>
      <c r="F419" s="3" t="s">
        <v>1834</v>
      </c>
      <c r="G419" s="3" t="s">
        <v>1832</v>
      </c>
      <c r="H419" s="3" t="s">
        <v>1833</v>
      </c>
      <c r="I419" s="3" t="s">
        <v>42</v>
      </c>
      <c r="J419" s="3" t="s">
        <v>43</v>
      </c>
      <c r="K419" s="3" t="s">
        <v>44</v>
      </c>
      <c r="L419" s="3" t="s">
        <v>6</v>
      </c>
      <c r="M419" s="3" t="s">
        <v>9</v>
      </c>
      <c r="N419" s="3">
        <v>56.71</v>
      </c>
      <c r="O419" s="3">
        <v>164828</v>
      </c>
      <c r="P419" s="3">
        <v>290661</v>
      </c>
      <c r="Q419" s="3">
        <v>0</v>
      </c>
      <c r="R419" s="3"/>
      <c r="S419" s="3"/>
      <c r="T419" s="3"/>
      <c r="U419" s="3"/>
      <c r="V419" s="3">
        <v>58.27</v>
      </c>
      <c r="W419" s="3">
        <v>162262</v>
      </c>
      <c r="X419" s="3">
        <v>278471</v>
      </c>
      <c r="Y419" s="3">
        <v>0</v>
      </c>
      <c r="Z419" s="3">
        <v>52.51</v>
      </c>
      <c r="AA419" s="3">
        <v>149755</v>
      </c>
      <c r="AB419" s="3">
        <v>285192</v>
      </c>
      <c r="AC419" s="3">
        <v>0</v>
      </c>
      <c r="AD419" s="3">
        <v>55.73</v>
      </c>
      <c r="AE419" s="3">
        <v>159284</v>
      </c>
      <c r="AF419" s="3">
        <v>285835</v>
      </c>
      <c r="AG419" s="3">
        <v>0</v>
      </c>
      <c r="AH419" s="3" t="s">
        <v>1835</v>
      </c>
    </row>
    <row r="420" spans="1:34" s="4" customFormat="1" ht="11.25" x14ac:dyDescent="0.2">
      <c r="A420" s="3" t="s">
        <v>1345</v>
      </c>
      <c r="B420" s="3" t="s">
        <v>1830</v>
      </c>
      <c r="C420" s="3" t="s">
        <v>1347</v>
      </c>
      <c r="D420" s="3">
        <v>13450</v>
      </c>
      <c r="E420" s="3" t="s">
        <v>1836</v>
      </c>
      <c r="F420" s="3" t="s">
        <v>1839</v>
      </c>
      <c r="G420" s="3" t="s">
        <v>1837</v>
      </c>
      <c r="H420" s="3" t="s">
        <v>1838</v>
      </c>
      <c r="I420" s="3" t="s">
        <v>42</v>
      </c>
      <c r="J420" s="3" t="s">
        <v>43</v>
      </c>
      <c r="K420" s="3" t="s">
        <v>44</v>
      </c>
      <c r="L420" s="3" t="s">
        <v>6</v>
      </c>
      <c r="M420" s="3" t="s">
        <v>9</v>
      </c>
      <c r="N420" s="3">
        <v>60.53</v>
      </c>
      <c r="O420" s="3">
        <v>69</v>
      </c>
      <c r="P420" s="3">
        <v>114</v>
      </c>
      <c r="Q420" s="3">
        <v>0</v>
      </c>
      <c r="R420" s="3"/>
      <c r="S420" s="3"/>
      <c r="T420" s="3"/>
      <c r="U420" s="3"/>
      <c r="V420" s="3">
        <v>43.93</v>
      </c>
      <c r="W420" s="3">
        <v>47</v>
      </c>
      <c r="X420" s="3">
        <v>107</v>
      </c>
      <c r="Y420" s="3">
        <v>0</v>
      </c>
      <c r="Z420" s="3">
        <v>63.37</v>
      </c>
      <c r="AA420" s="3">
        <v>64</v>
      </c>
      <c r="AB420" s="3">
        <v>101</v>
      </c>
      <c r="AC420" s="3">
        <v>0</v>
      </c>
      <c r="AD420" s="3">
        <v>58.33</v>
      </c>
      <c r="AE420" s="3">
        <v>56</v>
      </c>
      <c r="AF420" s="3">
        <v>96</v>
      </c>
      <c r="AG420" s="3">
        <v>0</v>
      </c>
      <c r="AH420" s="3" t="s">
        <v>1840</v>
      </c>
    </row>
    <row r="421" spans="1:34" s="4" customFormat="1" ht="11.25" x14ac:dyDescent="0.2">
      <c r="A421" s="3" t="s">
        <v>1345</v>
      </c>
      <c r="B421" s="3" t="s">
        <v>1830</v>
      </c>
      <c r="C421" s="3" t="s">
        <v>1347</v>
      </c>
      <c r="D421" s="3">
        <v>13452</v>
      </c>
      <c r="E421" s="3" t="s">
        <v>1841</v>
      </c>
      <c r="F421" s="3" t="s">
        <v>1844</v>
      </c>
      <c r="G421" s="3" t="s">
        <v>1842</v>
      </c>
      <c r="H421" s="3" t="s">
        <v>1843</v>
      </c>
      <c r="I421" s="3" t="s">
        <v>42</v>
      </c>
      <c r="J421" s="3" t="s">
        <v>43</v>
      </c>
      <c r="K421" s="3" t="s">
        <v>44</v>
      </c>
      <c r="L421" s="3" t="s">
        <v>6</v>
      </c>
      <c r="M421" s="3" t="s">
        <v>9</v>
      </c>
      <c r="N421" s="3">
        <v>50</v>
      </c>
      <c r="O421" s="3">
        <v>29</v>
      </c>
      <c r="P421" s="3">
        <v>58</v>
      </c>
      <c r="Q421" s="3">
        <v>0</v>
      </c>
      <c r="R421" s="3"/>
      <c r="S421" s="3"/>
      <c r="T421" s="3"/>
      <c r="U421" s="3"/>
      <c r="V421" s="3" t="s">
        <v>67</v>
      </c>
      <c r="W421" s="3" t="s">
        <v>40</v>
      </c>
      <c r="X421" s="3" t="s">
        <v>40</v>
      </c>
      <c r="Y421" s="3" t="s">
        <v>40</v>
      </c>
      <c r="Z421" s="3" t="s">
        <v>67</v>
      </c>
      <c r="AA421" s="3" t="s">
        <v>40</v>
      </c>
      <c r="AB421" s="3" t="s">
        <v>40</v>
      </c>
      <c r="AC421" s="3" t="s">
        <v>40</v>
      </c>
      <c r="AD421" s="3" t="s">
        <v>67</v>
      </c>
      <c r="AE421" s="3" t="s">
        <v>40</v>
      </c>
      <c r="AF421" s="3" t="s">
        <v>40</v>
      </c>
      <c r="AG421" s="3" t="s">
        <v>40</v>
      </c>
      <c r="AH421" s="3" t="s">
        <v>1845</v>
      </c>
    </row>
    <row r="422" spans="1:34" s="4" customFormat="1" ht="11.25" x14ac:dyDescent="0.2">
      <c r="A422" s="3" t="s">
        <v>1345</v>
      </c>
      <c r="B422" s="3" t="s">
        <v>1830</v>
      </c>
      <c r="C422" s="3" t="s">
        <v>1347</v>
      </c>
      <c r="D422" s="3">
        <v>13457</v>
      </c>
      <c r="E422" s="3" t="s">
        <v>1846</v>
      </c>
      <c r="F422" s="3" t="s">
        <v>1849</v>
      </c>
      <c r="G422" s="3" t="s">
        <v>1847</v>
      </c>
      <c r="H422" s="3" t="s">
        <v>1848</v>
      </c>
      <c r="I422" s="3" t="s">
        <v>42</v>
      </c>
      <c r="J422" s="3" t="s">
        <v>43</v>
      </c>
      <c r="K422" s="3" t="s">
        <v>44</v>
      </c>
      <c r="L422" s="3" t="s">
        <v>6</v>
      </c>
      <c r="M422" s="3" t="s">
        <v>9</v>
      </c>
      <c r="N422" s="3">
        <v>50</v>
      </c>
      <c r="O422" s="3">
        <v>3</v>
      </c>
      <c r="P422" s="3">
        <v>2</v>
      </c>
      <c r="Q422" s="3">
        <v>0</v>
      </c>
      <c r="R422" s="3"/>
      <c r="S422" s="3"/>
      <c r="T422" s="3"/>
      <c r="U422" s="3"/>
      <c r="V422" s="3" t="s">
        <v>67</v>
      </c>
      <c r="W422" s="3" t="s">
        <v>40</v>
      </c>
      <c r="X422" s="3" t="s">
        <v>40</v>
      </c>
      <c r="Y422" s="3" t="s">
        <v>40</v>
      </c>
      <c r="Z422" s="3" t="s">
        <v>67</v>
      </c>
      <c r="AA422" s="3" t="s">
        <v>40</v>
      </c>
      <c r="AB422" s="3" t="s">
        <v>40</v>
      </c>
      <c r="AC422" s="3" t="s">
        <v>40</v>
      </c>
      <c r="AD422" s="3" t="s">
        <v>67</v>
      </c>
      <c r="AE422" s="3" t="s">
        <v>40</v>
      </c>
      <c r="AF422" s="3" t="s">
        <v>40</v>
      </c>
      <c r="AG422" s="3" t="s">
        <v>40</v>
      </c>
      <c r="AH422" s="3" t="s">
        <v>1850</v>
      </c>
    </row>
    <row r="423" spans="1:34" s="4" customFormat="1" ht="11.25" x14ac:dyDescent="0.2">
      <c r="A423" s="3" t="s">
        <v>1345</v>
      </c>
      <c r="B423" s="3" t="s">
        <v>1851</v>
      </c>
      <c r="C423" s="3" t="s">
        <v>1347</v>
      </c>
      <c r="D423" s="3">
        <v>12291</v>
      </c>
      <c r="E423" s="3" t="s">
        <v>1852</v>
      </c>
      <c r="F423" s="3" t="s">
        <v>1855</v>
      </c>
      <c r="G423" s="3" t="s">
        <v>1853</v>
      </c>
      <c r="H423" s="3" t="s">
        <v>1854</v>
      </c>
      <c r="I423" s="3" t="s">
        <v>42</v>
      </c>
      <c r="J423" s="3" t="s">
        <v>43</v>
      </c>
      <c r="K423" s="3" t="s">
        <v>44</v>
      </c>
      <c r="L423" s="3" t="s">
        <v>6</v>
      </c>
      <c r="M423" s="3" t="s">
        <v>5256</v>
      </c>
      <c r="N423" s="3" t="s">
        <v>67</v>
      </c>
      <c r="O423" s="3" t="s">
        <v>40</v>
      </c>
      <c r="P423" s="3" t="s">
        <v>40</v>
      </c>
      <c r="Q423" s="3" t="s">
        <v>40</v>
      </c>
      <c r="R423" s="3">
        <v>90</v>
      </c>
      <c r="S423" s="3">
        <v>5400</v>
      </c>
      <c r="T423" s="3">
        <v>6000</v>
      </c>
      <c r="U423" s="3">
        <v>0</v>
      </c>
      <c r="V423" s="3">
        <v>68.959999999999994</v>
      </c>
      <c r="W423" s="3">
        <v>2159</v>
      </c>
      <c r="X423" s="3">
        <v>3131</v>
      </c>
      <c r="Y423" s="3">
        <v>0</v>
      </c>
      <c r="Z423" s="3">
        <v>99</v>
      </c>
      <c r="AA423" s="3">
        <v>3680</v>
      </c>
      <c r="AB423" s="3">
        <v>3717</v>
      </c>
      <c r="AC423" s="3">
        <v>0</v>
      </c>
      <c r="AD423" s="3">
        <v>88.66</v>
      </c>
      <c r="AE423" s="3">
        <v>4081</v>
      </c>
      <c r="AF423" s="3">
        <v>4603</v>
      </c>
      <c r="AG423" s="3">
        <v>0</v>
      </c>
      <c r="AH423" s="3" t="s">
        <v>1856</v>
      </c>
    </row>
    <row r="424" spans="1:34" s="4" customFormat="1" ht="11.25" x14ac:dyDescent="0.2">
      <c r="A424" s="3" t="s">
        <v>1345</v>
      </c>
      <c r="B424" s="3" t="s">
        <v>1851</v>
      </c>
      <c r="C424" s="3" t="s">
        <v>1347</v>
      </c>
      <c r="D424" s="3">
        <v>12293</v>
      </c>
      <c r="E424" s="3" t="s">
        <v>1857</v>
      </c>
      <c r="F424" s="3" t="s">
        <v>1859</v>
      </c>
      <c r="G424" s="3" t="s">
        <v>1853</v>
      </c>
      <c r="H424" s="3" t="s">
        <v>1858</v>
      </c>
      <c r="I424" s="3" t="s">
        <v>42</v>
      </c>
      <c r="J424" s="3" t="s">
        <v>43</v>
      </c>
      <c r="K424" s="3" t="s">
        <v>53</v>
      </c>
      <c r="L424" s="3" t="s">
        <v>6</v>
      </c>
      <c r="M424" s="3" t="s">
        <v>5256</v>
      </c>
      <c r="N424" s="3" t="s">
        <v>67</v>
      </c>
      <c r="O424" s="3" t="s">
        <v>40</v>
      </c>
      <c r="P424" s="3" t="s">
        <v>40</v>
      </c>
      <c r="Q424" s="3" t="s">
        <v>40</v>
      </c>
      <c r="R424" s="3">
        <v>90</v>
      </c>
      <c r="S424" s="3">
        <v>6390</v>
      </c>
      <c r="T424" s="3">
        <v>7100</v>
      </c>
      <c r="U424" s="3">
        <v>0</v>
      </c>
      <c r="V424" s="3">
        <v>46.23</v>
      </c>
      <c r="W424" s="3">
        <v>3611</v>
      </c>
      <c r="X424" s="3">
        <v>7811</v>
      </c>
      <c r="Y424" s="3">
        <v>0</v>
      </c>
      <c r="Z424" s="3">
        <v>92.14</v>
      </c>
      <c r="AA424" s="3">
        <v>4360</v>
      </c>
      <c r="AB424" s="3">
        <v>4732</v>
      </c>
      <c r="AC424" s="3">
        <v>0</v>
      </c>
      <c r="AD424" s="3">
        <v>89.44</v>
      </c>
      <c r="AE424" s="3">
        <v>5215</v>
      </c>
      <c r="AF424" s="3">
        <v>5831</v>
      </c>
      <c r="AG424" s="3">
        <v>0</v>
      </c>
      <c r="AH424" s="3" t="s">
        <v>1860</v>
      </c>
    </row>
    <row r="425" spans="1:34" s="4" customFormat="1" ht="11.25" x14ac:dyDescent="0.2">
      <c r="A425" s="3" t="s">
        <v>1345</v>
      </c>
      <c r="B425" s="3" t="s">
        <v>1851</v>
      </c>
      <c r="C425" s="3" t="s">
        <v>1347</v>
      </c>
      <c r="D425" s="3">
        <v>12632</v>
      </c>
      <c r="E425" s="3" t="s">
        <v>1861</v>
      </c>
      <c r="F425" s="3" t="s">
        <v>1864</v>
      </c>
      <c r="G425" s="3" t="s">
        <v>1862</v>
      </c>
      <c r="H425" s="3" t="s">
        <v>1863</v>
      </c>
      <c r="I425" s="3" t="s">
        <v>42</v>
      </c>
      <c r="J425" s="3" t="s">
        <v>43</v>
      </c>
      <c r="K425" s="3" t="s">
        <v>44</v>
      </c>
      <c r="L425" s="3" t="s">
        <v>6</v>
      </c>
      <c r="M425" s="3" t="s">
        <v>5257</v>
      </c>
      <c r="N425" s="3">
        <v>100</v>
      </c>
      <c r="O425" s="3">
        <v>600</v>
      </c>
      <c r="P425" s="3">
        <v>600</v>
      </c>
      <c r="Q425" s="3">
        <v>0</v>
      </c>
      <c r="R425" s="3">
        <v>100</v>
      </c>
      <c r="S425" s="3">
        <v>550</v>
      </c>
      <c r="T425" s="3">
        <v>550</v>
      </c>
      <c r="U425" s="3">
        <v>0</v>
      </c>
      <c r="V425" s="3">
        <v>0</v>
      </c>
      <c r="W425" s="3">
        <v>0</v>
      </c>
      <c r="X425" s="3">
        <v>550</v>
      </c>
      <c r="Y425" s="3">
        <v>0</v>
      </c>
      <c r="Z425" s="3">
        <v>100</v>
      </c>
      <c r="AA425" s="3">
        <v>500</v>
      </c>
      <c r="AB425" s="3">
        <v>500</v>
      </c>
      <c r="AC425" s="3">
        <v>0</v>
      </c>
      <c r="AD425" s="3">
        <v>100</v>
      </c>
      <c r="AE425" s="3">
        <v>500</v>
      </c>
      <c r="AF425" s="3">
        <v>500</v>
      </c>
      <c r="AG425" s="3">
        <v>0</v>
      </c>
      <c r="AH425" s="3" t="s">
        <v>1865</v>
      </c>
    </row>
    <row r="426" spans="1:34" s="4" customFormat="1" ht="11.25" x14ac:dyDescent="0.2">
      <c r="A426" s="3" t="s">
        <v>1345</v>
      </c>
      <c r="B426" s="3" t="s">
        <v>1851</v>
      </c>
      <c r="C426" s="3" t="s">
        <v>1347</v>
      </c>
      <c r="D426" s="3">
        <v>13379</v>
      </c>
      <c r="E426" s="3" t="s">
        <v>1216</v>
      </c>
      <c r="F426" s="3" t="s">
        <v>1866</v>
      </c>
      <c r="G426" s="3" t="s">
        <v>1853</v>
      </c>
      <c r="H426" s="3" t="s">
        <v>1854</v>
      </c>
      <c r="I426" s="3" t="s">
        <v>42</v>
      </c>
      <c r="J426" s="3" t="s">
        <v>43</v>
      </c>
      <c r="K426" s="3" t="s">
        <v>44</v>
      </c>
      <c r="L426" s="3" t="s">
        <v>6</v>
      </c>
      <c r="M426" s="3" t="s">
        <v>5257</v>
      </c>
      <c r="N426" s="3">
        <v>45</v>
      </c>
      <c r="O426" s="3">
        <v>8083</v>
      </c>
      <c r="P426" s="3">
        <v>17961</v>
      </c>
      <c r="Q426" s="3">
        <v>0</v>
      </c>
      <c r="R426" s="3">
        <v>41.8</v>
      </c>
      <c r="S426" s="3">
        <v>7416</v>
      </c>
      <c r="T426" s="3">
        <v>17742</v>
      </c>
      <c r="U426" s="3">
        <v>0</v>
      </c>
      <c r="V426" s="3">
        <v>12.8</v>
      </c>
      <c r="W426" s="3">
        <v>2299</v>
      </c>
      <c r="X426" s="3">
        <v>17961</v>
      </c>
      <c r="Y426" s="3">
        <v>0</v>
      </c>
      <c r="Z426" s="3">
        <v>57.36</v>
      </c>
      <c r="AA426" s="3">
        <v>10287</v>
      </c>
      <c r="AB426" s="3">
        <v>17933</v>
      </c>
      <c r="AC426" s="3">
        <v>0</v>
      </c>
      <c r="AD426" s="3">
        <v>42.35</v>
      </c>
      <c r="AE426" s="3">
        <v>7514</v>
      </c>
      <c r="AF426" s="3">
        <v>17742</v>
      </c>
      <c r="AG426" s="3">
        <v>0</v>
      </c>
      <c r="AH426" s="3" t="s">
        <v>1867</v>
      </c>
    </row>
    <row r="427" spans="1:34" s="4" customFormat="1" ht="11.25" x14ac:dyDescent="0.2">
      <c r="A427" s="3" t="s">
        <v>1345</v>
      </c>
      <c r="B427" s="3" t="s">
        <v>1851</v>
      </c>
      <c r="C427" s="3" t="s">
        <v>1347</v>
      </c>
      <c r="D427" s="3">
        <v>13380</v>
      </c>
      <c r="E427" s="3" t="s">
        <v>1868</v>
      </c>
      <c r="F427" s="3" t="s">
        <v>1869</v>
      </c>
      <c r="G427" s="3" t="s">
        <v>1853</v>
      </c>
      <c r="H427" s="3" t="s">
        <v>1854</v>
      </c>
      <c r="I427" s="3" t="s">
        <v>87</v>
      </c>
      <c r="J427" s="3" t="s">
        <v>52</v>
      </c>
      <c r="K427" s="3" t="s">
        <v>53</v>
      </c>
      <c r="L427" s="3" t="s">
        <v>6</v>
      </c>
      <c r="M427" s="3" t="s">
        <v>5257</v>
      </c>
      <c r="N427" s="3">
        <v>95.04</v>
      </c>
      <c r="O427" s="3">
        <v>1282135</v>
      </c>
      <c r="P427" s="3">
        <v>13490</v>
      </c>
      <c r="Q427" s="3">
        <v>0</v>
      </c>
      <c r="R427" s="3">
        <v>95.14</v>
      </c>
      <c r="S427" s="3">
        <v>618380</v>
      </c>
      <c r="T427" s="3">
        <v>6500</v>
      </c>
      <c r="U427" s="3">
        <v>0</v>
      </c>
      <c r="V427" s="3">
        <v>42.17</v>
      </c>
      <c r="W427" s="3">
        <v>139841</v>
      </c>
      <c r="X427" s="3">
        <v>3316</v>
      </c>
      <c r="Y427" s="3">
        <v>0</v>
      </c>
      <c r="Z427" s="3">
        <v>75.8</v>
      </c>
      <c r="AA427" s="3">
        <v>348691</v>
      </c>
      <c r="AB427" s="3">
        <v>4600</v>
      </c>
      <c r="AC427" s="3">
        <v>0</v>
      </c>
      <c r="AD427" s="3">
        <v>97.68</v>
      </c>
      <c r="AE427" s="3">
        <v>527643</v>
      </c>
      <c r="AF427" s="3">
        <v>5402</v>
      </c>
      <c r="AG427" s="3">
        <v>0</v>
      </c>
      <c r="AH427" s="3" t="s">
        <v>1870</v>
      </c>
    </row>
    <row r="428" spans="1:34" s="4" customFormat="1" ht="11.25" x14ac:dyDescent="0.2">
      <c r="A428" s="3" t="s">
        <v>1345</v>
      </c>
      <c r="B428" s="3" t="s">
        <v>1851</v>
      </c>
      <c r="C428" s="3" t="s">
        <v>1347</v>
      </c>
      <c r="D428" s="3">
        <v>13488</v>
      </c>
      <c r="E428" s="3" t="s">
        <v>1871</v>
      </c>
      <c r="F428" s="3" t="s">
        <v>1872</v>
      </c>
      <c r="G428" s="3" t="s">
        <v>1853</v>
      </c>
      <c r="H428" s="3" t="s">
        <v>1854</v>
      </c>
      <c r="I428" s="3" t="s">
        <v>42</v>
      </c>
      <c r="J428" s="3" t="s">
        <v>43</v>
      </c>
      <c r="K428" s="3" t="s">
        <v>44</v>
      </c>
      <c r="L428" s="3" t="s">
        <v>6</v>
      </c>
      <c r="M428" s="3" t="s">
        <v>9</v>
      </c>
      <c r="N428" s="3">
        <v>90.16</v>
      </c>
      <c r="O428" s="3">
        <v>5663</v>
      </c>
      <c r="P428" s="3">
        <v>6281</v>
      </c>
      <c r="Q428" s="3">
        <v>0</v>
      </c>
      <c r="R428" s="3"/>
      <c r="S428" s="3"/>
      <c r="T428" s="3"/>
      <c r="U428" s="3"/>
      <c r="V428" s="3">
        <v>68.959999999999994</v>
      </c>
      <c r="W428" s="3">
        <v>2159</v>
      </c>
      <c r="X428" s="3">
        <v>3131</v>
      </c>
      <c r="Y428" s="3">
        <v>0</v>
      </c>
      <c r="Z428" s="3">
        <v>99</v>
      </c>
      <c r="AA428" s="3">
        <v>3680</v>
      </c>
      <c r="AB428" s="3">
        <v>3717</v>
      </c>
      <c r="AC428" s="3">
        <v>0</v>
      </c>
      <c r="AD428" s="3">
        <v>88.66</v>
      </c>
      <c r="AE428" s="3">
        <v>4081</v>
      </c>
      <c r="AF428" s="3">
        <v>4603</v>
      </c>
      <c r="AG428" s="3">
        <v>0</v>
      </c>
      <c r="AH428" s="3" t="s">
        <v>1873</v>
      </c>
    </row>
    <row r="429" spans="1:34" s="4" customFormat="1" ht="11.25" x14ac:dyDescent="0.2">
      <c r="A429" s="3" t="s">
        <v>1345</v>
      </c>
      <c r="B429" s="3" t="s">
        <v>1851</v>
      </c>
      <c r="C429" s="3" t="s">
        <v>1347</v>
      </c>
      <c r="D429" s="3">
        <v>13490</v>
      </c>
      <c r="E429" s="3" t="s">
        <v>1874</v>
      </c>
      <c r="F429" s="3" t="s">
        <v>1877</v>
      </c>
      <c r="G429" s="3" t="s">
        <v>1875</v>
      </c>
      <c r="H429" s="3" t="s">
        <v>1876</v>
      </c>
      <c r="I429" s="3" t="s">
        <v>42</v>
      </c>
      <c r="J429" s="3" t="s">
        <v>43</v>
      </c>
      <c r="K429" s="3" t="s">
        <v>44</v>
      </c>
      <c r="L429" s="3" t="s">
        <v>6</v>
      </c>
      <c r="M429" s="3" t="s">
        <v>9</v>
      </c>
      <c r="N429" s="3">
        <v>49</v>
      </c>
      <c r="O429" s="3">
        <v>392</v>
      </c>
      <c r="P429" s="3">
        <v>800</v>
      </c>
      <c r="Q429" s="3">
        <v>0</v>
      </c>
      <c r="R429" s="3"/>
      <c r="S429" s="3"/>
      <c r="T429" s="3"/>
      <c r="U429" s="3"/>
      <c r="V429" s="3">
        <v>23.77</v>
      </c>
      <c r="W429" s="3">
        <v>97</v>
      </c>
      <c r="X429" s="3">
        <v>408</v>
      </c>
      <c r="Y429" s="3">
        <v>0</v>
      </c>
      <c r="Z429" s="3">
        <v>55.09</v>
      </c>
      <c r="AA429" s="3">
        <v>146</v>
      </c>
      <c r="AB429" s="3">
        <v>265</v>
      </c>
      <c r="AC429" s="3">
        <v>0</v>
      </c>
      <c r="AD429" s="3">
        <v>29.17</v>
      </c>
      <c r="AE429" s="3">
        <v>28</v>
      </c>
      <c r="AF429" s="3">
        <v>96</v>
      </c>
      <c r="AG429" s="3">
        <v>0</v>
      </c>
      <c r="AH429" s="3" t="s">
        <v>1878</v>
      </c>
    </row>
    <row r="430" spans="1:34" s="4" customFormat="1" ht="11.25" x14ac:dyDescent="0.2">
      <c r="A430" s="3" t="s">
        <v>1345</v>
      </c>
      <c r="B430" s="3" t="s">
        <v>1851</v>
      </c>
      <c r="C430" s="3" t="s">
        <v>1347</v>
      </c>
      <c r="D430" s="3">
        <v>13493</v>
      </c>
      <c r="E430" s="3" t="s">
        <v>1879</v>
      </c>
      <c r="F430" s="3" t="s">
        <v>1882</v>
      </c>
      <c r="G430" s="3" t="s">
        <v>1880</v>
      </c>
      <c r="H430" s="3" t="s">
        <v>1881</v>
      </c>
      <c r="I430" s="3" t="s">
        <v>42</v>
      </c>
      <c r="J430" s="3" t="s">
        <v>43</v>
      </c>
      <c r="K430" s="3" t="s">
        <v>44</v>
      </c>
      <c r="L430" s="3" t="s">
        <v>45</v>
      </c>
      <c r="M430" s="3" t="s">
        <v>9</v>
      </c>
      <c r="N430" s="3">
        <v>100</v>
      </c>
      <c r="O430" s="3">
        <v>5</v>
      </c>
      <c r="P430" s="3">
        <v>5</v>
      </c>
      <c r="Q430" s="3">
        <v>0</v>
      </c>
      <c r="R430" s="3"/>
      <c r="S430" s="3"/>
      <c r="T430" s="3"/>
      <c r="U430" s="3"/>
      <c r="V430" s="3" t="s">
        <v>67</v>
      </c>
      <c r="W430" s="3" t="s">
        <v>40</v>
      </c>
      <c r="X430" s="3" t="s">
        <v>40</v>
      </c>
      <c r="Y430" s="3" t="s">
        <v>40</v>
      </c>
      <c r="Z430" s="3" t="s">
        <v>67</v>
      </c>
      <c r="AA430" s="3" t="s">
        <v>40</v>
      </c>
      <c r="AB430" s="3" t="s">
        <v>40</v>
      </c>
      <c r="AC430" s="3" t="s">
        <v>40</v>
      </c>
      <c r="AD430" s="3" t="s">
        <v>67</v>
      </c>
      <c r="AE430" s="3" t="s">
        <v>40</v>
      </c>
      <c r="AF430" s="3" t="s">
        <v>40</v>
      </c>
      <c r="AG430" s="3" t="s">
        <v>40</v>
      </c>
      <c r="AH430" s="3" t="s">
        <v>1883</v>
      </c>
    </row>
    <row r="431" spans="1:34" s="4" customFormat="1" ht="11.25" x14ac:dyDescent="0.2">
      <c r="A431" s="3" t="s">
        <v>1345</v>
      </c>
      <c r="B431" s="3" t="s">
        <v>1884</v>
      </c>
      <c r="C431" s="3" t="s">
        <v>1347</v>
      </c>
      <c r="D431" s="3">
        <v>13432</v>
      </c>
      <c r="E431" s="3" t="s">
        <v>1885</v>
      </c>
      <c r="F431" s="3" t="s">
        <v>1888</v>
      </c>
      <c r="G431" s="3" t="s">
        <v>1886</v>
      </c>
      <c r="H431" s="3" t="s">
        <v>1887</v>
      </c>
      <c r="I431" s="3" t="s">
        <v>42</v>
      </c>
      <c r="J431" s="3" t="s">
        <v>43</v>
      </c>
      <c r="K431" s="3" t="s">
        <v>44</v>
      </c>
      <c r="L431" s="3" t="s">
        <v>6</v>
      </c>
      <c r="M431" s="3" t="s">
        <v>9</v>
      </c>
      <c r="N431" s="3">
        <v>63</v>
      </c>
      <c r="O431" s="3">
        <v>100</v>
      </c>
      <c r="P431" s="3">
        <v>159</v>
      </c>
      <c r="Q431" s="3">
        <v>0</v>
      </c>
      <c r="R431" s="3"/>
      <c r="S431" s="3"/>
      <c r="T431" s="3"/>
      <c r="U431" s="3"/>
      <c r="V431" s="3">
        <v>31</v>
      </c>
      <c r="W431" s="3">
        <v>49</v>
      </c>
      <c r="X431" s="3">
        <v>159</v>
      </c>
      <c r="Y431" s="3">
        <v>0</v>
      </c>
      <c r="Z431" s="3">
        <v>69</v>
      </c>
      <c r="AA431" s="3">
        <v>108</v>
      </c>
      <c r="AB431" s="3">
        <v>156</v>
      </c>
      <c r="AC431" s="3">
        <v>0</v>
      </c>
      <c r="AD431" s="3">
        <v>57</v>
      </c>
      <c r="AE431" s="3">
        <v>87</v>
      </c>
      <c r="AF431" s="3">
        <v>153</v>
      </c>
      <c r="AG431" s="3">
        <v>0</v>
      </c>
      <c r="AH431" s="3" t="s">
        <v>1889</v>
      </c>
    </row>
    <row r="432" spans="1:34" s="4" customFormat="1" ht="11.25" x14ac:dyDescent="0.2">
      <c r="A432" s="3" t="s">
        <v>1345</v>
      </c>
      <c r="B432" s="3" t="s">
        <v>1884</v>
      </c>
      <c r="C432" s="3" t="s">
        <v>1347</v>
      </c>
      <c r="D432" s="3">
        <v>13433</v>
      </c>
      <c r="E432" s="3" t="s">
        <v>1890</v>
      </c>
      <c r="F432" s="3" t="s">
        <v>1893</v>
      </c>
      <c r="G432" s="3" t="s">
        <v>1891</v>
      </c>
      <c r="H432" s="3" t="s">
        <v>1892</v>
      </c>
      <c r="I432" s="3" t="s">
        <v>87</v>
      </c>
      <c r="J432" s="3" t="s">
        <v>52</v>
      </c>
      <c r="K432" s="3" t="s">
        <v>44</v>
      </c>
      <c r="L432" s="3" t="s">
        <v>45</v>
      </c>
      <c r="M432" s="3" t="s">
        <v>9</v>
      </c>
      <c r="N432" s="3">
        <v>2</v>
      </c>
      <c r="O432" s="3">
        <v>6194</v>
      </c>
      <c r="P432" s="3">
        <v>3002</v>
      </c>
      <c r="Q432" s="3">
        <v>0</v>
      </c>
      <c r="R432" s="3"/>
      <c r="S432" s="3"/>
      <c r="T432" s="3"/>
      <c r="U432" s="3"/>
      <c r="V432" s="3">
        <v>1</v>
      </c>
      <c r="W432" s="3">
        <v>2568</v>
      </c>
      <c r="X432" s="3">
        <v>1868</v>
      </c>
      <c r="Y432" s="3">
        <v>0</v>
      </c>
      <c r="Z432" s="3">
        <v>2</v>
      </c>
      <c r="AA432" s="3">
        <v>6644</v>
      </c>
      <c r="AB432" s="3">
        <v>3674</v>
      </c>
      <c r="AC432" s="3">
        <v>0</v>
      </c>
      <c r="AD432" s="3">
        <v>2</v>
      </c>
      <c r="AE432" s="3">
        <v>4978</v>
      </c>
      <c r="AF432" s="3">
        <v>3249</v>
      </c>
      <c r="AG432" s="3">
        <v>0</v>
      </c>
      <c r="AH432" s="3" t="s">
        <v>1894</v>
      </c>
    </row>
    <row r="433" spans="1:34" s="4" customFormat="1" ht="11.25" x14ac:dyDescent="0.2">
      <c r="A433" s="3" t="s">
        <v>1345</v>
      </c>
      <c r="B433" s="3" t="s">
        <v>1884</v>
      </c>
      <c r="C433" s="3" t="s">
        <v>1347</v>
      </c>
      <c r="D433" s="3">
        <v>13442</v>
      </c>
      <c r="E433" s="3" t="s">
        <v>1895</v>
      </c>
      <c r="F433" s="3" t="s">
        <v>1898</v>
      </c>
      <c r="G433" s="3" t="s">
        <v>1896</v>
      </c>
      <c r="H433" s="3" t="s">
        <v>1897</v>
      </c>
      <c r="I433" s="3" t="s">
        <v>42</v>
      </c>
      <c r="J433" s="3" t="s">
        <v>43</v>
      </c>
      <c r="K433" s="3" t="s">
        <v>44</v>
      </c>
      <c r="L433" s="3" t="s">
        <v>45</v>
      </c>
      <c r="M433" s="3" t="s">
        <v>9</v>
      </c>
      <c r="N433" s="3">
        <v>100</v>
      </c>
      <c r="O433" s="3">
        <v>11</v>
      </c>
      <c r="P433" s="3">
        <v>11</v>
      </c>
      <c r="Q433" s="3">
        <v>0</v>
      </c>
      <c r="R433" s="3"/>
      <c r="S433" s="3"/>
      <c r="T433" s="3"/>
      <c r="U433" s="3"/>
      <c r="V433" s="3">
        <v>82</v>
      </c>
      <c r="W433" s="3">
        <v>9</v>
      </c>
      <c r="X433" s="3">
        <v>11</v>
      </c>
      <c r="Y433" s="3">
        <v>0</v>
      </c>
      <c r="Z433" s="3">
        <v>91</v>
      </c>
      <c r="AA433" s="3">
        <v>10</v>
      </c>
      <c r="AB433" s="3">
        <v>11</v>
      </c>
      <c r="AC433" s="3">
        <v>0</v>
      </c>
      <c r="AD433" s="3">
        <v>91</v>
      </c>
      <c r="AE433" s="3">
        <v>10</v>
      </c>
      <c r="AF433" s="3">
        <v>11</v>
      </c>
      <c r="AG433" s="3">
        <v>0</v>
      </c>
      <c r="AH433" s="3" t="s">
        <v>1899</v>
      </c>
    </row>
    <row r="434" spans="1:34" s="4" customFormat="1" ht="11.25" x14ac:dyDescent="0.2">
      <c r="A434" s="3" t="s">
        <v>1345</v>
      </c>
      <c r="B434" s="3" t="s">
        <v>1884</v>
      </c>
      <c r="C434" s="3" t="s">
        <v>1347</v>
      </c>
      <c r="D434" s="3">
        <v>13447</v>
      </c>
      <c r="E434" s="3" t="s">
        <v>1900</v>
      </c>
      <c r="F434" s="3" t="s">
        <v>1903</v>
      </c>
      <c r="G434" s="3" t="s">
        <v>1901</v>
      </c>
      <c r="H434" s="3" t="s">
        <v>1902</v>
      </c>
      <c r="I434" s="3" t="s">
        <v>42</v>
      </c>
      <c r="J434" s="3" t="s">
        <v>43</v>
      </c>
      <c r="K434" s="3" t="s">
        <v>44</v>
      </c>
      <c r="L434" s="3" t="s">
        <v>45</v>
      </c>
      <c r="M434" s="3" t="s">
        <v>9</v>
      </c>
      <c r="N434" s="3">
        <v>100</v>
      </c>
      <c r="O434" s="3">
        <v>2</v>
      </c>
      <c r="P434" s="3">
        <v>2</v>
      </c>
      <c r="Q434" s="3">
        <v>0</v>
      </c>
      <c r="R434" s="3"/>
      <c r="S434" s="3"/>
      <c r="T434" s="3"/>
      <c r="U434" s="3"/>
      <c r="V434" s="3">
        <v>100</v>
      </c>
      <c r="W434" s="3">
        <v>2</v>
      </c>
      <c r="X434" s="3">
        <v>2</v>
      </c>
      <c r="Y434" s="3">
        <v>0</v>
      </c>
      <c r="Z434" s="3">
        <v>100</v>
      </c>
      <c r="AA434" s="3">
        <v>3</v>
      </c>
      <c r="AB434" s="3">
        <v>3</v>
      </c>
      <c r="AC434" s="3">
        <v>0</v>
      </c>
      <c r="AD434" s="3" t="s">
        <v>67</v>
      </c>
      <c r="AE434" s="3" t="s">
        <v>40</v>
      </c>
      <c r="AF434" s="3" t="s">
        <v>40</v>
      </c>
      <c r="AG434" s="3" t="s">
        <v>40</v>
      </c>
      <c r="AH434" s="3" t="s">
        <v>1904</v>
      </c>
    </row>
    <row r="435" spans="1:34" s="4" customFormat="1" ht="11.25" x14ac:dyDescent="0.2">
      <c r="A435" s="3" t="s">
        <v>1905</v>
      </c>
      <c r="B435" s="3" t="s">
        <v>1906</v>
      </c>
      <c r="C435" s="3" t="s">
        <v>36</v>
      </c>
      <c r="D435" s="3">
        <v>57</v>
      </c>
      <c r="E435" s="3" t="s">
        <v>1907</v>
      </c>
      <c r="F435" s="3" t="s">
        <v>1909</v>
      </c>
      <c r="G435" s="3" t="s">
        <v>1908</v>
      </c>
      <c r="H435" s="3"/>
      <c r="I435" s="3" t="s">
        <v>42</v>
      </c>
      <c r="J435" s="3" t="s">
        <v>43</v>
      </c>
      <c r="K435" s="3" t="s">
        <v>505</v>
      </c>
      <c r="L435" s="3" t="s">
        <v>6</v>
      </c>
      <c r="M435" s="3" t="s">
        <v>5256</v>
      </c>
      <c r="N435" s="3" t="s">
        <v>67</v>
      </c>
      <c r="O435" s="3" t="s">
        <v>40</v>
      </c>
      <c r="P435" s="3" t="s">
        <v>40</v>
      </c>
      <c r="Q435" s="3" t="s">
        <v>40</v>
      </c>
      <c r="R435" s="3">
        <v>25.2</v>
      </c>
      <c r="S435" s="3">
        <v>2900</v>
      </c>
      <c r="T435" s="3">
        <v>11500</v>
      </c>
      <c r="U435" s="3">
        <v>0</v>
      </c>
      <c r="V435" s="3">
        <v>0</v>
      </c>
      <c r="W435" s="3">
        <v>0</v>
      </c>
      <c r="X435" s="3">
        <v>0</v>
      </c>
      <c r="Y435" s="3">
        <v>0</v>
      </c>
      <c r="Z435" s="3">
        <v>26.4</v>
      </c>
      <c r="AA435" s="3">
        <v>3256.86</v>
      </c>
      <c r="AB435" s="3">
        <v>12318.67</v>
      </c>
      <c r="AC435" s="3">
        <v>0</v>
      </c>
      <c r="AD435" s="3">
        <v>26</v>
      </c>
      <c r="AE435" s="3">
        <v>3155.8</v>
      </c>
      <c r="AF435" s="3">
        <v>12127</v>
      </c>
      <c r="AG435" s="3">
        <v>0</v>
      </c>
      <c r="AH435" s="3" t="s">
        <v>1910</v>
      </c>
    </row>
    <row r="436" spans="1:34" s="4" customFormat="1" ht="11.25" x14ac:dyDescent="0.2">
      <c r="A436" s="3" t="s">
        <v>1905</v>
      </c>
      <c r="B436" s="3" t="s">
        <v>1906</v>
      </c>
      <c r="C436" s="3" t="s">
        <v>36</v>
      </c>
      <c r="D436" s="3">
        <v>58</v>
      </c>
      <c r="E436" s="3" t="s">
        <v>1911</v>
      </c>
      <c r="F436" s="3" t="s">
        <v>1912</v>
      </c>
      <c r="G436" s="3" t="s">
        <v>1908</v>
      </c>
      <c r="H436" s="3"/>
      <c r="I436" s="3" t="s">
        <v>42</v>
      </c>
      <c r="J436" s="3" t="s">
        <v>43</v>
      </c>
      <c r="K436" s="3" t="s">
        <v>44</v>
      </c>
      <c r="L436" s="3" t="s">
        <v>6</v>
      </c>
      <c r="M436" s="3" t="s">
        <v>5256</v>
      </c>
      <c r="N436" s="3" t="s">
        <v>67</v>
      </c>
      <c r="O436" s="3" t="s">
        <v>40</v>
      </c>
      <c r="P436" s="3" t="s">
        <v>40</v>
      </c>
      <c r="Q436" s="3" t="s">
        <v>40</v>
      </c>
      <c r="R436" s="3">
        <v>83.3</v>
      </c>
      <c r="S436" s="3">
        <v>2050</v>
      </c>
      <c r="T436" s="3">
        <v>2460</v>
      </c>
      <c r="U436" s="3">
        <v>0</v>
      </c>
      <c r="V436" s="3">
        <v>0</v>
      </c>
      <c r="W436" s="3">
        <v>0</v>
      </c>
      <c r="X436" s="3">
        <v>0</v>
      </c>
      <c r="Y436" s="3">
        <v>0</v>
      </c>
      <c r="Z436" s="3">
        <v>74.7</v>
      </c>
      <c r="AA436" s="3">
        <v>1873</v>
      </c>
      <c r="AB436" s="3">
        <v>2508</v>
      </c>
      <c r="AC436" s="3">
        <v>0</v>
      </c>
      <c r="AD436" s="3">
        <v>0</v>
      </c>
      <c r="AE436" s="3">
        <v>0</v>
      </c>
      <c r="AF436" s="3">
        <v>0</v>
      </c>
      <c r="AG436" s="3">
        <v>0</v>
      </c>
      <c r="AH436" s="3" t="s">
        <v>1913</v>
      </c>
    </row>
    <row r="437" spans="1:34" s="4" customFormat="1" ht="11.25" x14ac:dyDescent="0.2">
      <c r="A437" s="3" t="s">
        <v>1905</v>
      </c>
      <c r="B437" s="3" t="s">
        <v>1906</v>
      </c>
      <c r="C437" s="3" t="s">
        <v>36</v>
      </c>
      <c r="D437" s="3">
        <v>9604</v>
      </c>
      <c r="E437" s="3" t="s">
        <v>1914</v>
      </c>
      <c r="F437" s="3" t="s">
        <v>1917</v>
      </c>
      <c r="G437" s="3" t="s">
        <v>1915</v>
      </c>
      <c r="H437" s="3" t="s">
        <v>1916</v>
      </c>
      <c r="I437" s="3" t="s">
        <v>42</v>
      </c>
      <c r="J437" s="3" t="s">
        <v>43</v>
      </c>
      <c r="K437" s="3" t="s">
        <v>44</v>
      </c>
      <c r="L437" s="3" t="s">
        <v>6</v>
      </c>
      <c r="M437" s="3" t="s">
        <v>5256</v>
      </c>
      <c r="N437" s="3" t="s">
        <v>67</v>
      </c>
      <c r="O437" s="3" t="s">
        <v>40</v>
      </c>
      <c r="P437" s="3" t="s">
        <v>40</v>
      </c>
      <c r="Q437" s="3" t="s">
        <v>40</v>
      </c>
      <c r="R437" s="3">
        <v>100</v>
      </c>
      <c r="S437" s="3">
        <v>600</v>
      </c>
      <c r="T437" s="3">
        <v>600</v>
      </c>
      <c r="U437" s="3">
        <v>0</v>
      </c>
      <c r="V437" s="3">
        <v>0</v>
      </c>
      <c r="W437" s="3">
        <v>0</v>
      </c>
      <c r="X437" s="3">
        <v>0</v>
      </c>
      <c r="Y437" s="3">
        <v>0</v>
      </c>
      <c r="Z437" s="3">
        <v>100</v>
      </c>
      <c r="AA437" s="3">
        <v>581</v>
      </c>
      <c r="AB437" s="3">
        <v>581</v>
      </c>
      <c r="AC437" s="3">
        <v>0</v>
      </c>
      <c r="AD437" s="3">
        <v>100</v>
      </c>
      <c r="AE437" s="3">
        <v>316</v>
      </c>
      <c r="AF437" s="3">
        <v>316</v>
      </c>
      <c r="AG437" s="3">
        <v>0</v>
      </c>
      <c r="AH437" s="3"/>
    </row>
    <row r="438" spans="1:34" s="4" customFormat="1" ht="11.25" x14ac:dyDescent="0.2">
      <c r="A438" s="3" t="s">
        <v>1905</v>
      </c>
      <c r="B438" s="3" t="s">
        <v>1906</v>
      </c>
      <c r="C438" s="3" t="s">
        <v>36</v>
      </c>
      <c r="D438" s="3">
        <v>9608</v>
      </c>
      <c r="E438" s="3" t="s">
        <v>1918</v>
      </c>
      <c r="F438" s="3" t="s">
        <v>1921</v>
      </c>
      <c r="G438" s="3" t="s">
        <v>1919</v>
      </c>
      <c r="H438" s="3" t="s">
        <v>1920</v>
      </c>
      <c r="I438" s="3" t="s">
        <v>391</v>
      </c>
      <c r="J438" s="3" t="s">
        <v>43</v>
      </c>
      <c r="K438" s="3" t="s">
        <v>953</v>
      </c>
      <c r="L438" s="3" t="s">
        <v>6</v>
      </c>
      <c r="M438" s="3" t="s">
        <v>5257</v>
      </c>
      <c r="N438" s="3">
        <v>1</v>
      </c>
      <c r="O438" s="3">
        <v>23</v>
      </c>
      <c r="P438" s="3">
        <v>23</v>
      </c>
      <c r="Q438" s="3">
        <v>0</v>
      </c>
      <c r="R438" s="3">
        <v>0.78</v>
      </c>
      <c r="S438" s="3">
        <v>18</v>
      </c>
      <c r="T438" s="3">
        <v>23</v>
      </c>
      <c r="U438" s="3">
        <v>0</v>
      </c>
      <c r="V438" s="3">
        <v>0.39</v>
      </c>
      <c r="W438" s="3">
        <v>9</v>
      </c>
      <c r="X438" s="3">
        <v>23</v>
      </c>
      <c r="Y438" s="3">
        <v>0</v>
      </c>
      <c r="Z438" s="3">
        <v>0.91</v>
      </c>
      <c r="AA438" s="3">
        <v>10</v>
      </c>
      <c r="AB438" s="3">
        <v>11</v>
      </c>
      <c r="AC438" s="3">
        <v>0</v>
      </c>
      <c r="AD438" s="3">
        <v>0.94</v>
      </c>
      <c r="AE438" s="3">
        <v>15</v>
      </c>
      <c r="AF438" s="3">
        <v>16</v>
      </c>
      <c r="AG438" s="3">
        <v>0</v>
      </c>
      <c r="AH438" s="3" t="s">
        <v>1922</v>
      </c>
    </row>
    <row r="439" spans="1:34" s="4" customFormat="1" ht="11.25" x14ac:dyDescent="0.2">
      <c r="A439" s="3" t="s">
        <v>1905</v>
      </c>
      <c r="B439" s="3" t="s">
        <v>1906</v>
      </c>
      <c r="C439" s="3" t="s">
        <v>36</v>
      </c>
      <c r="D439" s="3">
        <v>11837</v>
      </c>
      <c r="E439" s="3" t="s">
        <v>1923</v>
      </c>
      <c r="F439" s="3" t="s">
        <v>1924</v>
      </c>
      <c r="G439" s="3" t="s">
        <v>1915</v>
      </c>
      <c r="H439" s="3"/>
      <c r="I439" s="3" t="s">
        <v>42</v>
      </c>
      <c r="J439" s="3" t="s">
        <v>43</v>
      </c>
      <c r="K439" s="3" t="s">
        <v>44</v>
      </c>
      <c r="L439" s="3" t="s">
        <v>78</v>
      </c>
      <c r="M439" s="3" t="s">
        <v>5256</v>
      </c>
      <c r="N439" s="3" t="s">
        <v>67</v>
      </c>
      <c r="O439" s="3" t="s">
        <v>40</v>
      </c>
      <c r="P439" s="3" t="s">
        <v>40</v>
      </c>
      <c r="Q439" s="3" t="s">
        <v>40</v>
      </c>
      <c r="R439" s="3">
        <v>80</v>
      </c>
      <c r="S439" s="3">
        <v>288</v>
      </c>
      <c r="T439" s="3">
        <v>360</v>
      </c>
      <c r="U439" s="3">
        <v>0</v>
      </c>
      <c r="V439" s="3">
        <v>0</v>
      </c>
      <c r="W439" s="3">
        <v>0</v>
      </c>
      <c r="X439" s="3">
        <v>0</v>
      </c>
      <c r="Y439" s="3">
        <v>0</v>
      </c>
      <c r="Z439" s="3">
        <v>64.5</v>
      </c>
      <c r="AA439" s="3">
        <v>200</v>
      </c>
      <c r="AB439" s="3">
        <v>310</v>
      </c>
      <c r="AC439" s="3">
        <v>0</v>
      </c>
      <c r="AD439" s="3">
        <v>66.7</v>
      </c>
      <c r="AE439" s="3">
        <v>434</v>
      </c>
      <c r="AF439" s="3">
        <v>651</v>
      </c>
      <c r="AG439" s="3">
        <v>0</v>
      </c>
      <c r="AH439" s="3" t="s">
        <v>1925</v>
      </c>
    </row>
    <row r="440" spans="1:34" s="4" customFormat="1" ht="11.25" x14ac:dyDescent="0.2">
      <c r="A440" s="3" t="s">
        <v>1905</v>
      </c>
      <c r="B440" s="3" t="s">
        <v>1906</v>
      </c>
      <c r="C440" s="3" t="s">
        <v>36</v>
      </c>
      <c r="D440" s="3">
        <v>13677</v>
      </c>
      <c r="E440" s="3" t="s">
        <v>1926</v>
      </c>
      <c r="F440" s="3" t="s">
        <v>1928</v>
      </c>
      <c r="G440" s="3" t="s">
        <v>1915</v>
      </c>
      <c r="H440" s="3" t="s">
        <v>1927</v>
      </c>
      <c r="I440" s="3" t="s">
        <v>42</v>
      </c>
      <c r="J440" s="3" t="s">
        <v>43</v>
      </c>
      <c r="K440" s="3" t="s">
        <v>44</v>
      </c>
      <c r="L440" s="3" t="s">
        <v>6</v>
      </c>
      <c r="M440" s="3" t="s">
        <v>9</v>
      </c>
      <c r="N440" s="3">
        <v>60</v>
      </c>
      <c r="O440" s="3">
        <v>69</v>
      </c>
      <c r="P440" s="3">
        <v>115</v>
      </c>
      <c r="Q440" s="3">
        <v>0</v>
      </c>
      <c r="R440" s="3"/>
      <c r="S440" s="3"/>
      <c r="T440" s="3"/>
      <c r="U440" s="3"/>
      <c r="V440" s="3">
        <v>17</v>
      </c>
      <c r="W440" s="3">
        <v>19</v>
      </c>
      <c r="X440" s="3">
        <v>115</v>
      </c>
      <c r="Y440" s="3">
        <v>0</v>
      </c>
      <c r="Z440" s="3" t="s">
        <v>67</v>
      </c>
      <c r="AA440" s="3" t="s">
        <v>40</v>
      </c>
      <c r="AB440" s="3" t="s">
        <v>40</v>
      </c>
      <c r="AC440" s="3" t="s">
        <v>40</v>
      </c>
      <c r="AD440" s="3" t="s">
        <v>67</v>
      </c>
      <c r="AE440" s="3" t="s">
        <v>40</v>
      </c>
      <c r="AF440" s="3" t="s">
        <v>40</v>
      </c>
      <c r="AG440" s="3" t="s">
        <v>40</v>
      </c>
      <c r="AH440" s="3" t="s">
        <v>1929</v>
      </c>
    </row>
    <row r="441" spans="1:34" s="4" customFormat="1" ht="11.25" x14ac:dyDescent="0.2">
      <c r="A441" s="3" t="s">
        <v>1905</v>
      </c>
      <c r="B441" s="3" t="s">
        <v>1906</v>
      </c>
      <c r="C441" s="3" t="s">
        <v>36</v>
      </c>
      <c r="D441" s="3">
        <v>13715</v>
      </c>
      <c r="E441" s="3" t="s">
        <v>1930</v>
      </c>
      <c r="F441" s="3" t="s">
        <v>1932</v>
      </c>
      <c r="G441" s="3" t="s">
        <v>1915</v>
      </c>
      <c r="H441" s="3" t="s">
        <v>1931</v>
      </c>
      <c r="I441" s="3" t="s">
        <v>42</v>
      </c>
      <c r="J441" s="3" t="s">
        <v>43</v>
      </c>
      <c r="K441" s="3" t="s">
        <v>44</v>
      </c>
      <c r="L441" s="3" t="s">
        <v>6</v>
      </c>
      <c r="M441" s="3" t="s">
        <v>9</v>
      </c>
      <c r="N441" s="3">
        <v>100</v>
      </c>
      <c r="O441" s="3">
        <v>13</v>
      </c>
      <c r="P441" s="3">
        <v>13</v>
      </c>
      <c r="Q441" s="3">
        <v>0</v>
      </c>
      <c r="R441" s="3"/>
      <c r="S441" s="3"/>
      <c r="T441" s="3"/>
      <c r="U441" s="3"/>
      <c r="V441" s="3">
        <v>54</v>
      </c>
      <c r="W441" s="3">
        <v>7</v>
      </c>
      <c r="X441" s="3">
        <v>13</v>
      </c>
      <c r="Y441" s="3">
        <v>0</v>
      </c>
      <c r="Z441" s="3" t="s">
        <v>67</v>
      </c>
      <c r="AA441" s="3" t="s">
        <v>40</v>
      </c>
      <c r="AB441" s="3" t="s">
        <v>40</v>
      </c>
      <c r="AC441" s="3" t="s">
        <v>40</v>
      </c>
      <c r="AD441" s="3" t="s">
        <v>67</v>
      </c>
      <c r="AE441" s="3" t="s">
        <v>40</v>
      </c>
      <c r="AF441" s="3" t="s">
        <v>40</v>
      </c>
      <c r="AG441" s="3" t="s">
        <v>40</v>
      </c>
      <c r="AH441" s="3" t="s">
        <v>1933</v>
      </c>
    </row>
    <row r="442" spans="1:34" s="4" customFormat="1" ht="11.25" x14ac:dyDescent="0.2">
      <c r="A442" s="3" t="s">
        <v>1905</v>
      </c>
      <c r="B442" s="3" t="s">
        <v>1906</v>
      </c>
      <c r="C442" s="3" t="s">
        <v>36</v>
      </c>
      <c r="D442" s="3">
        <v>13716</v>
      </c>
      <c r="E442" s="3" t="s">
        <v>1934</v>
      </c>
      <c r="F442" s="3" t="s">
        <v>1936</v>
      </c>
      <c r="G442" s="3" t="s">
        <v>1915</v>
      </c>
      <c r="H442" s="3" t="s">
        <v>1935</v>
      </c>
      <c r="I442" s="3" t="s">
        <v>42</v>
      </c>
      <c r="J442" s="3" t="s">
        <v>43</v>
      </c>
      <c r="K442" s="3" t="s">
        <v>44</v>
      </c>
      <c r="L442" s="3" t="s">
        <v>6</v>
      </c>
      <c r="M442" s="3" t="s">
        <v>9</v>
      </c>
      <c r="N442" s="3">
        <v>83</v>
      </c>
      <c r="O442" s="3">
        <v>50</v>
      </c>
      <c r="P442" s="3">
        <v>60</v>
      </c>
      <c r="Q442" s="3">
        <v>0</v>
      </c>
      <c r="R442" s="3"/>
      <c r="S442" s="3"/>
      <c r="T442" s="3"/>
      <c r="U442" s="3"/>
      <c r="V442" s="3">
        <v>83</v>
      </c>
      <c r="W442" s="3">
        <v>25</v>
      </c>
      <c r="X442" s="3">
        <v>30</v>
      </c>
      <c r="Y442" s="3">
        <v>0</v>
      </c>
      <c r="Z442" s="3" t="s">
        <v>67</v>
      </c>
      <c r="AA442" s="3" t="s">
        <v>40</v>
      </c>
      <c r="AB442" s="3" t="s">
        <v>40</v>
      </c>
      <c r="AC442" s="3" t="s">
        <v>40</v>
      </c>
      <c r="AD442" s="3" t="s">
        <v>67</v>
      </c>
      <c r="AE442" s="3" t="s">
        <v>40</v>
      </c>
      <c r="AF442" s="3" t="s">
        <v>40</v>
      </c>
      <c r="AG442" s="3" t="s">
        <v>40</v>
      </c>
      <c r="AH442" s="3" t="s">
        <v>1937</v>
      </c>
    </row>
    <row r="443" spans="1:34" s="4" customFormat="1" ht="11.25" x14ac:dyDescent="0.2">
      <c r="A443" s="3" t="s">
        <v>1905</v>
      </c>
      <c r="B443" s="3" t="s">
        <v>1906</v>
      </c>
      <c r="C443" s="3" t="s">
        <v>36</v>
      </c>
      <c r="D443" s="3">
        <v>13718</v>
      </c>
      <c r="E443" s="3" t="s">
        <v>1938</v>
      </c>
      <c r="F443" s="3" t="s">
        <v>1941</v>
      </c>
      <c r="G443" s="3" t="s">
        <v>1939</v>
      </c>
      <c r="H443" s="3" t="s">
        <v>1940</v>
      </c>
      <c r="I443" s="3" t="s">
        <v>391</v>
      </c>
      <c r="J443" s="3" t="s">
        <v>52</v>
      </c>
      <c r="K443" s="3" t="s">
        <v>44</v>
      </c>
      <c r="L443" s="3" t="s">
        <v>45</v>
      </c>
      <c r="M443" s="3" t="s">
        <v>9</v>
      </c>
      <c r="N443" s="3">
        <v>10</v>
      </c>
      <c r="O443" s="3">
        <v>200</v>
      </c>
      <c r="P443" s="3">
        <v>20</v>
      </c>
      <c r="Q443" s="3">
        <v>0</v>
      </c>
      <c r="R443" s="3"/>
      <c r="S443" s="3"/>
      <c r="T443" s="3"/>
      <c r="U443" s="3"/>
      <c r="V443" s="3">
        <v>5</v>
      </c>
      <c r="W443" s="3">
        <v>100</v>
      </c>
      <c r="X443" s="3">
        <v>20</v>
      </c>
      <c r="Y443" s="3">
        <v>0</v>
      </c>
      <c r="Z443" s="3" t="s">
        <v>67</v>
      </c>
      <c r="AA443" s="3" t="s">
        <v>40</v>
      </c>
      <c r="AB443" s="3" t="s">
        <v>40</v>
      </c>
      <c r="AC443" s="3" t="s">
        <v>40</v>
      </c>
      <c r="AD443" s="3" t="s">
        <v>67</v>
      </c>
      <c r="AE443" s="3" t="s">
        <v>40</v>
      </c>
      <c r="AF443" s="3" t="s">
        <v>40</v>
      </c>
      <c r="AG443" s="3" t="s">
        <v>40</v>
      </c>
      <c r="AH443" s="3" t="s">
        <v>1942</v>
      </c>
    </row>
    <row r="444" spans="1:34" s="4" customFormat="1" ht="11.25" x14ac:dyDescent="0.2">
      <c r="A444" s="3" t="s">
        <v>1905</v>
      </c>
      <c r="B444" s="3" t="s">
        <v>1906</v>
      </c>
      <c r="C444" s="3" t="s">
        <v>36</v>
      </c>
      <c r="D444" s="3">
        <v>13748</v>
      </c>
      <c r="E444" s="3" t="s">
        <v>1943</v>
      </c>
      <c r="F444" s="3" t="s">
        <v>1945</v>
      </c>
      <c r="G444" s="3" t="s">
        <v>1908</v>
      </c>
      <c r="H444" s="3" t="s">
        <v>1944</v>
      </c>
      <c r="I444" s="3" t="s">
        <v>42</v>
      </c>
      <c r="J444" s="3" t="s">
        <v>43</v>
      </c>
      <c r="K444" s="3" t="s">
        <v>44</v>
      </c>
      <c r="L444" s="3" t="s">
        <v>6</v>
      </c>
      <c r="M444" s="3" t="s">
        <v>9</v>
      </c>
      <c r="N444" s="3">
        <v>85</v>
      </c>
      <c r="O444" s="3">
        <v>429</v>
      </c>
      <c r="P444" s="3">
        <v>504</v>
      </c>
      <c r="Q444" s="3">
        <v>0</v>
      </c>
      <c r="R444" s="3"/>
      <c r="S444" s="3"/>
      <c r="T444" s="3"/>
      <c r="U444" s="3"/>
      <c r="V444" s="3">
        <v>85</v>
      </c>
      <c r="W444" s="3">
        <v>215</v>
      </c>
      <c r="X444" s="3">
        <v>252</v>
      </c>
      <c r="Y444" s="3">
        <v>0</v>
      </c>
      <c r="Z444" s="3">
        <v>0</v>
      </c>
      <c r="AA444" s="3">
        <v>0</v>
      </c>
      <c r="AB444" s="3">
        <v>0</v>
      </c>
      <c r="AC444" s="3">
        <v>0</v>
      </c>
      <c r="AD444" s="3">
        <v>0</v>
      </c>
      <c r="AE444" s="3">
        <v>0</v>
      </c>
      <c r="AF444" s="3">
        <v>0</v>
      </c>
      <c r="AG444" s="3">
        <v>0</v>
      </c>
      <c r="AH444" s="3" t="s">
        <v>1946</v>
      </c>
    </row>
    <row r="445" spans="1:34" s="4" customFormat="1" ht="11.25" x14ac:dyDescent="0.2">
      <c r="A445" s="3" t="s">
        <v>1905</v>
      </c>
      <c r="B445" s="3" t="s">
        <v>1906</v>
      </c>
      <c r="C445" s="3" t="s">
        <v>36</v>
      </c>
      <c r="D445" s="3">
        <v>13749</v>
      </c>
      <c r="E445" s="3" t="s">
        <v>1947</v>
      </c>
      <c r="F445" s="3" t="s">
        <v>1950</v>
      </c>
      <c r="G445" s="3" t="s">
        <v>1948</v>
      </c>
      <c r="H445" s="3" t="s">
        <v>1949</v>
      </c>
      <c r="I445" s="3" t="s">
        <v>42</v>
      </c>
      <c r="J445" s="3" t="s">
        <v>43</v>
      </c>
      <c r="K445" s="3" t="s">
        <v>44</v>
      </c>
      <c r="L445" s="3" t="s">
        <v>45</v>
      </c>
      <c r="M445" s="3" t="s">
        <v>9</v>
      </c>
      <c r="N445" s="3">
        <v>100</v>
      </c>
      <c r="O445" s="3">
        <v>2</v>
      </c>
      <c r="P445" s="3">
        <v>2</v>
      </c>
      <c r="Q445" s="3">
        <v>0</v>
      </c>
      <c r="R445" s="3"/>
      <c r="S445" s="3"/>
      <c r="T445" s="3"/>
      <c r="U445" s="3"/>
      <c r="V445" s="3">
        <v>50</v>
      </c>
      <c r="W445" s="3">
        <v>1</v>
      </c>
      <c r="X445" s="3">
        <v>2</v>
      </c>
      <c r="Y445" s="3">
        <v>0</v>
      </c>
      <c r="Z445" s="3">
        <v>0</v>
      </c>
      <c r="AA445" s="3">
        <v>0</v>
      </c>
      <c r="AB445" s="3">
        <v>0</v>
      </c>
      <c r="AC445" s="3">
        <v>0</v>
      </c>
      <c r="AD445" s="3">
        <v>0</v>
      </c>
      <c r="AE445" s="3">
        <v>0</v>
      </c>
      <c r="AF445" s="3">
        <v>0</v>
      </c>
      <c r="AG445" s="3">
        <v>0</v>
      </c>
      <c r="AH445" s="3" t="s">
        <v>1951</v>
      </c>
    </row>
    <row r="446" spans="1:34" s="4" customFormat="1" ht="11.25" x14ac:dyDescent="0.2">
      <c r="A446" s="3" t="s">
        <v>1905</v>
      </c>
      <c r="B446" s="3" t="s">
        <v>1952</v>
      </c>
      <c r="C446" s="3" t="s">
        <v>36</v>
      </c>
      <c r="D446" s="3">
        <v>4888</v>
      </c>
      <c r="E446" s="3" t="s">
        <v>1953</v>
      </c>
      <c r="F446" s="3" t="s">
        <v>1954</v>
      </c>
      <c r="G446" s="3"/>
      <c r="H446" s="3"/>
      <c r="I446" s="3" t="s">
        <v>42</v>
      </c>
      <c r="J446" s="3" t="s">
        <v>52</v>
      </c>
      <c r="K446" s="3" t="s">
        <v>53</v>
      </c>
      <c r="L446" s="3" t="s">
        <v>6</v>
      </c>
      <c r="M446" s="3" t="s">
        <v>5256</v>
      </c>
      <c r="N446" s="3" t="s">
        <v>67</v>
      </c>
      <c r="O446" s="3" t="s">
        <v>40</v>
      </c>
      <c r="P446" s="3" t="s">
        <v>40</v>
      </c>
      <c r="Q446" s="3" t="s">
        <v>40</v>
      </c>
      <c r="R446" s="3">
        <v>0</v>
      </c>
      <c r="S446" s="3">
        <v>0</v>
      </c>
      <c r="T446" s="3">
        <v>2</v>
      </c>
      <c r="U446" s="3">
        <v>0</v>
      </c>
      <c r="V446" s="3">
        <v>0</v>
      </c>
      <c r="W446" s="3">
        <v>0</v>
      </c>
      <c r="X446" s="3">
        <v>2</v>
      </c>
      <c r="Y446" s="3">
        <v>0</v>
      </c>
      <c r="Z446" s="3">
        <v>0</v>
      </c>
      <c r="AA446" s="3">
        <v>0</v>
      </c>
      <c r="AB446" s="3">
        <v>2</v>
      </c>
      <c r="AC446" s="3">
        <v>0</v>
      </c>
      <c r="AD446" s="3">
        <v>0</v>
      </c>
      <c r="AE446" s="3">
        <v>0</v>
      </c>
      <c r="AF446" s="3">
        <v>2</v>
      </c>
      <c r="AG446" s="3">
        <v>0</v>
      </c>
      <c r="AH446" s="3" t="s">
        <v>1955</v>
      </c>
    </row>
    <row r="447" spans="1:34" s="4" customFormat="1" ht="11.25" x14ac:dyDescent="0.2">
      <c r="A447" s="3" t="s">
        <v>1905</v>
      </c>
      <c r="B447" s="3" t="s">
        <v>1952</v>
      </c>
      <c r="C447" s="3" t="s">
        <v>36</v>
      </c>
      <c r="D447" s="3">
        <v>8786</v>
      </c>
      <c r="E447" s="3" t="s">
        <v>1956</v>
      </c>
      <c r="F447" s="3" t="s">
        <v>1957</v>
      </c>
      <c r="G447" s="3"/>
      <c r="H447" s="3"/>
      <c r="I447" s="3" t="s">
        <v>42</v>
      </c>
      <c r="J447" s="3" t="s">
        <v>52</v>
      </c>
      <c r="K447" s="3" t="s">
        <v>44</v>
      </c>
      <c r="L447" s="3" t="s">
        <v>6</v>
      </c>
      <c r="M447" s="3" t="s">
        <v>5256</v>
      </c>
      <c r="N447" s="3" t="s">
        <v>67</v>
      </c>
      <c r="O447" s="3" t="s">
        <v>40</v>
      </c>
      <c r="P447" s="3" t="s">
        <v>40</v>
      </c>
      <c r="Q447" s="3" t="s">
        <v>40</v>
      </c>
      <c r="R447" s="3">
        <v>100</v>
      </c>
      <c r="S447" s="3">
        <v>12</v>
      </c>
      <c r="T447" s="3">
        <v>12</v>
      </c>
      <c r="U447" s="3">
        <v>0</v>
      </c>
      <c r="V447" s="3">
        <v>50</v>
      </c>
      <c r="W447" s="3">
        <v>6</v>
      </c>
      <c r="X447" s="3">
        <v>12</v>
      </c>
      <c r="Y447" s="3">
        <v>0</v>
      </c>
      <c r="Z447" s="3">
        <v>0</v>
      </c>
      <c r="AA447" s="3">
        <v>12</v>
      </c>
      <c r="AB447" s="3">
        <v>12</v>
      </c>
      <c r="AC447" s="3">
        <v>0</v>
      </c>
      <c r="AD447" s="3">
        <v>100</v>
      </c>
      <c r="AE447" s="3">
        <v>12</v>
      </c>
      <c r="AF447" s="3">
        <v>12</v>
      </c>
      <c r="AG447" s="3">
        <v>0</v>
      </c>
      <c r="AH447" s="3" t="s">
        <v>1958</v>
      </c>
    </row>
    <row r="448" spans="1:34" s="4" customFormat="1" ht="11.25" x14ac:dyDescent="0.2">
      <c r="A448" s="3" t="s">
        <v>1905</v>
      </c>
      <c r="B448" s="3" t="s">
        <v>1952</v>
      </c>
      <c r="C448" s="3" t="s">
        <v>36</v>
      </c>
      <c r="D448" s="3">
        <v>8788</v>
      </c>
      <c r="E448" s="3" t="s">
        <v>1959</v>
      </c>
      <c r="F448" s="3" t="s">
        <v>1962</v>
      </c>
      <c r="G448" s="3" t="s">
        <v>1960</v>
      </c>
      <c r="H448" s="3" t="s">
        <v>1961</v>
      </c>
      <c r="I448" s="3" t="s">
        <v>42</v>
      </c>
      <c r="J448" s="3" t="s">
        <v>52</v>
      </c>
      <c r="K448" s="3" t="s">
        <v>53</v>
      </c>
      <c r="L448" s="3" t="s">
        <v>6</v>
      </c>
      <c r="M448" s="3" t="s">
        <v>5257</v>
      </c>
      <c r="N448" s="3">
        <v>8</v>
      </c>
      <c r="O448" s="3">
        <v>1</v>
      </c>
      <c r="P448" s="3">
        <v>12</v>
      </c>
      <c r="Q448" s="3">
        <v>0</v>
      </c>
      <c r="R448" s="3">
        <v>8</v>
      </c>
      <c r="S448" s="3">
        <v>1</v>
      </c>
      <c r="T448" s="3">
        <v>12</v>
      </c>
      <c r="U448" s="3">
        <v>0</v>
      </c>
      <c r="V448" s="3">
        <v>0</v>
      </c>
      <c r="W448" s="3">
        <v>0</v>
      </c>
      <c r="X448" s="3">
        <v>12</v>
      </c>
      <c r="Y448" s="3">
        <v>0</v>
      </c>
      <c r="Z448" s="3">
        <v>0</v>
      </c>
      <c r="AA448" s="3">
        <v>0</v>
      </c>
      <c r="AB448" s="3">
        <v>12</v>
      </c>
      <c r="AC448" s="3">
        <v>0</v>
      </c>
      <c r="AD448" s="3">
        <v>0</v>
      </c>
      <c r="AE448" s="3">
        <v>0</v>
      </c>
      <c r="AF448" s="3">
        <v>12</v>
      </c>
      <c r="AG448" s="3">
        <v>0</v>
      </c>
      <c r="AH448" s="3" t="s">
        <v>1963</v>
      </c>
    </row>
    <row r="449" spans="1:34" s="4" customFormat="1" ht="11.25" x14ac:dyDescent="0.2">
      <c r="A449" s="3" t="s">
        <v>1905</v>
      </c>
      <c r="B449" s="3" t="s">
        <v>1952</v>
      </c>
      <c r="C449" s="3" t="s">
        <v>36</v>
      </c>
      <c r="D449" s="3">
        <v>8789</v>
      </c>
      <c r="E449" s="3" t="s">
        <v>1964</v>
      </c>
      <c r="F449" s="3" t="s">
        <v>1967</v>
      </c>
      <c r="G449" s="3" t="s">
        <v>1965</v>
      </c>
      <c r="H449" s="3" t="s">
        <v>1966</v>
      </c>
      <c r="I449" s="3" t="s">
        <v>42</v>
      </c>
      <c r="J449" s="3" t="s">
        <v>52</v>
      </c>
      <c r="K449" s="3" t="s">
        <v>44</v>
      </c>
      <c r="L449" s="3" t="s">
        <v>6</v>
      </c>
      <c r="M449" s="3" t="s">
        <v>5257</v>
      </c>
      <c r="N449" s="3">
        <v>2</v>
      </c>
      <c r="O449" s="3">
        <v>1</v>
      </c>
      <c r="P449" s="3">
        <v>52</v>
      </c>
      <c r="Q449" s="3">
        <v>0</v>
      </c>
      <c r="R449" s="3">
        <v>2</v>
      </c>
      <c r="S449" s="3">
        <v>1</v>
      </c>
      <c r="T449" s="3">
        <v>52</v>
      </c>
      <c r="U449" s="3">
        <v>0</v>
      </c>
      <c r="V449" s="3">
        <v>0</v>
      </c>
      <c r="W449" s="3">
        <v>0</v>
      </c>
      <c r="X449" s="3">
        <v>52</v>
      </c>
      <c r="Y449" s="3">
        <v>0</v>
      </c>
      <c r="Z449" s="3">
        <v>0</v>
      </c>
      <c r="AA449" s="3">
        <v>0</v>
      </c>
      <c r="AB449" s="3">
        <v>52</v>
      </c>
      <c r="AC449" s="3">
        <v>0</v>
      </c>
      <c r="AD449" s="3">
        <v>0</v>
      </c>
      <c r="AE449" s="3">
        <v>0</v>
      </c>
      <c r="AF449" s="3">
        <v>52</v>
      </c>
      <c r="AG449" s="3">
        <v>0</v>
      </c>
      <c r="AH449" s="3" t="s">
        <v>1968</v>
      </c>
    </row>
    <row r="450" spans="1:34" s="4" customFormat="1" ht="11.25" x14ac:dyDescent="0.2">
      <c r="A450" s="3" t="s">
        <v>1905</v>
      </c>
      <c r="B450" s="3" t="s">
        <v>1952</v>
      </c>
      <c r="C450" s="3" t="s">
        <v>36</v>
      </c>
      <c r="D450" s="3">
        <v>12953</v>
      </c>
      <c r="E450" s="3" t="s">
        <v>1969</v>
      </c>
      <c r="F450" s="3" t="s">
        <v>1970</v>
      </c>
      <c r="G450" s="3"/>
      <c r="H450" s="3"/>
      <c r="I450" s="3" t="s">
        <v>42</v>
      </c>
      <c r="J450" s="3" t="s">
        <v>43</v>
      </c>
      <c r="K450" s="3" t="s">
        <v>53</v>
      </c>
      <c r="L450" s="3" t="s">
        <v>6</v>
      </c>
      <c r="M450" s="3" t="s">
        <v>5256</v>
      </c>
      <c r="N450" s="3" t="s">
        <v>67</v>
      </c>
      <c r="O450" s="3" t="s">
        <v>40</v>
      </c>
      <c r="P450" s="3" t="s">
        <v>40</v>
      </c>
      <c r="Q450" s="3" t="s">
        <v>40</v>
      </c>
      <c r="R450" s="3">
        <v>98</v>
      </c>
      <c r="S450" s="3">
        <v>51</v>
      </c>
      <c r="T450" s="3">
        <v>52</v>
      </c>
      <c r="U450" s="3">
        <v>0</v>
      </c>
      <c r="V450" s="3">
        <v>50</v>
      </c>
      <c r="W450" s="3">
        <v>26</v>
      </c>
      <c r="X450" s="3">
        <v>52</v>
      </c>
      <c r="Y450" s="3">
        <v>0</v>
      </c>
      <c r="Z450" s="3">
        <v>102</v>
      </c>
      <c r="AA450" s="3">
        <v>53</v>
      </c>
      <c r="AB450" s="3">
        <v>52</v>
      </c>
      <c r="AC450" s="3">
        <v>0</v>
      </c>
      <c r="AD450" s="3">
        <v>100</v>
      </c>
      <c r="AE450" s="3">
        <v>52</v>
      </c>
      <c r="AF450" s="3">
        <v>52</v>
      </c>
      <c r="AG450" s="3">
        <v>0</v>
      </c>
      <c r="AH450" s="3" t="s">
        <v>1971</v>
      </c>
    </row>
    <row r="451" spans="1:34" s="4" customFormat="1" ht="11.25" x14ac:dyDescent="0.2">
      <c r="A451" s="3" t="s">
        <v>1905</v>
      </c>
      <c r="B451" s="3" t="s">
        <v>1952</v>
      </c>
      <c r="C451" s="3" t="s">
        <v>36</v>
      </c>
      <c r="D451" s="3">
        <v>13666</v>
      </c>
      <c r="E451" s="3" t="s">
        <v>1972</v>
      </c>
      <c r="F451" s="3" t="s">
        <v>1975</v>
      </c>
      <c r="G451" s="3" t="s">
        <v>1973</v>
      </c>
      <c r="H451" s="3" t="s">
        <v>1974</v>
      </c>
      <c r="I451" s="3" t="s">
        <v>42</v>
      </c>
      <c r="J451" s="3" t="s">
        <v>43</v>
      </c>
      <c r="K451" s="3" t="s">
        <v>44</v>
      </c>
      <c r="L451" s="3" t="s">
        <v>6</v>
      </c>
      <c r="M451" s="3" t="s">
        <v>9</v>
      </c>
      <c r="N451" s="3">
        <v>100</v>
      </c>
      <c r="O451" s="3">
        <v>1</v>
      </c>
      <c r="P451" s="3">
        <v>1</v>
      </c>
      <c r="Q451" s="3">
        <v>0</v>
      </c>
      <c r="R451" s="3"/>
      <c r="S451" s="3"/>
      <c r="T451" s="3"/>
      <c r="U451" s="3"/>
      <c r="V451" s="3" t="s">
        <v>67</v>
      </c>
      <c r="W451" s="3" t="s">
        <v>40</v>
      </c>
      <c r="X451" s="3" t="s">
        <v>40</v>
      </c>
      <c r="Y451" s="3" t="s">
        <v>40</v>
      </c>
      <c r="Z451" s="3" t="s">
        <v>67</v>
      </c>
      <c r="AA451" s="3" t="s">
        <v>40</v>
      </c>
      <c r="AB451" s="3" t="s">
        <v>40</v>
      </c>
      <c r="AC451" s="3" t="s">
        <v>40</v>
      </c>
      <c r="AD451" s="3" t="s">
        <v>67</v>
      </c>
      <c r="AE451" s="3" t="s">
        <v>40</v>
      </c>
      <c r="AF451" s="3" t="s">
        <v>40</v>
      </c>
      <c r="AG451" s="3" t="s">
        <v>40</v>
      </c>
      <c r="AH451" s="3" t="s">
        <v>1976</v>
      </c>
    </row>
    <row r="452" spans="1:34" s="4" customFormat="1" ht="11.25" x14ac:dyDescent="0.2">
      <c r="A452" s="3" t="s">
        <v>1905</v>
      </c>
      <c r="B452" s="3" t="s">
        <v>1977</v>
      </c>
      <c r="C452" s="3" t="s">
        <v>36</v>
      </c>
      <c r="D452" s="3">
        <v>8951</v>
      </c>
      <c r="E452" s="3" t="s">
        <v>1978</v>
      </c>
      <c r="F452" s="3" t="s">
        <v>1981</v>
      </c>
      <c r="G452" s="3" t="s">
        <v>1979</v>
      </c>
      <c r="H452" s="3" t="s">
        <v>1980</v>
      </c>
      <c r="I452" s="3" t="s">
        <v>42</v>
      </c>
      <c r="J452" s="3" t="s">
        <v>43</v>
      </c>
      <c r="K452" s="3" t="s">
        <v>44</v>
      </c>
      <c r="L452" s="3" t="s">
        <v>6</v>
      </c>
      <c r="M452" s="3" t="s">
        <v>5257</v>
      </c>
      <c r="N452" s="3">
        <v>100</v>
      </c>
      <c r="O452" s="3">
        <v>4</v>
      </c>
      <c r="P452" s="3">
        <v>4</v>
      </c>
      <c r="Q452" s="3">
        <v>0</v>
      </c>
      <c r="R452" s="3">
        <v>100</v>
      </c>
      <c r="S452" s="3">
        <v>4</v>
      </c>
      <c r="T452" s="3">
        <v>4</v>
      </c>
      <c r="U452" s="3">
        <v>0</v>
      </c>
      <c r="V452" s="3">
        <v>100</v>
      </c>
      <c r="W452" s="3">
        <v>3</v>
      </c>
      <c r="X452" s="3">
        <v>3</v>
      </c>
      <c r="Y452" s="3">
        <v>0</v>
      </c>
      <c r="Z452" s="3">
        <v>100</v>
      </c>
      <c r="AA452" s="3">
        <v>6</v>
      </c>
      <c r="AB452" s="3">
        <v>6</v>
      </c>
      <c r="AC452" s="3">
        <v>0</v>
      </c>
      <c r="AD452" s="3">
        <v>100</v>
      </c>
      <c r="AE452" s="3">
        <v>5</v>
      </c>
      <c r="AF452" s="3">
        <v>5</v>
      </c>
      <c r="AG452" s="3">
        <v>0</v>
      </c>
      <c r="AH452" s="3" t="s">
        <v>1982</v>
      </c>
    </row>
    <row r="453" spans="1:34" s="4" customFormat="1" ht="11.25" x14ac:dyDescent="0.2">
      <c r="A453" s="3" t="s">
        <v>1905</v>
      </c>
      <c r="B453" s="3" t="s">
        <v>1977</v>
      </c>
      <c r="C453" s="3" t="s">
        <v>36</v>
      </c>
      <c r="D453" s="3">
        <v>10041</v>
      </c>
      <c r="E453" s="3" t="s">
        <v>1983</v>
      </c>
      <c r="F453" s="3" t="s">
        <v>1986</v>
      </c>
      <c r="G453" s="3" t="s">
        <v>1984</v>
      </c>
      <c r="H453" s="3" t="s">
        <v>1985</v>
      </c>
      <c r="I453" s="3" t="s">
        <v>42</v>
      </c>
      <c r="J453" s="3" t="s">
        <v>43</v>
      </c>
      <c r="K453" s="3" t="s">
        <v>53</v>
      </c>
      <c r="L453" s="3" t="s">
        <v>6</v>
      </c>
      <c r="M453" s="3" t="s">
        <v>5257</v>
      </c>
      <c r="N453" s="3">
        <v>100</v>
      </c>
      <c r="O453" s="3">
        <v>10</v>
      </c>
      <c r="P453" s="3">
        <v>10</v>
      </c>
      <c r="Q453" s="3">
        <v>0</v>
      </c>
      <c r="R453" s="3">
        <v>100</v>
      </c>
      <c r="S453" s="3">
        <v>10</v>
      </c>
      <c r="T453" s="3">
        <v>10</v>
      </c>
      <c r="U453" s="3">
        <v>0</v>
      </c>
      <c r="V453" s="3">
        <v>88</v>
      </c>
      <c r="W453" s="3">
        <v>7</v>
      </c>
      <c r="X453" s="3">
        <v>8</v>
      </c>
      <c r="Y453" s="3">
        <v>0</v>
      </c>
      <c r="Z453" s="3">
        <v>100</v>
      </c>
      <c r="AA453" s="3">
        <v>13</v>
      </c>
      <c r="AB453" s="3">
        <v>13</v>
      </c>
      <c r="AC453" s="3">
        <v>0</v>
      </c>
      <c r="AD453" s="3">
        <v>100</v>
      </c>
      <c r="AE453" s="3">
        <v>10</v>
      </c>
      <c r="AF453" s="3">
        <v>10</v>
      </c>
      <c r="AG453" s="3">
        <v>0</v>
      </c>
      <c r="AH453" s="3" t="s">
        <v>1987</v>
      </c>
    </row>
    <row r="454" spans="1:34" s="4" customFormat="1" ht="11.25" x14ac:dyDescent="0.2">
      <c r="A454" s="3" t="s">
        <v>1905</v>
      </c>
      <c r="B454" s="3" t="s">
        <v>1977</v>
      </c>
      <c r="C454" s="3" t="s">
        <v>36</v>
      </c>
      <c r="D454" s="3">
        <v>10266</v>
      </c>
      <c r="E454" s="3" t="s">
        <v>1988</v>
      </c>
      <c r="F454" s="3" t="s">
        <v>1991</v>
      </c>
      <c r="G454" s="3" t="s">
        <v>1989</v>
      </c>
      <c r="H454" s="3" t="s">
        <v>1990</v>
      </c>
      <c r="I454" s="3" t="s">
        <v>42</v>
      </c>
      <c r="J454" s="3" t="s">
        <v>52</v>
      </c>
      <c r="K454" s="3" t="s">
        <v>53</v>
      </c>
      <c r="L454" s="3" t="s">
        <v>6</v>
      </c>
      <c r="M454" s="3" t="s">
        <v>5257</v>
      </c>
      <c r="N454" s="3">
        <v>0</v>
      </c>
      <c r="O454" s="3">
        <v>0</v>
      </c>
      <c r="P454" s="3">
        <v>4</v>
      </c>
      <c r="Q454" s="3">
        <v>0</v>
      </c>
      <c r="R454" s="3">
        <v>0</v>
      </c>
      <c r="S454" s="3">
        <v>0</v>
      </c>
      <c r="T454" s="3">
        <v>4</v>
      </c>
      <c r="U454" s="3">
        <v>0</v>
      </c>
      <c r="V454" s="3">
        <v>0</v>
      </c>
      <c r="W454" s="3">
        <v>0</v>
      </c>
      <c r="X454" s="3">
        <v>3</v>
      </c>
      <c r="Y454" s="3">
        <v>0</v>
      </c>
      <c r="Z454" s="3">
        <v>0</v>
      </c>
      <c r="AA454" s="3">
        <v>0</v>
      </c>
      <c r="AB454" s="3">
        <v>3</v>
      </c>
      <c r="AC454" s="3">
        <v>0</v>
      </c>
      <c r="AD454" s="3">
        <v>0</v>
      </c>
      <c r="AE454" s="3">
        <v>0</v>
      </c>
      <c r="AF454" s="3">
        <v>3</v>
      </c>
      <c r="AG454" s="3">
        <v>0</v>
      </c>
      <c r="AH454" s="3" t="s">
        <v>1992</v>
      </c>
    </row>
    <row r="455" spans="1:34" s="4" customFormat="1" ht="11.25" x14ac:dyDescent="0.2">
      <c r="A455" s="3" t="s">
        <v>1905</v>
      </c>
      <c r="B455" s="3" t="s">
        <v>1977</v>
      </c>
      <c r="C455" s="3" t="s">
        <v>36</v>
      </c>
      <c r="D455" s="3">
        <v>12579</v>
      </c>
      <c r="E455" s="3" t="s">
        <v>1993</v>
      </c>
      <c r="F455" s="3" t="s">
        <v>1995</v>
      </c>
      <c r="G455" s="3"/>
      <c r="H455" s="3" t="s">
        <v>1994</v>
      </c>
      <c r="I455" s="3" t="s">
        <v>42</v>
      </c>
      <c r="J455" s="3" t="s">
        <v>43</v>
      </c>
      <c r="K455" s="3" t="s">
        <v>44</v>
      </c>
      <c r="L455" s="3" t="s">
        <v>78</v>
      </c>
      <c r="M455" s="3" t="s">
        <v>5256</v>
      </c>
      <c r="N455" s="3" t="s">
        <v>67</v>
      </c>
      <c r="O455" s="3" t="s">
        <v>40</v>
      </c>
      <c r="P455" s="3" t="s">
        <v>40</v>
      </c>
      <c r="Q455" s="3" t="s">
        <v>40</v>
      </c>
      <c r="R455" s="3">
        <v>7.84</v>
      </c>
      <c r="S455" s="3">
        <v>418864</v>
      </c>
      <c r="T455" s="3">
        <v>5345522</v>
      </c>
      <c r="U455" s="3">
        <v>0</v>
      </c>
      <c r="V455" s="3">
        <v>7.66</v>
      </c>
      <c r="W455" s="3">
        <v>409211</v>
      </c>
      <c r="X455" s="3">
        <v>5345522</v>
      </c>
      <c r="Y455" s="3">
        <v>0</v>
      </c>
      <c r="Z455" s="3">
        <v>7.58</v>
      </c>
      <c r="AA455" s="3">
        <v>405447</v>
      </c>
      <c r="AB455" s="3">
        <v>5345522</v>
      </c>
      <c r="AC455" s="3">
        <v>0</v>
      </c>
      <c r="AD455" s="3">
        <v>6.81</v>
      </c>
      <c r="AE455" s="3">
        <v>363864</v>
      </c>
      <c r="AF455" s="3">
        <v>5345522</v>
      </c>
      <c r="AG455" s="3">
        <v>0</v>
      </c>
      <c r="AH455" s="3" t="s">
        <v>1996</v>
      </c>
    </row>
    <row r="456" spans="1:34" s="4" customFormat="1" ht="11.25" x14ac:dyDescent="0.2">
      <c r="A456" s="3" t="s">
        <v>1905</v>
      </c>
      <c r="B456" s="3" t="s">
        <v>1977</v>
      </c>
      <c r="C456" s="3" t="s">
        <v>36</v>
      </c>
      <c r="D456" s="3">
        <v>13691</v>
      </c>
      <c r="E456" s="3" t="s">
        <v>1997</v>
      </c>
      <c r="F456" s="3" t="s">
        <v>2000</v>
      </c>
      <c r="G456" s="3" t="s">
        <v>1998</v>
      </c>
      <c r="H456" s="3" t="s">
        <v>1999</v>
      </c>
      <c r="I456" s="3" t="s">
        <v>42</v>
      </c>
      <c r="J456" s="3" t="s">
        <v>43</v>
      </c>
      <c r="K456" s="3" t="s">
        <v>44</v>
      </c>
      <c r="L456" s="3" t="s">
        <v>6</v>
      </c>
      <c r="M456" s="3" t="s">
        <v>9</v>
      </c>
      <c r="N456" s="3">
        <v>94</v>
      </c>
      <c r="O456" s="3">
        <v>15</v>
      </c>
      <c r="P456" s="3">
        <v>16</v>
      </c>
      <c r="Q456" s="3">
        <v>0</v>
      </c>
      <c r="R456" s="3"/>
      <c r="S456" s="3"/>
      <c r="T456" s="3"/>
      <c r="U456" s="3"/>
      <c r="V456" s="3">
        <v>100</v>
      </c>
      <c r="W456" s="3">
        <v>1</v>
      </c>
      <c r="X456" s="3">
        <v>1</v>
      </c>
      <c r="Y456" s="3">
        <v>0</v>
      </c>
      <c r="Z456" s="3">
        <v>100</v>
      </c>
      <c r="AA456" s="3">
        <v>14</v>
      </c>
      <c r="AB456" s="3">
        <v>14</v>
      </c>
      <c r="AC456" s="3">
        <v>0</v>
      </c>
      <c r="AD456" s="3">
        <v>94</v>
      </c>
      <c r="AE456" s="3">
        <v>17</v>
      </c>
      <c r="AF456" s="3">
        <v>18</v>
      </c>
      <c r="AG456" s="3">
        <v>0</v>
      </c>
      <c r="AH456" s="3" t="s">
        <v>2001</v>
      </c>
    </row>
    <row r="457" spans="1:34" s="4" customFormat="1" ht="11.25" x14ac:dyDescent="0.2">
      <c r="A457" s="3" t="s">
        <v>1905</v>
      </c>
      <c r="B457" s="3" t="s">
        <v>1977</v>
      </c>
      <c r="C457" s="3" t="s">
        <v>36</v>
      </c>
      <c r="D457" s="3">
        <v>13792</v>
      </c>
      <c r="E457" s="3" t="s">
        <v>2002</v>
      </c>
      <c r="F457" s="3" t="s">
        <v>2005</v>
      </c>
      <c r="G457" s="3" t="s">
        <v>2003</v>
      </c>
      <c r="H457" s="3" t="s">
        <v>2004</v>
      </c>
      <c r="I457" s="3" t="s">
        <v>2006</v>
      </c>
      <c r="J457" s="3" t="s">
        <v>43</v>
      </c>
      <c r="K457" s="3" t="s">
        <v>44</v>
      </c>
      <c r="L457" s="3" t="s">
        <v>392</v>
      </c>
      <c r="M457" s="3" t="s">
        <v>9</v>
      </c>
      <c r="N457" s="3">
        <v>567</v>
      </c>
      <c r="O457" s="3">
        <v>7052760</v>
      </c>
      <c r="P457" s="3">
        <v>12434</v>
      </c>
      <c r="Q457" s="3">
        <v>0</v>
      </c>
      <c r="R457" s="3"/>
      <c r="S457" s="3"/>
      <c r="T457" s="3"/>
      <c r="U457" s="3"/>
      <c r="V457" s="3">
        <v>0</v>
      </c>
      <c r="W457" s="3">
        <v>0</v>
      </c>
      <c r="X457" s="3">
        <v>0</v>
      </c>
      <c r="Y457" s="3">
        <v>0</v>
      </c>
      <c r="Z457" s="3">
        <v>0</v>
      </c>
      <c r="AA457" s="3">
        <v>0</v>
      </c>
      <c r="AB457" s="3">
        <v>0</v>
      </c>
      <c r="AC457" s="3">
        <v>0</v>
      </c>
      <c r="AD457" s="3">
        <v>0</v>
      </c>
      <c r="AE457" s="3">
        <v>0</v>
      </c>
      <c r="AF457" s="3">
        <v>0</v>
      </c>
      <c r="AG457" s="3">
        <v>0</v>
      </c>
      <c r="AH457" s="3" t="s">
        <v>2007</v>
      </c>
    </row>
    <row r="458" spans="1:34" s="4" customFormat="1" ht="11.25" x14ac:dyDescent="0.2">
      <c r="A458" s="3" t="s">
        <v>1905</v>
      </c>
      <c r="B458" s="3" t="s">
        <v>1977</v>
      </c>
      <c r="C458" s="3" t="s">
        <v>36</v>
      </c>
      <c r="D458" s="3">
        <v>13877</v>
      </c>
      <c r="E458" s="3" t="s">
        <v>2008</v>
      </c>
      <c r="F458" s="3" t="s">
        <v>2011</v>
      </c>
      <c r="G458" s="3" t="s">
        <v>2009</v>
      </c>
      <c r="H458" s="3" t="s">
        <v>2010</v>
      </c>
      <c r="I458" s="3" t="s">
        <v>42</v>
      </c>
      <c r="J458" s="3" t="s">
        <v>43</v>
      </c>
      <c r="K458" s="3" t="s">
        <v>44</v>
      </c>
      <c r="L458" s="3" t="s">
        <v>45</v>
      </c>
      <c r="M458" s="3" t="s">
        <v>9</v>
      </c>
      <c r="N458" s="3">
        <v>83</v>
      </c>
      <c r="O458" s="3">
        <v>10</v>
      </c>
      <c r="P458" s="3">
        <v>12</v>
      </c>
      <c r="Q458" s="3">
        <v>0</v>
      </c>
      <c r="R458" s="3"/>
      <c r="S458" s="3"/>
      <c r="T458" s="3"/>
      <c r="U458" s="3"/>
      <c r="V458" s="3">
        <v>60</v>
      </c>
      <c r="W458" s="3">
        <v>6</v>
      </c>
      <c r="X458" s="3">
        <v>10</v>
      </c>
      <c r="Y458" s="3">
        <v>0</v>
      </c>
      <c r="Z458" s="3">
        <v>100</v>
      </c>
      <c r="AA458" s="3">
        <v>10</v>
      </c>
      <c r="AB458" s="3">
        <v>10</v>
      </c>
      <c r="AC458" s="3">
        <v>0</v>
      </c>
      <c r="AD458" s="3">
        <v>100</v>
      </c>
      <c r="AE458" s="3">
        <v>10</v>
      </c>
      <c r="AF458" s="3">
        <v>10</v>
      </c>
      <c r="AG458" s="3">
        <v>0</v>
      </c>
      <c r="AH458" s="3" t="s">
        <v>2012</v>
      </c>
    </row>
    <row r="459" spans="1:34" s="4" customFormat="1" ht="11.25" x14ac:dyDescent="0.2">
      <c r="A459" s="3" t="s">
        <v>1905</v>
      </c>
      <c r="B459" s="3" t="s">
        <v>2013</v>
      </c>
      <c r="C459" s="3" t="s">
        <v>36</v>
      </c>
      <c r="D459" s="3">
        <v>9268</v>
      </c>
      <c r="E459" s="3" t="s">
        <v>2014</v>
      </c>
      <c r="F459" s="3" t="s">
        <v>2017</v>
      </c>
      <c r="G459" s="3" t="s">
        <v>2015</v>
      </c>
      <c r="H459" s="3" t="s">
        <v>2016</v>
      </c>
      <c r="I459" s="3" t="s">
        <v>42</v>
      </c>
      <c r="J459" s="3" t="s">
        <v>43</v>
      </c>
      <c r="K459" s="3" t="s">
        <v>44</v>
      </c>
      <c r="L459" s="3" t="s">
        <v>6</v>
      </c>
      <c r="M459" s="3" t="s">
        <v>5257</v>
      </c>
      <c r="N459" s="3">
        <v>100</v>
      </c>
      <c r="O459" s="3">
        <v>15</v>
      </c>
      <c r="P459" s="3">
        <v>15</v>
      </c>
      <c r="Q459" s="3">
        <v>0</v>
      </c>
      <c r="R459" s="3">
        <v>100</v>
      </c>
      <c r="S459" s="3">
        <v>15</v>
      </c>
      <c r="T459" s="3">
        <v>15</v>
      </c>
      <c r="U459" s="3">
        <v>0</v>
      </c>
      <c r="V459" s="3">
        <v>0</v>
      </c>
      <c r="W459" s="3">
        <v>0</v>
      </c>
      <c r="X459" s="3">
        <v>15</v>
      </c>
      <c r="Y459" s="3">
        <v>0</v>
      </c>
      <c r="Z459" s="3">
        <v>100</v>
      </c>
      <c r="AA459" s="3">
        <v>15</v>
      </c>
      <c r="AB459" s="3">
        <v>15</v>
      </c>
      <c r="AC459" s="3">
        <v>0</v>
      </c>
      <c r="AD459" s="3">
        <v>100</v>
      </c>
      <c r="AE459" s="3">
        <v>15</v>
      </c>
      <c r="AF459" s="3">
        <v>15</v>
      </c>
      <c r="AG459" s="3">
        <v>0</v>
      </c>
      <c r="AH459" s="3" t="s">
        <v>2018</v>
      </c>
    </row>
    <row r="460" spans="1:34" s="4" customFormat="1" ht="11.25" x14ac:dyDescent="0.2">
      <c r="A460" s="3" t="s">
        <v>1905</v>
      </c>
      <c r="B460" s="3" t="s">
        <v>2013</v>
      </c>
      <c r="C460" s="3" t="s">
        <v>36</v>
      </c>
      <c r="D460" s="3">
        <v>12411</v>
      </c>
      <c r="E460" s="3" t="s">
        <v>2019</v>
      </c>
      <c r="F460" s="3" t="s">
        <v>2022</v>
      </c>
      <c r="G460" s="3" t="s">
        <v>2020</v>
      </c>
      <c r="H460" s="3" t="s">
        <v>2021</v>
      </c>
      <c r="I460" s="3" t="s">
        <v>42</v>
      </c>
      <c r="J460" s="3" t="s">
        <v>43</v>
      </c>
      <c r="K460" s="3" t="s">
        <v>44</v>
      </c>
      <c r="L460" s="3" t="s">
        <v>45</v>
      </c>
      <c r="M460" s="3" t="s">
        <v>5257</v>
      </c>
      <c r="N460" s="3">
        <v>100</v>
      </c>
      <c r="O460" s="3">
        <v>565</v>
      </c>
      <c r="P460" s="3">
        <v>565</v>
      </c>
      <c r="Q460" s="3">
        <v>0</v>
      </c>
      <c r="R460" s="3">
        <v>100</v>
      </c>
      <c r="S460" s="3">
        <v>565</v>
      </c>
      <c r="T460" s="3">
        <v>565</v>
      </c>
      <c r="U460" s="3">
        <v>0</v>
      </c>
      <c r="V460" s="3">
        <v>60</v>
      </c>
      <c r="W460" s="3">
        <v>339</v>
      </c>
      <c r="X460" s="3">
        <v>565</v>
      </c>
      <c r="Y460" s="3">
        <v>0</v>
      </c>
      <c r="Z460" s="3">
        <v>100</v>
      </c>
      <c r="AA460" s="3">
        <v>565</v>
      </c>
      <c r="AB460" s="3">
        <v>565</v>
      </c>
      <c r="AC460" s="3">
        <v>0</v>
      </c>
      <c r="AD460" s="3">
        <v>100</v>
      </c>
      <c r="AE460" s="3">
        <v>565</v>
      </c>
      <c r="AF460" s="3">
        <v>565</v>
      </c>
      <c r="AG460" s="3">
        <v>0</v>
      </c>
      <c r="AH460" s="3" t="s">
        <v>2023</v>
      </c>
    </row>
    <row r="461" spans="1:34" s="4" customFormat="1" ht="11.25" x14ac:dyDescent="0.2">
      <c r="A461" s="3" t="s">
        <v>1905</v>
      </c>
      <c r="B461" s="3" t="s">
        <v>2013</v>
      </c>
      <c r="C461" s="3" t="s">
        <v>36</v>
      </c>
      <c r="D461" s="3">
        <v>12412</v>
      </c>
      <c r="E461" s="3" t="s">
        <v>2024</v>
      </c>
      <c r="F461" s="3" t="s">
        <v>2027</v>
      </c>
      <c r="G461" s="3" t="s">
        <v>2025</v>
      </c>
      <c r="H461" s="3" t="s">
        <v>2026</v>
      </c>
      <c r="I461" s="3" t="s">
        <v>42</v>
      </c>
      <c r="J461" s="3" t="s">
        <v>43</v>
      </c>
      <c r="K461" s="3" t="s">
        <v>53</v>
      </c>
      <c r="L461" s="3" t="s">
        <v>6</v>
      </c>
      <c r="M461" s="3" t="s">
        <v>5257</v>
      </c>
      <c r="N461" s="3">
        <v>82</v>
      </c>
      <c r="O461" s="3">
        <v>41</v>
      </c>
      <c r="P461" s="3">
        <v>50</v>
      </c>
      <c r="Q461" s="3">
        <v>0</v>
      </c>
      <c r="R461" s="3">
        <v>85</v>
      </c>
      <c r="S461" s="3">
        <v>51</v>
      </c>
      <c r="T461" s="3">
        <v>60</v>
      </c>
      <c r="U461" s="3">
        <v>0</v>
      </c>
      <c r="V461" s="3">
        <v>82.1</v>
      </c>
      <c r="W461" s="3">
        <v>23</v>
      </c>
      <c r="X461" s="3">
        <v>28</v>
      </c>
      <c r="Y461" s="3">
        <v>0</v>
      </c>
      <c r="Z461" s="3">
        <v>89.1</v>
      </c>
      <c r="AA461" s="3">
        <v>41</v>
      </c>
      <c r="AB461" s="3">
        <v>46</v>
      </c>
      <c r="AC461" s="3">
        <v>0</v>
      </c>
      <c r="AD461" s="3">
        <v>84.7</v>
      </c>
      <c r="AE461" s="3">
        <v>61</v>
      </c>
      <c r="AF461" s="3">
        <v>72</v>
      </c>
      <c r="AG461" s="3">
        <v>0</v>
      </c>
      <c r="AH461" s="3" t="s">
        <v>2028</v>
      </c>
    </row>
    <row r="462" spans="1:34" s="4" customFormat="1" ht="11.25" x14ac:dyDescent="0.2">
      <c r="A462" s="3" t="s">
        <v>1905</v>
      </c>
      <c r="B462" s="3" t="s">
        <v>2013</v>
      </c>
      <c r="C462" s="3" t="s">
        <v>36</v>
      </c>
      <c r="D462" s="3">
        <v>13537</v>
      </c>
      <c r="E462" s="3" t="s">
        <v>2029</v>
      </c>
      <c r="F462" s="3" t="s">
        <v>2032</v>
      </c>
      <c r="G462" s="3" t="s">
        <v>2030</v>
      </c>
      <c r="H462" s="3" t="s">
        <v>2031</v>
      </c>
      <c r="I462" s="3" t="s">
        <v>42</v>
      </c>
      <c r="J462" s="3" t="s">
        <v>43</v>
      </c>
      <c r="K462" s="3" t="s">
        <v>44</v>
      </c>
      <c r="L462" s="3" t="s">
        <v>45</v>
      </c>
      <c r="M462" s="3" t="s">
        <v>9</v>
      </c>
      <c r="N462" s="3">
        <v>80</v>
      </c>
      <c r="O462" s="3">
        <v>400</v>
      </c>
      <c r="P462" s="3">
        <v>500</v>
      </c>
      <c r="Q462" s="3">
        <v>0</v>
      </c>
      <c r="R462" s="3"/>
      <c r="S462" s="3"/>
      <c r="T462" s="3"/>
      <c r="U462" s="3"/>
      <c r="V462" s="3">
        <v>90.7</v>
      </c>
      <c r="W462" s="3">
        <v>195</v>
      </c>
      <c r="X462" s="3">
        <v>215</v>
      </c>
      <c r="Y462" s="3">
        <v>0</v>
      </c>
      <c r="Z462" s="3">
        <v>97.25</v>
      </c>
      <c r="AA462" s="3">
        <v>673</v>
      </c>
      <c r="AB462" s="3">
        <v>692</v>
      </c>
      <c r="AC462" s="3">
        <v>0</v>
      </c>
      <c r="AD462" s="3">
        <v>91.56</v>
      </c>
      <c r="AE462" s="3">
        <v>293</v>
      </c>
      <c r="AF462" s="3">
        <v>320</v>
      </c>
      <c r="AG462" s="3">
        <v>0</v>
      </c>
      <c r="AH462" s="3" t="s">
        <v>2033</v>
      </c>
    </row>
    <row r="463" spans="1:34" s="4" customFormat="1" ht="11.25" x14ac:dyDescent="0.2">
      <c r="A463" s="3" t="s">
        <v>2034</v>
      </c>
      <c r="B463" s="3" t="s">
        <v>2035</v>
      </c>
      <c r="C463" s="3" t="s">
        <v>36</v>
      </c>
      <c r="D463" s="3">
        <v>2144</v>
      </c>
      <c r="E463" s="3" t="s">
        <v>2036</v>
      </c>
      <c r="F463" s="3" t="s">
        <v>2037</v>
      </c>
      <c r="G463" s="3"/>
      <c r="H463" s="3"/>
      <c r="I463" s="3" t="s">
        <v>42</v>
      </c>
      <c r="J463" s="3" t="s">
        <v>43</v>
      </c>
      <c r="K463" s="3" t="s">
        <v>44</v>
      </c>
      <c r="L463" s="3" t="s">
        <v>6</v>
      </c>
      <c r="M463" s="3" t="s">
        <v>5256</v>
      </c>
      <c r="N463" s="3" t="s">
        <v>67</v>
      </c>
      <c r="O463" s="3" t="s">
        <v>40</v>
      </c>
      <c r="P463" s="3" t="s">
        <v>40</v>
      </c>
      <c r="Q463" s="3" t="s">
        <v>40</v>
      </c>
      <c r="R463" s="3">
        <v>78</v>
      </c>
      <c r="S463" s="3">
        <v>53</v>
      </c>
      <c r="T463" s="3">
        <v>68</v>
      </c>
      <c r="U463" s="3">
        <v>0</v>
      </c>
      <c r="V463" s="3">
        <v>46</v>
      </c>
      <c r="W463" s="3">
        <v>31</v>
      </c>
      <c r="X463" s="3">
        <v>68</v>
      </c>
      <c r="Y463" s="3">
        <v>0</v>
      </c>
      <c r="Z463" s="3">
        <v>79</v>
      </c>
      <c r="AA463" s="3">
        <v>53</v>
      </c>
      <c r="AB463" s="3">
        <v>67</v>
      </c>
      <c r="AC463" s="3">
        <v>0</v>
      </c>
      <c r="AD463" s="3">
        <v>83</v>
      </c>
      <c r="AE463" s="3">
        <v>59</v>
      </c>
      <c r="AF463" s="3">
        <v>71</v>
      </c>
      <c r="AG463" s="3">
        <v>0</v>
      </c>
      <c r="AH463" s="3" t="s">
        <v>2038</v>
      </c>
    </row>
    <row r="464" spans="1:34" s="4" customFormat="1" ht="11.25" x14ac:dyDescent="0.2">
      <c r="A464" s="3" t="s">
        <v>2034</v>
      </c>
      <c r="B464" s="3" t="s">
        <v>2035</v>
      </c>
      <c r="C464" s="3" t="s">
        <v>36</v>
      </c>
      <c r="D464" s="3">
        <v>9557</v>
      </c>
      <c r="E464" s="3" t="s">
        <v>2039</v>
      </c>
      <c r="F464" s="3" t="s">
        <v>2040</v>
      </c>
      <c r="G464" s="3"/>
      <c r="H464" s="3"/>
      <c r="I464" s="3" t="s">
        <v>42</v>
      </c>
      <c r="J464" s="3" t="s">
        <v>43</v>
      </c>
      <c r="K464" s="3" t="s">
        <v>44</v>
      </c>
      <c r="L464" s="3" t="s">
        <v>6</v>
      </c>
      <c r="M464" s="3" t="s">
        <v>5256</v>
      </c>
      <c r="N464" s="3" t="s">
        <v>67</v>
      </c>
      <c r="O464" s="3" t="s">
        <v>40</v>
      </c>
      <c r="P464" s="3" t="s">
        <v>40</v>
      </c>
      <c r="Q464" s="3" t="s">
        <v>40</v>
      </c>
      <c r="R464" s="3">
        <v>100</v>
      </c>
      <c r="S464" s="3">
        <v>18</v>
      </c>
      <c r="T464" s="3">
        <v>18</v>
      </c>
      <c r="U464" s="3">
        <v>0</v>
      </c>
      <c r="V464" s="3">
        <v>0</v>
      </c>
      <c r="W464" s="3">
        <v>0</v>
      </c>
      <c r="X464" s="3">
        <v>0</v>
      </c>
      <c r="Y464" s="3">
        <v>0</v>
      </c>
      <c r="Z464" s="3">
        <v>100</v>
      </c>
      <c r="AA464" s="3">
        <v>18</v>
      </c>
      <c r="AB464" s="3">
        <v>18</v>
      </c>
      <c r="AC464" s="3">
        <v>0</v>
      </c>
      <c r="AD464" s="3">
        <v>100</v>
      </c>
      <c r="AE464" s="3">
        <v>18</v>
      </c>
      <c r="AF464" s="3">
        <v>18</v>
      </c>
      <c r="AG464" s="3">
        <v>0</v>
      </c>
      <c r="AH464" s="3" t="s">
        <v>2041</v>
      </c>
    </row>
    <row r="465" spans="1:34" s="4" customFormat="1" ht="11.25" x14ac:dyDescent="0.2">
      <c r="A465" s="3" t="s">
        <v>2034</v>
      </c>
      <c r="B465" s="3" t="s">
        <v>2035</v>
      </c>
      <c r="C465" s="3" t="s">
        <v>36</v>
      </c>
      <c r="D465" s="3">
        <v>9559</v>
      </c>
      <c r="E465" s="3" t="s">
        <v>2042</v>
      </c>
      <c r="F465" s="3" t="s">
        <v>2043</v>
      </c>
      <c r="G465" s="3"/>
      <c r="H465" s="3"/>
      <c r="I465" s="3" t="s">
        <v>87</v>
      </c>
      <c r="J465" s="3" t="s">
        <v>52</v>
      </c>
      <c r="K465" s="3" t="s">
        <v>53</v>
      </c>
      <c r="L465" s="3" t="s">
        <v>6</v>
      </c>
      <c r="M465" s="3" t="s">
        <v>5256</v>
      </c>
      <c r="N465" s="3" t="s">
        <v>67</v>
      </c>
      <c r="O465" s="3" t="s">
        <v>40</v>
      </c>
      <c r="P465" s="3" t="s">
        <v>40</v>
      </c>
      <c r="Q465" s="3" t="s">
        <v>40</v>
      </c>
      <c r="R465" s="3">
        <v>13</v>
      </c>
      <c r="S465" s="3">
        <v>156</v>
      </c>
      <c r="T465" s="3">
        <v>12</v>
      </c>
      <c r="U465" s="3">
        <v>0</v>
      </c>
      <c r="V465" s="3">
        <v>13</v>
      </c>
      <c r="W465" s="3">
        <v>79</v>
      </c>
      <c r="X465" s="3">
        <v>6</v>
      </c>
      <c r="Y465" s="3">
        <v>0</v>
      </c>
      <c r="Z465" s="3">
        <v>13</v>
      </c>
      <c r="AA465" s="3">
        <v>155</v>
      </c>
      <c r="AB465" s="3">
        <v>12</v>
      </c>
      <c r="AC465" s="3">
        <v>0</v>
      </c>
      <c r="AD465" s="3">
        <v>13</v>
      </c>
      <c r="AE465" s="3">
        <v>156</v>
      </c>
      <c r="AF465" s="3">
        <v>12</v>
      </c>
      <c r="AG465" s="3">
        <v>0</v>
      </c>
      <c r="AH465" s="3" t="s">
        <v>2044</v>
      </c>
    </row>
    <row r="466" spans="1:34" s="4" customFormat="1" ht="11.25" x14ac:dyDescent="0.2">
      <c r="A466" s="3" t="s">
        <v>2034</v>
      </c>
      <c r="B466" s="3" t="s">
        <v>2035</v>
      </c>
      <c r="C466" s="3" t="s">
        <v>36</v>
      </c>
      <c r="D466" s="3">
        <v>12945</v>
      </c>
      <c r="E466" s="3" t="s">
        <v>2045</v>
      </c>
      <c r="F466" s="3" t="s">
        <v>2047</v>
      </c>
      <c r="G466" s="3" t="s">
        <v>2046</v>
      </c>
      <c r="H466" s="3"/>
      <c r="I466" s="3" t="s">
        <v>42</v>
      </c>
      <c r="J466" s="3" t="s">
        <v>43</v>
      </c>
      <c r="K466" s="3" t="s">
        <v>44</v>
      </c>
      <c r="L466" s="3" t="s">
        <v>6</v>
      </c>
      <c r="M466" s="3" t="s">
        <v>5257</v>
      </c>
      <c r="N466" s="3">
        <v>8</v>
      </c>
      <c r="O466" s="3">
        <v>95</v>
      </c>
      <c r="P466" s="3">
        <v>1176</v>
      </c>
      <c r="Q466" s="3">
        <v>0</v>
      </c>
      <c r="R466" s="3">
        <v>8</v>
      </c>
      <c r="S466" s="3">
        <v>95</v>
      </c>
      <c r="T466" s="3">
        <v>1176</v>
      </c>
      <c r="U466" s="3">
        <v>0</v>
      </c>
      <c r="V466" s="3">
        <v>4</v>
      </c>
      <c r="W466" s="3">
        <v>43</v>
      </c>
      <c r="X466" s="3">
        <v>1176</v>
      </c>
      <c r="Y466" s="3">
        <v>0</v>
      </c>
      <c r="Z466" s="3">
        <v>8</v>
      </c>
      <c r="AA466" s="3">
        <v>90</v>
      </c>
      <c r="AB466" s="3">
        <v>1118</v>
      </c>
      <c r="AC466" s="3">
        <v>0</v>
      </c>
      <c r="AD466" s="3">
        <v>8</v>
      </c>
      <c r="AE466" s="3">
        <v>80</v>
      </c>
      <c r="AF466" s="3">
        <v>998</v>
      </c>
      <c r="AG466" s="3">
        <v>0</v>
      </c>
      <c r="AH466" s="3" t="s">
        <v>2048</v>
      </c>
    </row>
    <row r="467" spans="1:34" s="4" customFormat="1" ht="11.25" x14ac:dyDescent="0.2">
      <c r="A467" s="3" t="s">
        <v>2034</v>
      </c>
      <c r="B467" s="3" t="s">
        <v>2035</v>
      </c>
      <c r="C467" s="3" t="s">
        <v>36</v>
      </c>
      <c r="D467" s="3">
        <v>13520</v>
      </c>
      <c r="E467" s="3" t="s">
        <v>2049</v>
      </c>
      <c r="F467" s="3" t="s">
        <v>2052</v>
      </c>
      <c r="G467" s="3" t="s">
        <v>2050</v>
      </c>
      <c r="H467" s="3" t="s">
        <v>2051</v>
      </c>
      <c r="I467" s="3" t="s">
        <v>42</v>
      </c>
      <c r="J467" s="3" t="s">
        <v>52</v>
      </c>
      <c r="K467" s="3" t="s">
        <v>44</v>
      </c>
      <c r="L467" s="3" t="s">
        <v>6</v>
      </c>
      <c r="M467" s="3" t="s">
        <v>9</v>
      </c>
      <c r="N467" s="3">
        <v>50</v>
      </c>
      <c r="O467" s="3">
        <v>23</v>
      </c>
      <c r="P467" s="3">
        <v>46</v>
      </c>
      <c r="Q467" s="3">
        <v>0</v>
      </c>
      <c r="R467" s="3"/>
      <c r="S467" s="3"/>
      <c r="T467" s="3"/>
      <c r="U467" s="3"/>
      <c r="V467" s="3">
        <v>100</v>
      </c>
      <c r="W467" s="3">
        <v>28</v>
      </c>
      <c r="X467" s="3">
        <v>28</v>
      </c>
      <c r="Y467" s="3">
        <v>0</v>
      </c>
      <c r="Z467" s="3" t="s">
        <v>67</v>
      </c>
      <c r="AA467" s="3" t="s">
        <v>40</v>
      </c>
      <c r="AB467" s="3" t="s">
        <v>40</v>
      </c>
      <c r="AC467" s="3" t="s">
        <v>40</v>
      </c>
      <c r="AD467" s="3" t="s">
        <v>67</v>
      </c>
      <c r="AE467" s="3" t="s">
        <v>40</v>
      </c>
      <c r="AF467" s="3" t="s">
        <v>40</v>
      </c>
      <c r="AG467" s="3" t="s">
        <v>40</v>
      </c>
      <c r="AH467" s="3" t="s">
        <v>2053</v>
      </c>
    </row>
    <row r="468" spans="1:34" s="4" customFormat="1" ht="11.25" x14ac:dyDescent="0.2">
      <c r="A468" s="3" t="s">
        <v>2034</v>
      </c>
      <c r="B468" s="3" t="s">
        <v>2035</v>
      </c>
      <c r="C468" s="3" t="s">
        <v>36</v>
      </c>
      <c r="D468" s="3">
        <v>13614</v>
      </c>
      <c r="E468" s="3" t="s">
        <v>2054</v>
      </c>
      <c r="F468" s="3" t="s">
        <v>2057</v>
      </c>
      <c r="G468" s="3" t="s">
        <v>2055</v>
      </c>
      <c r="H468" s="3" t="s">
        <v>2056</v>
      </c>
      <c r="I468" s="3" t="s">
        <v>87</v>
      </c>
      <c r="J468" s="3" t="s">
        <v>52</v>
      </c>
      <c r="K468" s="3" t="s">
        <v>53</v>
      </c>
      <c r="L468" s="3" t="s">
        <v>6</v>
      </c>
      <c r="M468" s="3" t="s">
        <v>9</v>
      </c>
      <c r="N468" s="3">
        <v>30</v>
      </c>
      <c r="O468" s="3">
        <v>1440</v>
      </c>
      <c r="P468" s="3">
        <v>48</v>
      </c>
      <c r="Q468" s="3">
        <v>0</v>
      </c>
      <c r="R468" s="3"/>
      <c r="S468" s="3"/>
      <c r="T468" s="3"/>
      <c r="U468" s="3"/>
      <c r="V468" s="3" t="s">
        <v>67</v>
      </c>
      <c r="W468" s="3" t="s">
        <v>40</v>
      </c>
      <c r="X468" s="3" t="s">
        <v>40</v>
      </c>
      <c r="Y468" s="3" t="s">
        <v>40</v>
      </c>
      <c r="Z468" s="3" t="s">
        <v>67</v>
      </c>
      <c r="AA468" s="3" t="s">
        <v>40</v>
      </c>
      <c r="AB468" s="3" t="s">
        <v>40</v>
      </c>
      <c r="AC468" s="3" t="s">
        <v>40</v>
      </c>
      <c r="AD468" s="3" t="s">
        <v>67</v>
      </c>
      <c r="AE468" s="3" t="s">
        <v>40</v>
      </c>
      <c r="AF468" s="3" t="s">
        <v>40</v>
      </c>
      <c r="AG468" s="3" t="s">
        <v>40</v>
      </c>
      <c r="AH468" s="3" t="s">
        <v>2058</v>
      </c>
    </row>
    <row r="469" spans="1:34" s="4" customFormat="1" ht="11.25" x14ac:dyDescent="0.2">
      <c r="A469" s="3" t="s">
        <v>2034</v>
      </c>
      <c r="B469" s="3" t="s">
        <v>2035</v>
      </c>
      <c r="C469" s="3" t="s">
        <v>36</v>
      </c>
      <c r="D469" s="3">
        <v>13623</v>
      </c>
      <c r="E469" s="3" t="s">
        <v>2059</v>
      </c>
      <c r="F469" s="3" t="s">
        <v>2061</v>
      </c>
      <c r="G469" s="3" t="s">
        <v>2055</v>
      </c>
      <c r="H469" s="3" t="s">
        <v>2060</v>
      </c>
      <c r="I469" s="3" t="s">
        <v>87</v>
      </c>
      <c r="J469" s="3" t="s">
        <v>52</v>
      </c>
      <c r="K469" s="3" t="s">
        <v>53</v>
      </c>
      <c r="L469" s="3" t="s">
        <v>6</v>
      </c>
      <c r="M469" s="3" t="s">
        <v>9</v>
      </c>
      <c r="N469" s="3">
        <v>90</v>
      </c>
      <c r="O469" s="3">
        <v>450</v>
      </c>
      <c r="P469" s="3">
        <v>5</v>
      </c>
      <c r="Q469" s="3">
        <v>0</v>
      </c>
      <c r="R469" s="3"/>
      <c r="S469" s="3"/>
      <c r="T469" s="3"/>
      <c r="U469" s="3"/>
      <c r="V469" s="3" t="s">
        <v>67</v>
      </c>
      <c r="W469" s="3" t="s">
        <v>40</v>
      </c>
      <c r="X469" s="3" t="s">
        <v>40</v>
      </c>
      <c r="Y469" s="3" t="s">
        <v>40</v>
      </c>
      <c r="Z469" s="3" t="s">
        <v>67</v>
      </c>
      <c r="AA469" s="3" t="s">
        <v>40</v>
      </c>
      <c r="AB469" s="3" t="s">
        <v>40</v>
      </c>
      <c r="AC469" s="3" t="s">
        <v>40</v>
      </c>
      <c r="AD469" s="3" t="s">
        <v>67</v>
      </c>
      <c r="AE469" s="3" t="s">
        <v>40</v>
      </c>
      <c r="AF469" s="3" t="s">
        <v>40</v>
      </c>
      <c r="AG469" s="3" t="s">
        <v>40</v>
      </c>
      <c r="AH469" s="3" t="s">
        <v>2062</v>
      </c>
    </row>
    <row r="470" spans="1:34" s="4" customFormat="1" ht="11.25" x14ac:dyDescent="0.2">
      <c r="A470" s="3" t="s">
        <v>2034</v>
      </c>
      <c r="B470" s="3" t="s">
        <v>2035</v>
      </c>
      <c r="C470" s="3" t="s">
        <v>36</v>
      </c>
      <c r="D470" s="3">
        <v>13847</v>
      </c>
      <c r="E470" s="3" t="s">
        <v>2063</v>
      </c>
      <c r="F470" s="3" t="s">
        <v>2066</v>
      </c>
      <c r="G470" s="3" t="s">
        <v>2064</v>
      </c>
      <c r="H470" s="3" t="s">
        <v>2065</v>
      </c>
      <c r="I470" s="3" t="s">
        <v>42</v>
      </c>
      <c r="J470" s="3" t="s">
        <v>43</v>
      </c>
      <c r="K470" s="3" t="s">
        <v>44</v>
      </c>
      <c r="L470" s="3" t="s">
        <v>6</v>
      </c>
      <c r="M470" s="3" t="s">
        <v>9</v>
      </c>
      <c r="N470" s="3">
        <v>50</v>
      </c>
      <c r="O470" s="3">
        <v>14</v>
      </c>
      <c r="P470" s="3">
        <v>28</v>
      </c>
      <c r="Q470" s="3">
        <v>0</v>
      </c>
      <c r="R470" s="3"/>
      <c r="S470" s="3"/>
      <c r="T470" s="3"/>
      <c r="U470" s="3"/>
      <c r="V470" s="3">
        <v>57.1</v>
      </c>
      <c r="W470" s="3">
        <v>16</v>
      </c>
      <c r="X470" s="3">
        <v>28</v>
      </c>
      <c r="Y470" s="3">
        <v>0</v>
      </c>
      <c r="Z470" s="3" t="s">
        <v>67</v>
      </c>
      <c r="AA470" s="3" t="s">
        <v>40</v>
      </c>
      <c r="AB470" s="3" t="s">
        <v>40</v>
      </c>
      <c r="AC470" s="3" t="s">
        <v>40</v>
      </c>
      <c r="AD470" s="3" t="s">
        <v>67</v>
      </c>
      <c r="AE470" s="3" t="s">
        <v>40</v>
      </c>
      <c r="AF470" s="3" t="s">
        <v>40</v>
      </c>
      <c r="AG470" s="3" t="s">
        <v>40</v>
      </c>
      <c r="AH470" s="3" t="s">
        <v>2067</v>
      </c>
    </row>
    <row r="471" spans="1:34" s="4" customFormat="1" ht="11.25" x14ac:dyDescent="0.2">
      <c r="A471" s="3" t="s">
        <v>2034</v>
      </c>
      <c r="B471" s="3" t="s">
        <v>2068</v>
      </c>
      <c r="C471" s="3" t="s">
        <v>2069</v>
      </c>
      <c r="D471" s="3">
        <v>2322</v>
      </c>
      <c r="E471" s="3" t="s">
        <v>2070</v>
      </c>
      <c r="F471" s="3" t="s">
        <v>2073</v>
      </c>
      <c r="G471" s="3" t="s">
        <v>2071</v>
      </c>
      <c r="H471" s="3" t="s">
        <v>2072</v>
      </c>
      <c r="I471" s="3" t="s">
        <v>42</v>
      </c>
      <c r="J471" s="3" t="s">
        <v>43</v>
      </c>
      <c r="K471" s="3" t="s">
        <v>44</v>
      </c>
      <c r="L471" s="3" t="s">
        <v>78</v>
      </c>
      <c r="M471" s="3" t="s">
        <v>5257</v>
      </c>
      <c r="N471" s="3">
        <v>89</v>
      </c>
      <c r="O471" s="3">
        <v>458936874802</v>
      </c>
      <c r="P471" s="3">
        <v>515659409891</v>
      </c>
      <c r="Q471" s="3">
        <v>0</v>
      </c>
      <c r="R471" s="3">
        <v>91</v>
      </c>
      <c r="S471" s="3">
        <v>469250063001</v>
      </c>
      <c r="T471" s="3">
        <v>515659409891</v>
      </c>
      <c r="U471" s="3">
        <v>0</v>
      </c>
      <c r="V471" s="3">
        <v>90</v>
      </c>
      <c r="W471" s="3">
        <v>153695838261</v>
      </c>
      <c r="X471" s="3">
        <v>171094322268</v>
      </c>
      <c r="Y471" s="3">
        <v>0</v>
      </c>
      <c r="Z471" s="3">
        <v>99</v>
      </c>
      <c r="AA471" s="3">
        <v>6808085911370</v>
      </c>
      <c r="AB471" s="3">
        <v>6879495899874</v>
      </c>
      <c r="AC471" s="3">
        <v>0</v>
      </c>
      <c r="AD471" s="3">
        <v>85</v>
      </c>
      <c r="AE471" s="3">
        <v>397243816125</v>
      </c>
      <c r="AF471" s="3">
        <v>469015783554</v>
      </c>
      <c r="AG471" s="3">
        <v>0</v>
      </c>
      <c r="AH471" s="3" t="s">
        <v>2074</v>
      </c>
    </row>
    <row r="472" spans="1:34" s="4" customFormat="1" ht="11.25" x14ac:dyDescent="0.2">
      <c r="A472" s="3" t="s">
        <v>2034</v>
      </c>
      <c r="B472" s="3" t="s">
        <v>2068</v>
      </c>
      <c r="C472" s="3" t="s">
        <v>2069</v>
      </c>
      <c r="D472" s="3">
        <v>4895</v>
      </c>
      <c r="E472" s="3" t="s">
        <v>2075</v>
      </c>
      <c r="F472" s="3" t="s">
        <v>2077</v>
      </c>
      <c r="G472" s="3" t="s">
        <v>2071</v>
      </c>
      <c r="H472" s="3" t="s">
        <v>2076</v>
      </c>
      <c r="I472" s="3" t="s">
        <v>87</v>
      </c>
      <c r="J472" s="3" t="s">
        <v>52</v>
      </c>
      <c r="K472" s="3" t="s">
        <v>53</v>
      </c>
      <c r="L472" s="3" t="s">
        <v>6</v>
      </c>
      <c r="M472" s="3" t="s">
        <v>5257</v>
      </c>
      <c r="N472" s="3">
        <v>12</v>
      </c>
      <c r="O472" s="3">
        <v>18792</v>
      </c>
      <c r="P472" s="3">
        <v>1566</v>
      </c>
      <c r="Q472" s="3">
        <v>0</v>
      </c>
      <c r="R472" s="3">
        <v>12</v>
      </c>
      <c r="S472" s="3">
        <v>13917</v>
      </c>
      <c r="T472" s="3">
        <v>1160</v>
      </c>
      <c r="U472" s="3">
        <v>0</v>
      </c>
      <c r="V472" s="3">
        <v>10</v>
      </c>
      <c r="W472" s="3">
        <v>3703</v>
      </c>
      <c r="X472" s="3">
        <v>380</v>
      </c>
      <c r="Y472" s="3">
        <v>0</v>
      </c>
      <c r="Z472" s="3">
        <v>12</v>
      </c>
      <c r="AA472" s="3">
        <v>11140</v>
      </c>
      <c r="AB472" s="3">
        <v>959</v>
      </c>
      <c r="AC472" s="3">
        <v>0</v>
      </c>
      <c r="AD472" s="3">
        <v>12</v>
      </c>
      <c r="AE472" s="3">
        <v>13245</v>
      </c>
      <c r="AF472" s="3">
        <v>1137</v>
      </c>
      <c r="AG472" s="3">
        <v>0</v>
      </c>
      <c r="AH472" s="3" t="s">
        <v>2078</v>
      </c>
    </row>
    <row r="473" spans="1:34" s="4" customFormat="1" ht="11.25" x14ac:dyDescent="0.2">
      <c r="A473" s="3" t="s">
        <v>2034</v>
      </c>
      <c r="B473" s="3" t="s">
        <v>2068</v>
      </c>
      <c r="C473" s="3" t="s">
        <v>2069</v>
      </c>
      <c r="D473" s="3">
        <v>4898</v>
      </c>
      <c r="E473" s="3" t="s">
        <v>2079</v>
      </c>
      <c r="F473" s="3" t="s">
        <v>2082</v>
      </c>
      <c r="G473" s="3" t="s">
        <v>2080</v>
      </c>
      <c r="H473" s="3" t="s">
        <v>2081</v>
      </c>
      <c r="I473" s="3" t="s">
        <v>42</v>
      </c>
      <c r="J473" s="3" t="s">
        <v>43</v>
      </c>
      <c r="K473" s="3" t="s">
        <v>44</v>
      </c>
      <c r="L473" s="3" t="s">
        <v>78</v>
      </c>
      <c r="M473" s="3" t="s">
        <v>5257</v>
      </c>
      <c r="N473" s="3">
        <v>20</v>
      </c>
      <c r="O473" s="3">
        <v>294</v>
      </c>
      <c r="P473" s="3">
        <v>1506</v>
      </c>
      <c r="Q473" s="3">
        <v>0</v>
      </c>
      <c r="R473" s="3">
        <v>18</v>
      </c>
      <c r="S473" s="3">
        <v>246</v>
      </c>
      <c r="T473" s="3">
        <v>1405</v>
      </c>
      <c r="U473" s="3">
        <v>0</v>
      </c>
      <c r="V473" s="3">
        <v>18</v>
      </c>
      <c r="W473" s="3">
        <v>118</v>
      </c>
      <c r="X473" s="3">
        <v>644</v>
      </c>
      <c r="Y473" s="3">
        <v>0</v>
      </c>
      <c r="Z473" s="3">
        <v>25</v>
      </c>
      <c r="AA473" s="3">
        <v>336</v>
      </c>
      <c r="AB473" s="3">
        <v>1318</v>
      </c>
      <c r="AC473" s="3">
        <v>0</v>
      </c>
      <c r="AD473" s="3">
        <v>22</v>
      </c>
      <c r="AE473" s="3">
        <v>156</v>
      </c>
      <c r="AF473" s="3">
        <v>699</v>
      </c>
      <c r="AG473" s="3">
        <v>0</v>
      </c>
      <c r="AH473" s="3" t="s">
        <v>2083</v>
      </c>
    </row>
    <row r="474" spans="1:34" s="4" customFormat="1" ht="11.25" x14ac:dyDescent="0.2">
      <c r="A474" s="3" t="s">
        <v>2034</v>
      </c>
      <c r="B474" s="3" t="s">
        <v>2068</v>
      </c>
      <c r="C474" s="3" t="s">
        <v>2069</v>
      </c>
      <c r="D474" s="3">
        <v>12608</v>
      </c>
      <c r="E474" s="3" t="s">
        <v>2084</v>
      </c>
      <c r="F474" s="3" t="s">
        <v>2085</v>
      </c>
      <c r="G474" s="3"/>
      <c r="H474" s="3"/>
      <c r="I474" s="3" t="s">
        <v>42</v>
      </c>
      <c r="J474" s="3" t="s">
        <v>43</v>
      </c>
      <c r="K474" s="3" t="s">
        <v>44</v>
      </c>
      <c r="L474" s="3" t="s">
        <v>78</v>
      </c>
      <c r="M474" s="3" t="s">
        <v>5256</v>
      </c>
      <c r="N474" s="3" t="s">
        <v>67</v>
      </c>
      <c r="O474" s="3" t="s">
        <v>40</v>
      </c>
      <c r="P474" s="3" t="s">
        <v>40</v>
      </c>
      <c r="Q474" s="3" t="s">
        <v>40</v>
      </c>
      <c r="R474" s="3">
        <v>80</v>
      </c>
      <c r="S474" s="3">
        <v>1120</v>
      </c>
      <c r="T474" s="3">
        <v>1400</v>
      </c>
      <c r="U474" s="3">
        <v>0</v>
      </c>
      <c r="V474" s="3">
        <v>0</v>
      </c>
      <c r="W474" s="3">
        <v>0</v>
      </c>
      <c r="X474" s="3">
        <v>0</v>
      </c>
      <c r="Y474" s="3">
        <v>0</v>
      </c>
      <c r="Z474" s="3">
        <v>78</v>
      </c>
      <c r="AA474" s="3">
        <v>1308</v>
      </c>
      <c r="AB474" s="3">
        <v>1667</v>
      </c>
      <c r="AC474" s="3">
        <v>0</v>
      </c>
      <c r="AD474" s="3">
        <v>83</v>
      </c>
      <c r="AE474" s="3">
        <v>1142</v>
      </c>
      <c r="AF474" s="3">
        <v>1380</v>
      </c>
      <c r="AG474" s="3">
        <v>0</v>
      </c>
      <c r="AH474" s="3" t="s">
        <v>2086</v>
      </c>
    </row>
    <row r="475" spans="1:34" s="4" customFormat="1" ht="11.25" x14ac:dyDescent="0.2">
      <c r="A475" s="3" t="s">
        <v>2034</v>
      </c>
      <c r="B475" s="3" t="s">
        <v>2068</v>
      </c>
      <c r="C475" s="3" t="s">
        <v>2069</v>
      </c>
      <c r="D475" s="3">
        <v>12868</v>
      </c>
      <c r="E475" s="3" t="s">
        <v>2087</v>
      </c>
      <c r="F475" s="3" t="s">
        <v>2089</v>
      </c>
      <c r="G475" s="3" t="s">
        <v>2080</v>
      </c>
      <c r="H475" s="3" t="s">
        <v>2088</v>
      </c>
      <c r="I475" s="3" t="s">
        <v>87</v>
      </c>
      <c r="J475" s="3" t="s">
        <v>52</v>
      </c>
      <c r="K475" s="3" t="s">
        <v>53</v>
      </c>
      <c r="L475" s="3" t="s">
        <v>45</v>
      </c>
      <c r="M475" s="3" t="s">
        <v>5257</v>
      </c>
      <c r="N475" s="3">
        <v>3.5</v>
      </c>
      <c r="O475" s="3">
        <v>6055</v>
      </c>
      <c r="P475" s="3">
        <v>1755</v>
      </c>
      <c r="Q475" s="3">
        <v>0</v>
      </c>
      <c r="R475" s="3">
        <v>4</v>
      </c>
      <c r="S475" s="3">
        <v>6150</v>
      </c>
      <c r="T475" s="3">
        <v>1547</v>
      </c>
      <c r="U475" s="3">
        <v>0</v>
      </c>
      <c r="V475" s="3">
        <v>2.5</v>
      </c>
      <c r="W475" s="3">
        <v>2229</v>
      </c>
      <c r="X475" s="3">
        <v>880</v>
      </c>
      <c r="Y475" s="3">
        <v>0</v>
      </c>
      <c r="Z475" s="3">
        <v>2.8</v>
      </c>
      <c r="AA475" s="3">
        <v>3754</v>
      </c>
      <c r="AB475" s="3">
        <v>1350</v>
      </c>
      <c r="AC475" s="3">
        <v>0</v>
      </c>
      <c r="AD475" s="3">
        <v>3.5</v>
      </c>
      <c r="AE475" s="3">
        <v>3636</v>
      </c>
      <c r="AF475" s="3">
        <v>1048</v>
      </c>
      <c r="AG475" s="3">
        <v>0</v>
      </c>
      <c r="AH475" s="3" t="s">
        <v>2090</v>
      </c>
    </row>
    <row r="476" spans="1:34" s="4" customFormat="1" ht="11.25" x14ac:dyDescent="0.2">
      <c r="A476" s="3" t="s">
        <v>2034</v>
      </c>
      <c r="B476" s="3" t="s">
        <v>2068</v>
      </c>
      <c r="C476" s="3" t="s">
        <v>2069</v>
      </c>
      <c r="D476" s="3">
        <v>13829</v>
      </c>
      <c r="E476" s="3" t="s">
        <v>2091</v>
      </c>
      <c r="F476" s="3" t="s">
        <v>2094</v>
      </c>
      <c r="G476" s="3" t="s">
        <v>2092</v>
      </c>
      <c r="H476" s="3" t="s">
        <v>2093</v>
      </c>
      <c r="I476" s="3" t="s">
        <v>42</v>
      </c>
      <c r="J476" s="3" t="s">
        <v>43</v>
      </c>
      <c r="K476" s="3" t="s">
        <v>44</v>
      </c>
      <c r="L476" s="3" t="s">
        <v>78</v>
      </c>
      <c r="M476" s="3" t="s">
        <v>9</v>
      </c>
      <c r="N476" s="3">
        <v>88</v>
      </c>
      <c r="O476" s="3">
        <v>120</v>
      </c>
      <c r="P476" s="3">
        <v>64</v>
      </c>
      <c r="Q476" s="3">
        <v>0</v>
      </c>
      <c r="R476" s="3"/>
      <c r="S476" s="3"/>
      <c r="T476" s="3"/>
      <c r="U476" s="3"/>
      <c r="V476" s="3">
        <v>700</v>
      </c>
      <c r="W476" s="3">
        <v>32</v>
      </c>
      <c r="X476" s="3">
        <v>4</v>
      </c>
      <c r="Y476" s="3">
        <v>0</v>
      </c>
      <c r="Z476" s="3" t="s">
        <v>67</v>
      </c>
      <c r="AA476" s="3" t="s">
        <v>40</v>
      </c>
      <c r="AB476" s="3" t="s">
        <v>40</v>
      </c>
      <c r="AC476" s="3" t="s">
        <v>40</v>
      </c>
      <c r="AD476" s="3" t="s">
        <v>67</v>
      </c>
      <c r="AE476" s="3" t="s">
        <v>40</v>
      </c>
      <c r="AF476" s="3" t="s">
        <v>40</v>
      </c>
      <c r="AG476" s="3" t="s">
        <v>40</v>
      </c>
      <c r="AH476" s="3"/>
    </row>
    <row r="477" spans="1:34" s="4" customFormat="1" ht="11.25" x14ac:dyDescent="0.2">
      <c r="A477" s="3" t="s">
        <v>2034</v>
      </c>
      <c r="B477" s="3" t="s">
        <v>2068</v>
      </c>
      <c r="C477" s="3" t="s">
        <v>2069</v>
      </c>
      <c r="D477" s="3">
        <v>13848</v>
      </c>
      <c r="E477" s="3" t="s">
        <v>2095</v>
      </c>
      <c r="F477" s="3" t="s">
        <v>2097</v>
      </c>
      <c r="G477" s="3" t="s">
        <v>2071</v>
      </c>
      <c r="H477" s="3" t="s">
        <v>2096</v>
      </c>
      <c r="I477" s="3" t="s">
        <v>42</v>
      </c>
      <c r="J477" s="3" t="s">
        <v>43</v>
      </c>
      <c r="K477" s="3" t="s">
        <v>44</v>
      </c>
      <c r="L477" s="3" t="s">
        <v>78</v>
      </c>
      <c r="M477" s="3" t="s">
        <v>9</v>
      </c>
      <c r="N477" s="3">
        <v>90</v>
      </c>
      <c r="O477" s="3">
        <v>153</v>
      </c>
      <c r="P477" s="3">
        <v>170</v>
      </c>
      <c r="Q477" s="3">
        <v>0</v>
      </c>
      <c r="R477" s="3"/>
      <c r="S477" s="3"/>
      <c r="T477" s="3"/>
      <c r="U477" s="3"/>
      <c r="V477" s="3">
        <v>85</v>
      </c>
      <c r="W477" s="3">
        <v>41</v>
      </c>
      <c r="X477" s="3">
        <v>48</v>
      </c>
      <c r="Y477" s="3">
        <v>0</v>
      </c>
      <c r="Z477" s="3">
        <v>98</v>
      </c>
      <c r="AA477" s="3">
        <v>110</v>
      </c>
      <c r="AB477" s="3">
        <v>112</v>
      </c>
      <c r="AC477" s="3">
        <v>0</v>
      </c>
      <c r="AD477" s="3">
        <v>92</v>
      </c>
      <c r="AE477" s="3">
        <v>45</v>
      </c>
      <c r="AF477" s="3">
        <v>49</v>
      </c>
      <c r="AG477" s="3">
        <v>0</v>
      </c>
      <c r="AH477" s="3" t="s">
        <v>2098</v>
      </c>
    </row>
    <row r="478" spans="1:34" s="4" customFormat="1" ht="11.25" x14ac:dyDescent="0.2">
      <c r="A478" s="3" t="s">
        <v>2034</v>
      </c>
      <c r="B478" s="3" t="s">
        <v>2068</v>
      </c>
      <c r="C478" s="3" t="s">
        <v>2069</v>
      </c>
      <c r="D478" s="3">
        <v>13850</v>
      </c>
      <c r="E478" s="3" t="s">
        <v>2099</v>
      </c>
      <c r="F478" s="3" t="s">
        <v>2101</v>
      </c>
      <c r="G478" s="3" t="s">
        <v>2071</v>
      </c>
      <c r="H478" s="3" t="s">
        <v>2100</v>
      </c>
      <c r="I478" s="3" t="s">
        <v>42</v>
      </c>
      <c r="J478" s="3" t="s">
        <v>43</v>
      </c>
      <c r="K478" s="3" t="s">
        <v>44</v>
      </c>
      <c r="L478" s="3" t="s">
        <v>78</v>
      </c>
      <c r="M478" s="3" t="s">
        <v>9</v>
      </c>
      <c r="N478" s="3">
        <v>80</v>
      </c>
      <c r="O478" s="3">
        <v>1101</v>
      </c>
      <c r="P478" s="3">
        <v>1377</v>
      </c>
      <c r="Q478" s="3">
        <v>0</v>
      </c>
      <c r="R478" s="3"/>
      <c r="S478" s="3"/>
      <c r="T478" s="3"/>
      <c r="U478" s="3"/>
      <c r="V478" s="3">
        <v>80</v>
      </c>
      <c r="W478" s="3">
        <v>416</v>
      </c>
      <c r="X478" s="3">
        <v>519</v>
      </c>
      <c r="Y478" s="3">
        <v>0</v>
      </c>
      <c r="Z478" s="3">
        <v>79</v>
      </c>
      <c r="AA478" s="3">
        <v>1024</v>
      </c>
      <c r="AB478" s="3">
        <v>1297</v>
      </c>
      <c r="AC478" s="3">
        <v>0</v>
      </c>
      <c r="AD478" s="3">
        <v>84</v>
      </c>
      <c r="AE478" s="3">
        <v>916</v>
      </c>
      <c r="AF478" s="3">
        <v>1094</v>
      </c>
      <c r="AG478" s="3">
        <v>0</v>
      </c>
      <c r="AH478" s="3" t="s">
        <v>2102</v>
      </c>
    </row>
    <row r="479" spans="1:34" s="4" customFormat="1" ht="11.25" x14ac:dyDescent="0.2">
      <c r="A479" s="3" t="s">
        <v>2034</v>
      </c>
      <c r="B479" s="3" t="s">
        <v>2068</v>
      </c>
      <c r="C479" s="3" t="s">
        <v>2069</v>
      </c>
      <c r="D479" s="3">
        <v>13854</v>
      </c>
      <c r="E479" s="3" t="s">
        <v>2103</v>
      </c>
      <c r="F479" s="3" t="s">
        <v>2106</v>
      </c>
      <c r="G479" s="3" t="s">
        <v>2104</v>
      </c>
      <c r="H479" s="3" t="s">
        <v>2105</v>
      </c>
      <c r="I479" s="3" t="s">
        <v>42</v>
      </c>
      <c r="J479" s="3" t="s">
        <v>43</v>
      </c>
      <c r="K479" s="3" t="s">
        <v>44</v>
      </c>
      <c r="L479" s="3" t="s">
        <v>6</v>
      </c>
      <c r="M479" s="3" t="s">
        <v>9</v>
      </c>
      <c r="N479" s="3">
        <v>20</v>
      </c>
      <c r="O479" s="3">
        <v>6</v>
      </c>
      <c r="P479" s="3">
        <v>5</v>
      </c>
      <c r="Q479" s="3">
        <v>0</v>
      </c>
      <c r="R479" s="3"/>
      <c r="S479" s="3"/>
      <c r="T479" s="3"/>
      <c r="U479" s="3"/>
      <c r="V479" s="3">
        <v>200</v>
      </c>
      <c r="W479" s="3">
        <v>3</v>
      </c>
      <c r="X479" s="3">
        <v>1</v>
      </c>
      <c r="Y479" s="3">
        <v>0</v>
      </c>
      <c r="Z479" s="3" t="s">
        <v>67</v>
      </c>
      <c r="AA479" s="3" t="s">
        <v>40</v>
      </c>
      <c r="AB479" s="3" t="s">
        <v>40</v>
      </c>
      <c r="AC479" s="3" t="s">
        <v>40</v>
      </c>
      <c r="AD479" s="3" t="s">
        <v>67</v>
      </c>
      <c r="AE479" s="3" t="s">
        <v>40</v>
      </c>
      <c r="AF479" s="3" t="s">
        <v>40</v>
      </c>
      <c r="AG479" s="3" t="s">
        <v>40</v>
      </c>
      <c r="AH479" s="3"/>
    </row>
    <row r="480" spans="1:34" s="4" customFormat="1" ht="11.25" x14ac:dyDescent="0.2">
      <c r="A480" s="3" t="s">
        <v>2034</v>
      </c>
      <c r="B480" s="3" t="s">
        <v>2107</v>
      </c>
      <c r="C480" s="3" t="s">
        <v>263</v>
      </c>
      <c r="D480" s="3">
        <v>11856</v>
      </c>
      <c r="E480" s="3" t="s">
        <v>2108</v>
      </c>
      <c r="F480" s="3" t="s">
        <v>2109</v>
      </c>
      <c r="G480" s="3"/>
      <c r="H480" s="3"/>
      <c r="I480" s="3" t="s">
        <v>42</v>
      </c>
      <c r="J480" s="3" t="s">
        <v>43</v>
      </c>
      <c r="K480" s="3" t="s">
        <v>44</v>
      </c>
      <c r="L480" s="3" t="s">
        <v>6</v>
      </c>
      <c r="M480" s="3" t="s">
        <v>5256</v>
      </c>
      <c r="N480" s="3" t="s">
        <v>67</v>
      </c>
      <c r="O480" s="3" t="s">
        <v>40</v>
      </c>
      <c r="P480" s="3" t="s">
        <v>40</v>
      </c>
      <c r="Q480" s="3" t="s">
        <v>40</v>
      </c>
      <c r="R480" s="3">
        <v>47</v>
      </c>
      <c r="S480" s="3">
        <v>5630</v>
      </c>
      <c r="T480" s="3">
        <v>11967</v>
      </c>
      <c r="U480" s="3">
        <v>0</v>
      </c>
      <c r="V480" s="3">
        <v>0</v>
      </c>
      <c r="W480" s="3">
        <v>0</v>
      </c>
      <c r="X480" s="3">
        <v>0</v>
      </c>
      <c r="Y480" s="3">
        <v>0</v>
      </c>
      <c r="Z480" s="3">
        <v>47</v>
      </c>
      <c r="AA480" s="3">
        <v>6032</v>
      </c>
      <c r="AB480" s="3">
        <v>12842</v>
      </c>
      <c r="AC480" s="3">
        <v>0</v>
      </c>
      <c r="AD480" s="3">
        <v>47.7</v>
      </c>
      <c r="AE480" s="3">
        <v>5705</v>
      </c>
      <c r="AF480" s="3">
        <v>11967</v>
      </c>
      <c r="AG480" s="3">
        <v>0</v>
      </c>
      <c r="AH480" s="3" t="s">
        <v>2110</v>
      </c>
    </row>
    <row r="481" spans="1:34" s="4" customFormat="1" ht="11.25" x14ac:dyDescent="0.2">
      <c r="A481" s="3" t="s">
        <v>2034</v>
      </c>
      <c r="B481" s="3" t="s">
        <v>2107</v>
      </c>
      <c r="C481" s="3" t="s">
        <v>263</v>
      </c>
      <c r="D481" s="3">
        <v>12733</v>
      </c>
      <c r="E481" s="3" t="s">
        <v>2111</v>
      </c>
      <c r="F481" s="3" t="s">
        <v>2112</v>
      </c>
      <c r="G481" s="3"/>
      <c r="H481" s="3"/>
      <c r="I481" s="3" t="s">
        <v>42</v>
      </c>
      <c r="J481" s="3" t="s">
        <v>43</v>
      </c>
      <c r="K481" s="3" t="s">
        <v>44</v>
      </c>
      <c r="L481" s="3" t="s">
        <v>6</v>
      </c>
      <c r="M481" s="3" t="s">
        <v>5256</v>
      </c>
      <c r="N481" s="3" t="s">
        <v>67</v>
      </c>
      <c r="O481" s="3" t="s">
        <v>40</v>
      </c>
      <c r="P481" s="3" t="s">
        <v>40</v>
      </c>
      <c r="Q481" s="3" t="s">
        <v>40</v>
      </c>
      <c r="R481" s="3">
        <v>74.400000000000006</v>
      </c>
      <c r="S481" s="3">
        <v>19130</v>
      </c>
      <c r="T481" s="3">
        <v>25700</v>
      </c>
      <c r="U481" s="3">
        <v>0</v>
      </c>
      <c r="V481" s="3">
        <v>0</v>
      </c>
      <c r="W481" s="3">
        <v>0</v>
      </c>
      <c r="X481" s="3">
        <v>0</v>
      </c>
      <c r="Y481" s="3">
        <v>0</v>
      </c>
      <c r="Z481" s="3">
        <v>74.7</v>
      </c>
      <c r="AA481" s="3">
        <v>18921</v>
      </c>
      <c r="AB481" s="3">
        <v>25328</v>
      </c>
      <c r="AC481" s="3">
        <v>0</v>
      </c>
      <c r="AD481" s="3">
        <v>72.2</v>
      </c>
      <c r="AE481" s="3">
        <v>18231</v>
      </c>
      <c r="AF481" s="3">
        <v>25242</v>
      </c>
      <c r="AG481" s="3">
        <v>0</v>
      </c>
      <c r="AH481" s="3" t="s">
        <v>2113</v>
      </c>
    </row>
    <row r="482" spans="1:34" s="4" customFormat="1" ht="11.25" x14ac:dyDescent="0.2">
      <c r="A482" s="3" t="s">
        <v>2034</v>
      </c>
      <c r="B482" s="3" t="s">
        <v>2107</v>
      </c>
      <c r="C482" s="3" t="s">
        <v>263</v>
      </c>
      <c r="D482" s="3">
        <v>12751</v>
      </c>
      <c r="E482" s="3" t="s">
        <v>2114</v>
      </c>
      <c r="F482" s="3" t="s">
        <v>2115</v>
      </c>
      <c r="G482" s="3"/>
      <c r="H482" s="3"/>
      <c r="I482" s="3" t="s">
        <v>42</v>
      </c>
      <c r="J482" s="3" t="s">
        <v>43</v>
      </c>
      <c r="K482" s="3" t="s">
        <v>53</v>
      </c>
      <c r="L482" s="3" t="s">
        <v>6</v>
      </c>
      <c r="M482" s="3" t="s">
        <v>5256</v>
      </c>
      <c r="N482" s="3" t="s">
        <v>67</v>
      </c>
      <c r="O482" s="3" t="s">
        <v>40</v>
      </c>
      <c r="P482" s="3" t="s">
        <v>40</v>
      </c>
      <c r="Q482" s="3" t="s">
        <v>40</v>
      </c>
      <c r="R482" s="3">
        <v>99.5</v>
      </c>
      <c r="S482" s="3">
        <v>31378320</v>
      </c>
      <c r="T482" s="3">
        <v>31536000</v>
      </c>
      <c r="U482" s="3">
        <v>0</v>
      </c>
      <c r="V482" s="3">
        <v>0</v>
      </c>
      <c r="W482" s="3">
        <v>0</v>
      </c>
      <c r="X482" s="3">
        <v>0</v>
      </c>
      <c r="Y482" s="3">
        <v>0</v>
      </c>
      <c r="Z482" s="3">
        <v>0</v>
      </c>
      <c r="AA482" s="3">
        <v>31403545</v>
      </c>
      <c r="AB482" s="3">
        <v>31536000</v>
      </c>
      <c r="AC482" s="3">
        <v>0</v>
      </c>
      <c r="AD482" s="3">
        <v>99.78</v>
      </c>
      <c r="AE482" s="3">
        <v>31552159</v>
      </c>
      <c r="AF482" s="3">
        <v>31622400</v>
      </c>
      <c r="AG482" s="3">
        <v>0</v>
      </c>
      <c r="AH482" s="3" t="s">
        <v>2116</v>
      </c>
    </row>
    <row r="483" spans="1:34" s="4" customFormat="1" ht="11.25" x14ac:dyDescent="0.2">
      <c r="A483" s="3" t="s">
        <v>2034</v>
      </c>
      <c r="B483" s="3" t="s">
        <v>2107</v>
      </c>
      <c r="C483" s="3" t="s">
        <v>263</v>
      </c>
      <c r="D483" s="3">
        <v>13384</v>
      </c>
      <c r="E483" s="3" t="s">
        <v>2117</v>
      </c>
      <c r="F483" s="3" t="s">
        <v>2120</v>
      </c>
      <c r="G483" s="3" t="s">
        <v>2118</v>
      </c>
      <c r="H483" s="3" t="s">
        <v>2119</v>
      </c>
      <c r="I483" s="3" t="s">
        <v>42</v>
      </c>
      <c r="J483" s="3" t="s">
        <v>43</v>
      </c>
      <c r="K483" s="3" t="s">
        <v>505</v>
      </c>
      <c r="L483" s="3" t="s">
        <v>78</v>
      </c>
      <c r="M483" s="3" t="s">
        <v>5257</v>
      </c>
      <c r="N483" s="3">
        <v>23.1</v>
      </c>
      <c r="O483" s="3">
        <v>3600000</v>
      </c>
      <c r="P483" s="3">
        <v>15600000</v>
      </c>
      <c r="Q483" s="3">
        <v>0</v>
      </c>
      <c r="R483" s="3">
        <v>34</v>
      </c>
      <c r="S483" s="3">
        <v>50000000</v>
      </c>
      <c r="T483" s="3">
        <v>147100000</v>
      </c>
      <c r="U483" s="3">
        <v>0</v>
      </c>
      <c r="V483" s="3">
        <v>43.6</v>
      </c>
      <c r="W483" s="3">
        <v>15110000</v>
      </c>
      <c r="X483" s="3">
        <v>34640000</v>
      </c>
      <c r="Y483" s="3">
        <v>0</v>
      </c>
      <c r="Z483" s="3">
        <v>35.6</v>
      </c>
      <c r="AA483" s="3">
        <v>68569417.989999995</v>
      </c>
      <c r="AB483" s="3">
        <v>192445823.69</v>
      </c>
      <c r="AC483" s="3">
        <v>0</v>
      </c>
      <c r="AD483" s="3">
        <v>33.1</v>
      </c>
      <c r="AE483" s="3">
        <v>20810000</v>
      </c>
      <c r="AF483" s="3">
        <v>62820000</v>
      </c>
      <c r="AG483" s="3">
        <v>0</v>
      </c>
      <c r="AH483" s="3" t="s">
        <v>2121</v>
      </c>
    </row>
    <row r="484" spans="1:34" s="4" customFormat="1" ht="11.25" x14ac:dyDescent="0.2">
      <c r="A484" s="3" t="s">
        <v>2034</v>
      </c>
      <c r="B484" s="3" t="s">
        <v>2107</v>
      </c>
      <c r="C484" s="3" t="s">
        <v>263</v>
      </c>
      <c r="D484" s="3">
        <v>13385</v>
      </c>
      <c r="E484" s="3" t="s">
        <v>2122</v>
      </c>
      <c r="F484" s="3" t="s">
        <v>2124</v>
      </c>
      <c r="G484" s="3" t="s">
        <v>2118</v>
      </c>
      <c r="H484" s="3" t="s">
        <v>2123</v>
      </c>
      <c r="I484" s="3" t="s">
        <v>42</v>
      </c>
      <c r="J484" s="3" t="s">
        <v>43</v>
      </c>
      <c r="K484" s="3" t="s">
        <v>44</v>
      </c>
      <c r="L484" s="3" t="s">
        <v>6</v>
      </c>
      <c r="M484" s="3" t="s">
        <v>5257</v>
      </c>
      <c r="N484" s="3">
        <v>59.6</v>
      </c>
      <c r="O484" s="3">
        <v>52299</v>
      </c>
      <c r="P484" s="3">
        <v>87750</v>
      </c>
      <c r="Q484" s="3">
        <v>0</v>
      </c>
      <c r="R484" s="3">
        <v>56.2</v>
      </c>
      <c r="S484" s="3">
        <v>41000</v>
      </c>
      <c r="T484" s="3">
        <v>73000</v>
      </c>
      <c r="U484" s="3">
        <v>0</v>
      </c>
      <c r="V484" s="3">
        <v>55.3</v>
      </c>
      <c r="W484" s="3">
        <v>24489</v>
      </c>
      <c r="X484" s="3">
        <v>44244</v>
      </c>
      <c r="Y484" s="3">
        <v>0</v>
      </c>
      <c r="Z484" s="3">
        <v>58.2</v>
      </c>
      <c r="AA484" s="3">
        <v>52547</v>
      </c>
      <c r="AB484" s="3">
        <v>90229</v>
      </c>
      <c r="AC484" s="3">
        <v>0</v>
      </c>
      <c r="AD484" s="3">
        <v>61.1</v>
      </c>
      <c r="AE484" s="3">
        <v>48035</v>
      </c>
      <c r="AF484" s="3">
        <v>78656</v>
      </c>
      <c r="AG484" s="3">
        <v>0</v>
      </c>
      <c r="AH484" s="3" t="s">
        <v>2125</v>
      </c>
    </row>
    <row r="485" spans="1:34" s="4" customFormat="1" ht="11.25" x14ac:dyDescent="0.2">
      <c r="A485" s="3" t="s">
        <v>2034</v>
      </c>
      <c r="B485" s="3" t="s">
        <v>2107</v>
      </c>
      <c r="C485" s="3" t="s">
        <v>263</v>
      </c>
      <c r="D485" s="3">
        <v>13667</v>
      </c>
      <c r="E485" s="3" t="s">
        <v>2126</v>
      </c>
      <c r="F485" s="3" t="s">
        <v>2129</v>
      </c>
      <c r="G485" s="3" t="s">
        <v>2127</v>
      </c>
      <c r="H485" s="3" t="s">
        <v>2128</v>
      </c>
      <c r="I485" s="3" t="s">
        <v>42</v>
      </c>
      <c r="J485" s="3" t="s">
        <v>43</v>
      </c>
      <c r="K485" s="3" t="s">
        <v>44</v>
      </c>
      <c r="L485" s="3" t="s">
        <v>6</v>
      </c>
      <c r="M485" s="3" t="s">
        <v>9</v>
      </c>
      <c r="N485" s="3">
        <v>20</v>
      </c>
      <c r="O485" s="3">
        <v>1473</v>
      </c>
      <c r="P485" s="3">
        <v>7380</v>
      </c>
      <c r="Q485" s="3">
        <v>0</v>
      </c>
      <c r="R485" s="3"/>
      <c r="S485" s="3"/>
      <c r="T485" s="3"/>
      <c r="U485" s="3"/>
      <c r="V485" s="3">
        <v>21</v>
      </c>
      <c r="W485" s="3">
        <v>630</v>
      </c>
      <c r="X485" s="3">
        <v>2994</v>
      </c>
      <c r="Y485" s="3">
        <v>0</v>
      </c>
      <c r="Z485" s="3">
        <v>10.1</v>
      </c>
      <c r="AA485" s="3">
        <v>699</v>
      </c>
      <c r="AB485" s="3">
        <v>6917</v>
      </c>
      <c r="AC485" s="3">
        <v>0</v>
      </c>
      <c r="AD485" s="3">
        <v>7.8</v>
      </c>
      <c r="AE485" s="3">
        <v>373</v>
      </c>
      <c r="AF485" s="3">
        <v>4772</v>
      </c>
      <c r="AG485" s="3">
        <v>0</v>
      </c>
      <c r="AH485" s="3" t="s">
        <v>2130</v>
      </c>
    </row>
    <row r="486" spans="1:34" s="4" customFormat="1" ht="11.25" x14ac:dyDescent="0.2">
      <c r="A486" s="3" t="s">
        <v>2034</v>
      </c>
      <c r="B486" s="3" t="s">
        <v>2107</v>
      </c>
      <c r="C486" s="3" t="s">
        <v>263</v>
      </c>
      <c r="D486" s="3">
        <v>13669</v>
      </c>
      <c r="E486" s="3" t="s">
        <v>2131</v>
      </c>
      <c r="F486" s="3" t="s">
        <v>2133</v>
      </c>
      <c r="G486" s="3" t="s">
        <v>2127</v>
      </c>
      <c r="H486" s="3" t="s">
        <v>2132</v>
      </c>
      <c r="I486" s="3" t="s">
        <v>42</v>
      </c>
      <c r="J486" s="3" t="s">
        <v>43</v>
      </c>
      <c r="K486" s="3" t="s">
        <v>44</v>
      </c>
      <c r="L486" s="3" t="s">
        <v>6</v>
      </c>
      <c r="M486" s="3" t="s">
        <v>9</v>
      </c>
      <c r="N486" s="3">
        <v>55</v>
      </c>
      <c r="O486" s="3">
        <v>1772</v>
      </c>
      <c r="P486" s="3">
        <v>3224</v>
      </c>
      <c r="Q486" s="3">
        <v>0</v>
      </c>
      <c r="R486" s="3"/>
      <c r="S486" s="3"/>
      <c r="T486" s="3"/>
      <c r="U486" s="3"/>
      <c r="V486" s="3">
        <v>55.1</v>
      </c>
      <c r="W486" s="3">
        <v>889</v>
      </c>
      <c r="X486" s="3">
        <v>1612</v>
      </c>
      <c r="Y486" s="3">
        <v>0</v>
      </c>
      <c r="Z486" s="3">
        <v>27.1</v>
      </c>
      <c r="AA486" s="3">
        <v>1110</v>
      </c>
      <c r="AB486" s="3">
        <v>4099</v>
      </c>
      <c r="AC486" s="3">
        <v>0</v>
      </c>
      <c r="AD486" s="3" t="s">
        <v>67</v>
      </c>
      <c r="AE486" s="3" t="s">
        <v>40</v>
      </c>
      <c r="AF486" s="3" t="s">
        <v>40</v>
      </c>
      <c r="AG486" s="3" t="s">
        <v>40</v>
      </c>
      <c r="AH486" s="3" t="s">
        <v>2134</v>
      </c>
    </row>
    <row r="487" spans="1:34" s="4" customFormat="1" ht="11.25" x14ac:dyDescent="0.2">
      <c r="A487" s="3" t="s">
        <v>2034</v>
      </c>
      <c r="B487" s="3" t="s">
        <v>2135</v>
      </c>
      <c r="C487" s="3" t="s">
        <v>263</v>
      </c>
      <c r="D487" s="3">
        <v>9382</v>
      </c>
      <c r="E487" s="3" t="s">
        <v>2136</v>
      </c>
      <c r="F487" s="3" t="s">
        <v>2139</v>
      </c>
      <c r="G487" s="3" t="s">
        <v>2137</v>
      </c>
      <c r="H487" s="3" t="s">
        <v>2138</v>
      </c>
      <c r="I487" s="3" t="s">
        <v>42</v>
      </c>
      <c r="J487" s="3" t="s">
        <v>43</v>
      </c>
      <c r="K487" s="3" t="s">
        <v>53</v>
      </c>
      <c r="L487" s="3" t="s">
        <v>6</v>
      </c>
      <c r="M487" s="3" t="s">
        <v>5257</v>
      </c>
      <c r="N487" s="3">
        <v>100</v>
      </c>
      <c r="O487" s="3">
        <v>90</v>
      </c>
      <c r="P487" s="3">
        <v>90</v>
      </c>
      <c r="Q487" s="3">
        <v>0</v>
      </c>
      <c r="R487" s="3">
        <v>100</v>
      </c>
      <c r="S487" s="3">
        <v>89</v>
      </c>
      <c r="T487" s="3">
        <v>89</v>
      </c>
      <c r="U487" s="3">
        <v>0</v>
      </c>
      <c r="V487" s="3">
        <v>41.1</v>
      </c>
      <c r="W487" s="3">
        <v>37</v>
      </c>
      <c r="X487" s="3">
        <v>90</v>
      </c>
      <c r="Y487" s="3">
        <v>0</v>
      </c>
      <c r="Z487" s="3">
        <v>98.9</v>
      </c>
      <c r="AA487" s="3">
        <v>88</v>
      </c>
      <c r="AB487" s="3">
        <v>89</v>
      </c>
      <c r="AC487" s="3">
        <v>0</v>
      </c>
      <c r="AD487" s="3">
        <v>99</v>
      </c>
      <c r="AE487" s="3">
        <v>100</v>
      </c>
      <c r="AF487" s="3">
        <v>101</v>
      </c>
      <c r="AG487" s="3">
        <v>0</v>
      </c>
      <c r="AH487" s="3" t="s">
        <v>2140</v>
      </c>
    </row>
    <row r="488" spans="1:34" s="4" customFormat="1" ht="11.25" x14ac:dyDescent="0.2">
      <c r="A488" s="3" t="s">
        <v>2034</v>
      </c>
      <c r="B488" s="3" t="s">
        <v>2135</v>
      </c>
      <c r="C488" s="3" t="s">
        <v>263</v>
      </c>
      <c r="D488" s="3">
        <v>10110</v>
      </c>
      <c r="E488" s="3" t="s">
        <v>2141</v>
      </c>
      <c r="F488" s="3" t="s">
        <v>2144</v>
      </c>
      <c r="G488" s="3" t="s">
        <v>2142</v>
      </c>
      <c r="H488" s="3" t="s">
        <v>2143</v>
      </c>
      <c r="I488" s="3" t="s">
        <v>42</v>
      </c>
      <c r="J488" s="3" t="s">
        <v>43</v>
      </c>
      <c r="K488" s="3" t="s">
        <v>44</v>
      </c>
      <c r="L488" s="3" t="s">
        <v>45</v>
      </c>
      <c r="M488" s="3" t="s">
        <v>5257</v>
      </c>
      <c r="N488" s="3">
        <v>88.4</v>
      </c>
      <c r="O488" s="3">
        <v>442</v>
      </c>
      <c r="P488" s="3">
        <v>500</v>
      </c>
      <c r="Q488" s="3">
        <v>0</v>
      </c>
      <c r="R488" s="3">
        <v>88.4</v>
      </c>
      <c r="S488" s="3">
        <v>320</v>
      </c>
      <c r="T488" s="3">
        <v>362</v>
      </c>
      <c r="U488" s="3">
        <v>0</v>
      </c>
      <c r="V488" s="3">
        <v>99</v>
      </c>
      <c r="W488" s="3">
        <v>207</v>
      </c>
      <c r="X488" s="3">
        <v>209</v>
      </c>
      <c r="Y488" s="3">
        <v>0</v>
      </c>
      <c r="Z488" s="3">
        <v>90.5</v>
      </c>
      <c r="AA488" s="3">
        <v>439</v>
      </c>
      <c r="AB488" s="3">
        <v>494</v>
      </c>
      <c r="AC488" s="3">
        <v>0</v>
      </c>
      <c r="AD488" s="3">
        <v>95.5</v>
      </c>
      <c r="AE488" s="3">
        <v>362</v>
      </c>
      <c r="AF488" s="3">
        <v>379</v>
      </c>
      <c r="AG488" s="3">
        <v>0</v>
      </c>
      <c r="AH488" s="3" t="s">
        <v>2145</v>
      </c>
    </row>
    <row r="489" spans="1:34" s="4" customFormat="1" ht="11.25" x14ac:dyDescent="0.2">
      <c r="A489" s="3" t="s">
        <v>2034</v>
      </c>
      <c r="B489" s="3" t="s">
        <v>2135</v>
      </c>
      <c r="C489" s="3" t="s">
        <v>263</v>
      </c>
      <c r="D489" s="3">
        <v>10114</v>
      </c>
      <c r="E489" s="3" t="s">
        <v>2146</v>
      </c>
      <c r="F489" s="3" t="s">
        <v>2148</v>
      </c>
      <c r="G489" s="3" t="s">
        <v>2142</v>
      </c>
      <c r="H489" s="3" t="s">
        <v>2147</v>
      </c>
      <c r="I489" s="3" t="s">
        <v>42</v>
      </c>
      <c r="J489" s="3" t="s">
        <v>43</v>
      </c>
      <c r="K489" s="3" t="s">
        <v>44</v>
      </c>
      <c r="L489" s="3" t="s">
        <v>45</v>
      </c>
      <c r="M489" s="3" t="s">
        <v>5257</v>
      </c>
      <c r="N489" s="3">
        <v>82.4</v>
      </c>
      <c r="O489" s="3">
        <v>1400</v>
      </c>
      <c r="P489" s="3">
        <v>1700</v>
      </c>
      <c r="Q489" s="3">
        <v>0</v>
      </c>
      <c r="R489" s="3">
        <v>82</v>
      </c>
      <c r="S489" s="3">
        <v>1567</v>
      </c>
      <c r="T489" s="3">
        <v>1911</v>
      </c>
      <c r="U489" s="3">
        <v>0</v>
      </c>
      <c r="V489" s="3">
        <v>92.9</v>
      </c>
      <c r="W489" s="3">
        <v>540</v>
      </c>
      <c r="X489" s="3">
        <v>581</v>
      </c>
      <c r="Y489" s="3">
        <v>0</v>
      </c>
      <c r="Z489" s="3">
        <v>92</v>
      </c>
      <c r="AA489" s="3">
        <v>1673</v>
      </c>
      <c r="AB489" s="3">
        <v>1861</v>
      </c>
      <c r="AC489" s="3">
        <v>0</v>
      </c>
      <c r="AD489" s="3">
        <v>91.5</v>
      </c>
      <c r="AE489" s="3">
        <v>1527</v>
      </c>
      <c r="AF489" s="3">
        <v>1669</v>
      </c>
      <c r="AG489" s="3">
        <v>0</v>
      </c>
      <c r="AH489" s="3" t="s">
        <v>2149</v>
      </c>
    </row>
    <row r="490" spans="1:34" s="4" customFormat="1" ht="11.25" x14ac:dyDescent="0.2">
      <c r="A490" s="3" t="s">
        <v>2034</v>
      </c>
      <c r="B490" s="3" t="s">
        <v>2135</v>
      </c>
      <c r="C490" s="3" t="s">
        <v>263</v>
      </c>
      <c r="D490" s="3">
        <v>10717</v>
      </c>
      <c r="E490" s="3" t="s">
        <v>2150</v>
      </c>
      <c r="F490" s="3" t="s">
        <v>2153</v>
      </c>
      <c r="G490" s="3" t="s">
        <v>2151</v>
      </c>
      <c r="H490" s="3" t="s">
        <v>2152</v>
      </c>
      <c r="I490" s="3" t="s">
        <v>42</v>
      </c>
      <c r="J490" s="3" t="s">
        <v>43</v>
      </c>
      <c r="K490" s="3" t="s">
        <v>44</v>
      </c>
      <c r="L490" s="3" t="s">
        <v>78</v>
      </c>
      <c r="M490" s="3" t="s">
        <v>5256</v>
      </c>
      <c r="N490" s="3" t="s">
        <v>67</v>
      </c>
      <c r="O490" s="3" t="s">
        <v>40</v>
      </c>
      <c r="P490" s="3" t="s">
        <v>40</v>
      </c>
      <c r="Q490" s="3" t="s">
        <v>40</v>
      </c>
      <c r="R490" s="3">
        <v>92</v>
      </c>
      <c r="S490" s="3">
        <v>796</v>
      </c>
      <c r="T490" s="3">
        <v>865</v>
      </c>
      <c r="U490" s="3">
        <v>0</v>
      </c>
      <c r="V490" s="3" t="s">
        <v>67</v>
      </c>
      <c r="W490" s="3" t="s">
        <v>40</v>
      </c>
      <c r="X490" s="3" t="s">
        <v>40</v>
      </c>
      <c r="Y490" s="3" t="s">
        <v>40</v>
      </c>
      <c r="Z490" s="3">
        <v>92.3</v>
      </c>
      <c r="AA490" s="3">
        <v>718</v>
      </c>
      <c r="AB490" s="3">
        <v>778</v>
      </c>
      <c r="AC490" s="3">
        <v>0</v>
      </c>
      <c r="AD490" s="3">
        <v>91.9</v>
      </c>
      <c r="AE490" s="3">
        <v>737</v>
      </c>
      <c r="AF490" s="3">
        <v>802</v>
      </c>
      <c r="AG490" s="3">
        <v>0</v>
      </c>
      <c r="AH490" s="3" t="s">
        <v>2154</v>
      </c>
    </row>
    <row r="491" spans="1:34" s="4" customFormat="1" ht="11.25" x14ac:dyDescent="0.2">
      <c r="A491" s="3" t="s">
        <v>2034</v>
      </c>
      <c r="B491" s="3" t="s">
        <v>2135</v>
      </c>
      <c r="C491" s="3" t="s">
        <v>263</v>
      </c>
      <c r="D491" s="3">
        <v>12378</v>
      </c>
      <c r="E491" s="3" t="s">
        <v>2155</v>
      </c>
      <c r="F491" s="3" t="s">
        <v>2157</v>
      </c>
      <c r="G491" s="3" t="s">
        <v>2142</v>
      </c>
      <c r="H491" s="3" t="s">
        <v>2156</v>
      </c>
      <c r="I491" s="3" t="s">
        <v>42</v>
      </c>
      <c r="J491" s="3" t="s">
        <v>43</v>
      </c>
      <c r="K491" s="3" t="s">
        <v>53</v>
      </c>
      <c r="L491" s="3" t="s">
        <v>6</v>
      </c>
      <c r="M491" s="3" t="s">
        <v>5257</v>
      </c>
      <c r="N491" s="3">
        <v>97.6</v>
      </c>
      <c r="O491" s="3">
        <v>1017</v>
      </c>
      <c r="P491" s="3">
        <v>1042</v>
      </c>
      <c r="Q491" s="3">
        <v>0</v>
      </c>
      <c r="R491" s="3">
        <v>97.3</v>
      </c>
      <c r="S491" s="3">
        <v>876</v>
      </c>
      <c r="T491" s="3">
        <v>900</v>
      </c>
      <c r="U491" s="3">
        <v>0</v>
      </c>
      <c r="V491" s="3">
        <v>99</v>
      </c>
      <c r="W491" s="3">
        <v>478</v>
      </c>
      <c r="X491" s="3">
        <v>483</v>
      </c>
      <c r="Y491" s="3">
        <v>0</v>
      </c>
      <c r="Z491" s="3">
        <v>99.5</v>
      </c>
      <c r="AA491" s="3">
        <v>1017</v>
      </c>
      <c r="AB491" s="3">
        <v>1022</v>
      </c>
      <c r="AC491" s="3">
        <v>0</v>
      </c>
      <c r="AD491" s="3">
        <v>97.1</v>
      </c>
      <c r="AE491" s="3">
        <v>838</v>
      </c>
      <c r="AF491" s="3">
        <v>863</v>
      </c>
      <c r="AG491" s="3">
        <v>0</v>
      </c>
      <c r="AH491" s="3" t="s">
        <v>2158</v>
      </c>
    </row>
    <row r="492" spans="1:34" s="4" customFormat="1" ht="11.25" x14ac:dyDescent="0.2">
      <c r="A492" s="3" t="s">
        <v>2034</v>
      </c>
      <c r="B492" s="3" t="s">
        <v>2135</v>
      </c>
      <c r="C492" s="3" t="s">
        <v>263</v>
      </c>
      <c r="D492" s="3">
        <v>13545</v>
      </c>
      <c r="E492" s="3" t="s">
        <v>2159</v>
      </c>
      <c r="F492" s="3" t="s">
        <v>2161</v>
      </c>
      <c r="G492" s="3" t="s">
        <v>2151</v>
      </c>
      <c r="H492" s="3" t="s">
        <v>2160</v>
      </c>
      <c r="I492" s="3" t="s">
        <v>42</v>
      </c>
      <c r="J492" s="3" t="s">
        <v>43</v>
      </c>
      <c r="K492" s="3" t="s">
        <v>44</v>
      </c>
      <c r="L492" s="3" t="s">
        <v>6</v>
      </c>
      <c r="M492" s="3" t="s">
        <v>9</v>
      </c>
      <c r="N492" s="3">
        <v>61.8</v>
      </c>
      <c r="O492" s="3">
        <v>18500000000000</v>
      </c>
      <c r="P492" s="3">
        <v>29936328789000</v>
      </c>
      <c r="Q492" s="3">
        <v>0</v>
      </c>
      <c r="R492" s="3"/>
      <c r="S492" s="3"/>
      <c r="T492" s="3"/>
      <c r="U492" s="3"/>
      <c r="V492" s="3" t="s">
        <v>67</v>
      </c>
      <c r="W492" s="3" t="s">
        <v>40</v>
      </c>
      <c r="X492" s="3" t="s">
        <v>40</v>
      </c>
      <c r="Y492" s="3" t="s">
        <v>40</v>
      </c>
      <c r="Z492" s="3">
        <v>59.2</v>
      </c>
      <c r="AA492" s="3">
        <v>16474130614000</v>
      </c>
      <c r="AB492" s="3">
        <v>27838192089000</v>
      </c>
      <c r="AC492" s="3">
        <v>0</v>
      </c>
      <c r="AD492" s="3" t="s">
        <v>67</v>
      </c>
      <c r="AE492" s="3" t="s">
        <v>40</v>
      </c>
      <c r="AF492" s="3" t="s">
        <v>40</v>
      </c>
      <c r="AG492" s="3" t="s">
        <v>40</v>
      </c>
      <c r="AH492" s="3" t="s">
        <v>2162</v>
      </c>
    </row>
    <row r="493" spans="1:34" s="4" customFormat="1" ht="11.25" x14ac:dyDescent="0.2">
      <c r="A493" s="3" t="s">
        <v>2034</v>
      </c>
      <c r="B493" s="3" t="s">
        <v>2163</v>
      </c>
      <c r="C493" s="3" t="s">
        <v>263</v>
      </c>
      <c r="D493" s="3">
        <v>12667</v>
      </c>
      <c r="E493" s="3" t="s">
        <v>2164</v>
      </c>
      <c r="F493" s="3" t="s">
        <v>2165</v>
      </c>
      <c r="G493" s="3"/>
      <c r="H493" s="3"/>
      <c r="I493" s="3" t="s">
        <v>42</v>
      </c>
      <c r="J493" s="3" t="s">
        <v>43</v>
      </c>
      <c r="K493" s="3" t="s">
        <v>44</v>
      </c>
      <c r="L493" s="3" t="s">
        <v>6</v>
      </c>
      <c r="M493" s="3" t="s">
        <v>5256</v>
      </c>
      <c r="N493" s="3" t="s">
        <v>67</v>
      </c>
      <c r="O493" s="3" t="s">
        <v>40</v>
      </c>
      <c r="P493" s="3" t="s">
        <v>40</v>
      </c>
      <c r="Q493" s="3" t="s">
        <v>40</v>
      </c>
      <c r="R493" s="3">
        <v>100</v>
      </c>
      <c r="S493" s="3">
        <v>300</v>
      </c>
      <c r="T493" s="3">
        <v>300</v>
      </c>
      <c r="U493" s="3">
        <v>0</v>
      </c>
      <c r="V493" s="3" t="s">
        <v>67</v>
      </c>
      <c r="W493" s="3" t="s">
        <v>40</v>
      </c>
      <c r="X493" s="3" t="s">
        <v>40</v>
      </c>
      <c r="Y493" s="3" t="s">
        <v>40</v>
      </c>
      <c r="Z493" s="3">
        <v>100</v>
      </c>
      <c r="AA493" s="3">
        <v>201</v>
      </c>
      <c r="AB493" s="3">
        <v>201</v>
      </c>
      <c r="AC493" s="3">
        <v>0</v>
      </c>
      <c r="AD493" s="3">
        <v>100</v>
      </c>
      <c r="AE493" s="3">
        <v>236</v>
      </c>
      <c r="AF493" s="3">
        <v>236</v>
      </c>
      <c r="AG493" s="3">
        <v>0</v>
      </c>
      <c r="AH493" s="3" t="s">
        <v>2166</v>
      </c>
    </row>
    <row r="494" spans="1:34" s="4" customFormat="1" ht="11.25" x14ac:dyDescent="0.2">
      <c r="A494" s="3" t="s">
        <v>2034</v>
      </c>
      <c r="B494" s="3" t="s">
        <v>2163</v>
      </c>
      <c r="C494" s="3" t="s">
        <v>263</v>
      </c>
      <c r="D494" s="3">
        <v>12969</v>
      </c>
      <c r="E494" s="3" t="s">
        <v>2167</v>
      </c>
      <c r="F494" s="3" t="s">
        <v>2168</v>
      </c>
      <c r="G494" s="3"/>
      <c r="H494" s="3"/>
      <c r="I494" s="3" t="s">
        <v>42</v>
      </c>
      <c r="J494" s="3" t="s">
        <v>43</v>
      </c>
      <c r="K494" s="3" t="s">
        <v>44</v>
      </c>
      <c r="L494" s="3" t="s">
        <v>6</v>
      </c>
      <c r="M494" s="3" t="s">
        <v>5256</v>
      </c>
      <c r="N494" s="3" t="s">
        <v>67</v>
      </c>
      <c r="O494" s="3" t="s">
        <v>40</v>
      </c>
      <c r="P494" s="3" t="s">
        <v>40</v>
      </c>
      <c r="Q494" s="3" t="s">
        <v>40</v>
      </c>
      <c r="R494" s="3">
        <v>98</v>
      </c>
      <c r="S494" s="3">
        <v>6697</v>
      </c>
      <c r="T494" s="3">
        <v>6800</v>
      </c>
      <c r="U494" s="3">
        <v>0</v>
      </c>
      <c r="V494" s="3" t="s">
        <v>67</v>
      </c>
      <c r="W494" s="3" t="s">
        <v>40</v>
      </c>
      <c r="X494" s="3" t="s">
        <v>40</v>
      </c>
      <c r="Y494" s="3" t="s">
        <v>40</v>
      </c>
      <c r="Z494" s="3">
        <v>100</v>
      </c>
      <c r="AA494" s="3">
        <v>8121</v>
      </c>
      <c r="AB494" s="3">
        <v>8122</v>
      </c>
      <c r="AC494" s="3">
        <v>0</v>
      </c>
      <c r="AD494" s="3">
        <v>100</v>
      </c>
      <c r="AE494" s="3">
        <v>4124</v>
      </c>
      <c r="AF494" s="3">
        <v>4128</v>
      </c>
      <c r="AG494" s="3">
        <v>0</v>
      </c>
      <c r="AH494" s="3" t="s">
        <v>2169</v>
      </c>
    </row>
    <row r="495" spans="1:34" s="4" customFormat="1" ht="11.25" x14ac:dyDescent="0.2">
      <c r="A495" s="3" t="s">
        <v>2034</v>
      </c>
      <c r="B495" s="3" t="s">
        <v>2163</v>
      </c>
      <c r="C495" s="3" t="s">
        <v>263</v>
      </c>
      <c r="D495" s="3">
        <v>13076</v>
      </c>
      <c r="E495" s="3" t="s">
        <v>2170</v>
      </c>
      <c r="F495" s="3" t="s">
        <v>2171</v>
      </c>
      <c r="G495" s="3"/>
      <c r="H495" s="3"/>
      <c r="I495" s="3" t="s">
        <v>87</v>
      </c>
      <c r="J495" s="3" t="s">
        <v>52</v>
      </c>
      <c r="K495" s="3" t="s">
        <v>44</v>
      </c>
      <c r="L495" s="3" t="s">
        <v>6</v>
      </c>
      <c r="M495" s="3" t="s">
        <v>5256</v>
      </c>
      <c r="N495" s="3" t="s">
        <v>67</v>
      </c>
      <c r="O495" s="3" t="s">
        <v>40</v>
      </c>
      <c r="P495" s="3" t="s">
        <v>40</v>
      </c>
      <c r="Q495" s="3" t="s">
        <v>40</v>
      </c>
      <c r="R495" s="3">
        <v>70</v>
      </c>
      <c r="S495" s="3">
        <v>33670</v>
      </c>
      <c r="T495" s="3">
        <v>481</v>
      </c>
      <c r="U495" s="3">
        <v>0</v>
      </c>
      <c r="V495" s="3" t="s">
        <v>67</v>
      </c>
      <c r="W495" s="3" t="s">
        <v>40</v>
      </c>
      <c r="X495" s="3" t="s">
        <v>40</v>
      </c>
      <c r="Y495" s="3" t="s">
        <v>40</v>
      </c>
      <c r="Z495" s="3">
        <v>65</v>
      </c>
      <c r="AA495" s="3">
        <v>13874</v>
      </c>
      <c r="AB495" s="3">
        <v>212</v>
      </c>
      <c r="AC495" s="3">
        <v>0</v>
      </c>
      <c r="AD495" s="3">
        <v>69</v>
      </c>
      <c r="AE495" s="3">
        <v>17240</v>
      </c>
      <c r="AF495" s="3">
        <v>251</v>
      </c>
      <c r="AG495" s="3">
        <v>0</v>
      </c>
      <c r="AH495" s="3" t="s">
        <v>2172</v>
      </c>
    </row>
    <row r="496" spans="1:34" s="4" customFormat="1" ht="11.25" x14ac:dyDescent="0.2">
      <c r="A496" s="3" t="s">
        <v>2034</v>
      </c>
      <c r="B496" s="3" t="s">
        <v>2163</v>
      </c>
      <c r="C496" s="3" t="s">
        <v>263</v>
      </c>
      <c r="D496" s="3">
        <v>13121</v>
      </c>
      <c r="E496" s="3" t="s">
        <v>2173</v>
      </c>
      <c r="F496" s="3" t="s">
        <v>2176</v>
      </c>
      <c r="G496" s="3" t="s">
        <v>2174</v>
      </c>
      <c r="H496" s="3" t="s">
        <v>2175</v>
      </c>
      <c r="I496" s="3" t="s">
        <v>2177</v>
      </c>
      <c r="J496" s="3" t="s">
        <v>52</v>
      </c>
      <c r="K496" s="3" t="s">
        <v>505</v>
      </c>
      <c r="L496" s="3" t="s">
        <v>6</v>
      </c>
      <c r="M496" s="3" t="s">
        <v>5257</v>
      </c>
      <c r="N496" s="3">
        <v>8125000</v>
      </c>
      <c r="O496" s="3">
        <v>3900000000</v>
      </c>
      <c r="P496" s="3">
        <v>480</v>
      </c>
      <c r="Q496" s="3">
        <v>0</v>
      </c>
      <c r="R496" s="3">
        <v>7852264</v>
      </c>
      <c r="S496" s="3">
        <v>1664680000</v>
      </c>
      <c r="T496" s="3">
        <v>212</v>
      </c>
      <c r="U496" s="3">
        <v>0</v>
      </c>
      <c r="V496" s="3">
        <v>7853824</v>
      </c>
      <c r="W496" s="3">
        <v>267030000</v>
      </c>
      <c r="X496" s="3">
        <v>34</v>
      </c>
      <c r="Y496" s="3">
        <v>0</v>
      </c>
      <c r="Z496" s="3">
        <v>7025239</v>
      </c>
      <c r="AA496" s="3">
        <v>1594729169</v>
      </c>
      <c r="AB496" s="3">
        <v>227</v>
      </c>
      <c r="AC496" s="3">
        <v>0</v>
      </c>
      <c r="AD496" s="3">
        <v>7674812</v>
      </c>
      <c r="AE496" s="3">
        <v>1895678682</v>
      </c>
      <c r="AF496" s="3">
        <v>247</v>
      </c>
      <c r="AG496" s="3">
        <v>0</v>
      </c>
      <c r="AH496" s="3" t="s">
        <v>2178</v>
      </c>
    </row>
    <row r="497" spans="1:34" s="4" customFormat="1" ht="11.25" x14ac:dyDescent="0.2">
      <c r="A497" s="3" t="s">
        <v>2034</v>
      </c>
      <c r="B497" s="3" t="s">
        <v>2163</v>
      </c>
      <c r="C497" s="3" t="s">
        <v>263</v>
      </c>
      <c r="D497" s="3">
        <v>13151</v>
      </c>
      <c r="E497" s="3" t="s">
        <v>2179</v>
      </c>
      <c r="F497" s="3" t="s">
        <v>2180</v>
      </c>
      <c r="G497" s="3"/>
      <c r="H497" s="3"/>
      <c r="I497" s="3" t="s">
        <v>42</v>
      </c>
      <c r="J497" s="3" t="s">
        <v>52</v>
      </c>
      <c r="K497" s="3" t="s">
        <v>44</v>
      </c>
      <c r="L497" s="3" t="s">
        <v>6</v>
      </c>
      <c r="M497" s="3" t="s">
        <v>5256</v>
      </c>
      <c r="N497" s="3" t="s">
        <v>67</v>
      </c>
      <c r="O497" s="3" t="s">
        <v>40</v>
      </c>
      <c r="P497" s="3" t="s">
        <v>40</v>
      </c>
      <c r="Q497" s="3" t="s">
        <v>40</v>
      </c>
      <c r="R497" s="3">
        <v>23</v>
      </c>
      <c r="S497" s="3">
        <v>105</v>
      </c>
      <c r="T497" s="3">
        <v>457</v>
      </c>
      <c r="U497" s="3">
        <v>0</v>
      </c>
      <c r="V497" s="3" t="s">
        <v>67</v>
      </c>
      <c r="W497" s="3" t="s">
        <v>40</v>
      </c>
      <c r="X497" s="3" t="s">
        <v>40</v>
      </c>
      <c r="Y497" s="3" t="s">
        <v>40</v>
      </c>
      <c r="Z497" s="3">
        <v>20</v>
      </c>
      <c r="AA497" s="3">
        <v>52</v>
      </c>
      <c r="AB497" s="3">
        <v>255</v>
      </c>
      <c r="AC497" s="3">
        <v>0</v>
      </c>
      <c r="AD497" s="3">
        <v>18</v>
      </c>
      <c r="AE497" s="3">
        <v>52</v>
      </c>
      <c r="AF497" s="3">
        <v>290</v>
      </c>
      <c r="AG497" s="3">
        <v>0</v>
      </c>
      <c r="AH497" s="3" t="s">
        <v>2181</v>
      </c>
    </row>
    <row r="498" spans="1:34" s="4" customFormat="1" ht="11.25" x14ac:dyDescent="0.2">
      <c r="A498" s="3" t="s">
        <v>2034</v>
      </c>
      <c r="B498" s="3" t="s">
        <v>2163</v>
      </c>
      <c r="C498" s="3" t="s">
        <v>263</v>
      </c>
      <c r="D498" s="3">
        <v>13363</v>
      </c>
      <c r="E498" s="3" t="s">
        <v>2182</v>
      </c>
      <c r="F498" s="3" t="s">
        <v>2183</v>
      </c>
      <c r="G498" s="3"/>
      <c r="H498" s="3"/>
      <c r="I498" s="3" t="s">
        <v>42</v>
      </c>
      <c r="J498" s="3" t="s">
        <v>43</v>
      </c>
      <c r="K498" s="3" t="s">
        <v>44</v>
      </c>
      <c r="L498" s="3" t="s">
        <v>6</v>
      </c>
      <c r="M498" s="3" t="s">
        <v>5256</v>
      </c>
      <c r="N498" s="3" t="s">
        <v>67</v>
      </c>
      <c r="O498" s="3" t="s">
        <v>40</v>
      </c>
      <c r="P498" s="3" t="s">
        <v>40</v>
      </c>
      <c r="Q498" s="3" t="s">
        <v>40</v>
      </c>
      <c r="R498" s="3">
        <v>48</v>
      </c>
      <c r="S498" s="3">
        <v>2400</v>
      </c>
      <c r="T498" s="3">
        <v>5000</v>
      </c>
      <c r="U498" s="3">
        <v>0</v>
      </c>
      <c r="V498" s="3" t="s">
        <v>67</v>
      </c>
      <c r="W498" s="3" t="s">
        <v>40</v>
      </c>
      <c r="X498" s="3" t="s">
        <v>40</v>
      </c>
      <c r="Y498" s="3" t="s">
        <v>40</v>
      </c>
      <c r="Z498" s="3" t="s">
        <v>67</v>
      </c>
      <c r="AA498" s="3" t="s">
        <v>40</v>
      </c>
      <c r="AB498" s="3" t="s">
        <v>40</v>
      </c>
      <c r="AC498" s="3" t="s">
        <v>40</v>
      </c>
      <c r="AD498" s="3">
        <v>53</v>
      </c>
      <c r="AE498" s="3">
        <v>2531</v>
      </c>
      <c r="AF498" s="3">
        <v>4817</v>
      </c>
      <c r="AG498" s="3">
        <v>0</v>
      </c>
      <c r="AH498" s="3" t="s">
        <v>2184</v>
      </c>
    </row>
    <row r="499" spans="1:34" s="4" customFormat="1" ht="11.25" x14ac:dyDescent="0.2">
      <c r="A499" s="3" t="s">
        <v>2034</v>
      </c>
      <c r="B499" s="3" t="s">
        <v>2163</v>
      </c>
      <c r="C499" s="3" t="s">
        <v>263</v>
      </c>
      <c r="D499" s="3">
        <v>13622</v>
      </c>
      <c r="E499" s="3" t="s">
        <v>2185</v>
      </c>
      <c r="F499" s="3" t="s">
        <v>2188</v>
      </c>
      <c r="G499" s="3" t="s">
        <v>2186</v>
      </c>
      <c r="H499" s="3" t="s">
        <v>2187</v>
      </c>
      <c r="I499" s="3" t="s">
        <v>42</v>
      </c>
      <c r="J499" s="3" t="s">
        <v>43</v>
      </c>
      <c r="K499" s="3" t="s">
        <v>44</v>
      </c>
      <c r="L499" s="3" t="s">
        <v>78</v>
      </c>
      <c r="M499" s="3" t="s">
        <v>9</v>
      </c>
      <c r="N499" s="3">
        <v>35</v>
      </c>
      <c r="O499" s="3">
        <v>112</v>
      </c>
      <c r="P499" s="3">
        <v>320</v>
      </c>
      <c r="Q499" s="3">
        <v>0</v>
      </c>
      <c r="R499" s="3"/>
      <c r="S499" s="3"/>
      <c r="T499" s="3"/>
      <c r="U499" s="3"/>
      <c r="V499" s="3">
        <v>35</v>
      </c>
      <c r="W499" s="3">
        <v>19</v>
      </c>
      <c r="X499" s="3">
        <v>55</v>
      </c>
      <c r="Y499" s="3">
        <v>0</v>
      </c>
      <c r="Z499" s="3">
        <v>34</v>
      </c>
      <c r="AA499" s="3">
        <v>86</v>
      </c>
      <c r="AB499" s="3">
        <v>252</v>
      </c>
      <c r="AC499" s="3">
        <v>0</v>
      </c>
      <c r="AD499" s="3">
        <v>27</v>
      </c>
      <c r="AE499" s="3">
        <v>69</v>
      </c>
      <c r="AF499" s="3">
        <v>255</v>
      </c>
      <c r="AG499" s="3">
        <v>0</v>
      </c>
      <c r="AH499" s="3" t="s">
        <v>2189</v>
      </c>
    </row>
    <row r="500" spans="1:34" s="4" customFormat="1" ht="11.25" x14ac:dyDescent="0.2">
      <c r="A500" s="3" t="s">
        <v>2034</v>
      </c>
      <c r="B500" s="3" t="s">
        <v>2163</v>
      </c>
      <c r="C500" s="3" t="s">
        <v>263</v>
      </c>
      <c r="D500" s="3">
        <v>13631</v>
      </c>
      <c r="E500" s="3" t="s">
        <v>2190</v>
      </c>
      <c r="F500" s="3" t="s">
        <v>2192</v>
      </c>
      <c r="G500" s="3" t="s">
        <v>2186</v>
      </c>
      <c r="H500" s="3" t="s">
        <v>2191</v>
      </c>
      <c r="I500" s="3" t="s">
        <v>42</v>
      </c>
      <c r="J500" s="3" t="s">
        <v>43</v>
      </c>
      <c r="K500" s="3" t="s">
        <v>44</v>
      </c>
      <c r="L500" s="3" t="s">
        <v>6</v>
      </c>
      <c r="M500" s="3" t="s">
        <v>9</v>
      </c>
      <c r="N500" s="3">
        <v>27</v>
      </c>
      <c r="O500" s="3">
        <v>78</v>
      </c>
      <c r="P500" s="3">
        <v>290</v>
      </c>
      <c r="Q500" s="3">
        <v>0</v>
      </c>
      <c r="R500" s="3"/>
      <c r="S500" s="3"/>
      <c r="T500" s="3"/>
      <c r="U500" s="3"/>
      <c r="V500" s="3">
        <v>0</v>
      </c>
      <c r="W500" s="3">
        <v>0</v>
      </c>
      <c r="X500" s="3">
        <v>57</v>
      </c>
      <c r="Y500" s="3">
        <v>0</v>
      </c>
      <c r="Z500" s="3">
        <v>35</v>
      </c>
      <c r="AA500" s="3">
        <v>70</v>
      </c>
      <c r="AB500" s="3">
        <v>201</v>
      </c>
      <c r="AC500" s="3">
        <v>0</v>
      </c>
      <c r="AD500" s="3">
        <v>52</v>
      </c>
      <c r="AE500" s="3">
        <v>122</v>
      </c>
      <c r="AF500" s="3">
        <v>236</v>
      </c>
      <c r="AG500" s="3">
        <v>0</v>
      </c>
      <c r="AH500" s="3" t="s">
        <v>2193</v>
      </c>
    </row>
    <row r="501" spans="1:34" s="4" customFormat="1" ht="11.25" x14ac:dyDescent="0.2">
      <c r="A501" s="3" t="s">
        <v>2034</v>
      </c>
      <c r="B501" s="3" t="s">
        <v>2163</v>
      </c>
      <c r="C501" s="3" t="s">
        <v>263</v>
      </c>
      <c r="D501" s="3">
        <v>13638</v>
      </c>
      <c r="E501" s="3" t="s">
        <v>2194</v>
      </c>
      <c r="F501" s="3" t="s">
        <v>2196</v>
      </c>
      <c r="G501" s="3" t="s">
        <v>2174</v>
      </c>
      <c r="H501" s="3" t="s">
        <v>2195</v>
      </c>
      <c r="I501" s="3" t="s">
        <v>42</v>
      </c>
      <c r="J501" s="3" t="s">
        <v>43</v>
      </c>
      <c r="K501" s="3" t="s">
        <v>44</v>
      </c>
      <c r="L501" s="3" t="s">
        <v>45</v>
      </c>
      <c r="M501" s="3" t="s">
        <v>9</v>
      </c>
      <c r="N501" s="3">
        <v>40</v>
      </c>
      <c r="O501" s="3">
        <v>46</v>
      </c>
      <c r="P501" s="3">
        <v>115</v>
      </c>
      <c r="Q501" s="3">
        <v>0</v>
      </c>
      <c r="R501" s="3"/>
      <c r="S501" s="3"/>
      <c r="T501" s="3"/>
      <c r="U501" s="3"/>
      <c r="V501" s="3" t="s">
        <v>67</v>
      </c>
      <c r="W501" s="3" t="s">
        <v>40</v>
      </c>
      <c r="X501" s="3" t="s">
        <v>40</v>
      </c>
      <c r="Y501" s="3" t="s">
        <v>40</v>
      </c>
      <c r="Z501" s="3" t="s">
        <v>67</v>
      </c>
      <c r="AA501" s="3" t="s">
        <v>40</v>
      </c>
      <c r="AB501" s="3" t="s">
        <v>40</v>
      </c>
      <c r="AC501" s="3" t="s">
        <v>40</v>
      </c>
      <c r="AD501" s="3" t="s">
        <v>67</v>
      </c>
      <c r="AE501" s="3" t="s">
        <v>40</v>
      </c>
      <c r="AF501" s="3" t="s">
        <v>40</v>
      </c>
      <c r="AG501" s="3" t="s">
        <v>40</v>
      </c>
      <c r="AH501" s="3" t="s">
        <v>2197</v>
      </c>
    </row>
    <row r="502" spans="1:34" s="4" customFormat="1" ht="11.25" x14ac:dyDescent="0.2">
      <c r="A502" s="3" t="s">
        <v>2034</v>
      </c>
      <c r="B502" s="3" t="s">
        <v>2163</v>
      </c>
      <c r="C502" s="3" t="s">
        <v>263</v>
      </c>
      <c r="D502" s="3">
        <v>13640</v>
      </c>
      <c r="E502" s="3" t="s">
        <v>2198</v>
      </c>
      <c r="F502" s="3" t="s">
        <v>2200</v>
      </c>
      <c r="G502" s="3" t="s">
        <v>2174</v>
      </c>
      <c r="H502" s="3" t="s">
        <v>2199</v>
      </c>
      <c r="I502" s="3" t="s">
        <v>42</v>
      </c>
      <c r="J502" s="3" t="s">
        <v>52</v>
      </c>
      <c r="K502" s="3" t="s">
        <v>44</v>
      </c>
      <c r="L502" s="3" t="s">
        <v>6</v>
      </c>
      <c r="M502" s="3" t="s">
        <v>9</v>
      </c>
      <c r="N502" s="3">
        <v>30</v>
      </c>
      <c r="O502" s="3">
        <v>6000</v>
      </c>
      <c r="P502" s="3">
        <v>20000</v>
      </c>
      <c r="Q502" s="3">
        <v>0</v>
      </c>
      <c r="R502" s="3"/>
      <c r="S502" s="3"/>
      <c r="T502" s="3"/>
      <c r="U502" s="3"/>
      <c r="V502" s="3">
        <v>10</v>
      </c>
      <c r="W502" s="3">
        <v>379</v>
      </c>
      <c r="X502" s="3">
        <v>3916</v>
      </c>
      <c r="Y502" s="3">
        <v>0</v>
      </c>
      <c r="Z502" s="3">
        <v>9</v>
      </c>
      <c r="AA502" s="3">
        <v>1105</v>
      </c>
      <c r="AB502" s="3">
        <v>11745</v>
      </c>
      <c r="AC502" s="3">
        <v>0</v>
      </c>
      <c r="AD502" s="3">
        <v>12</v>
      </c>
      <c r="AE502" s="3">
        <v>682</v>
      </c>
      <c r="AF502" s="3">
        <v>5751</v>
      </c>
      <c r="AG502" s="3">
        <v>0</v>
      </c>
      <c r="AH502" s="3" t="s">
        <v>2201</v>
      </c>
    </row>
    <row r="503" spans="1:34" s="4" customFormat="1" ht="11.25" x14ac:dyDescent="0.2">
      <c r="A503" s="3" t="s">
        <v>2034</v>
      </c>
      <c r="B503" s="3" t="s">
        <v>2163</v>
      </c>
      <c r="C503" s="3" t="s">
        <v>263</v>
      </c>
      <c r="D503" s="3">
        <v>13642</v>
      </c>
      <c r="E503" s="3" t="s">
        <v>2202</v>
      </c>
      <c r="F503" s="3" t="s">
        <v>2204</v>
      </c>
      <c r="G503" s="3" t="s">
        <v>2174</v>
      </c>
      <c r="H503" s="3" t="s">
        <v>2203</v>
      </c>
      <c r="I503" s="3" t="s">
        <v>42</v>
      </c>
      <c r="J503" s="3" t="s">
        <v>43</v>
      </c>
      <c r="K503" s="3" t="s">
        <v>44</v>
      </c>
      <c r="L503" s="3" t="s">
        <v>6</v>
      </c>
      <c r="M503" s="3" t="s">
        <v>9</v>
      </c>
      <c r="N503" s="3">
        <v>5</v>
      </c>
      <c r="O503" s="3">
        <v>19370</v>
      </c>
      <c r="P503" s="3">
        <v>18450</v>
      </c>
      <c r="Q503" s="3">
        <v>0</v>
      </c>
      <c r="R503" s="3"/>
      <c r="S503" s="3"/>
      <c r="T503" s="3"/>
      <c r="U503" s="3"/>
      <c r="V503" s="3">
        <v>-41</v>
      </c>
      <c r="W503" s="3">
        <v>8078</v>
      </c>
      <c r="X503" s="3">
        <v>13622</v>
      </c>
      <c r="Y503" s="3">
        <v>0</v>
      </c>
      <c r="Z503" s="3">
        <v>19</v>
      </c>
      <c r="AA503" s="3">
        <v>28400</v>
      </c>
      <c r="AB503" s="3">
        <v>23818</v>
      </c>
      <c r="AC503" s="3">
        <v>0</v>
      </c>
      <c r="AD503" s="3">
        <v>60</v>
      </c>
      <c r="AE503" s="3">
        <v>23818</v>
      </c>
      <c r="AF503" s="3">
        <v>14858</v>
      </c>
      <c r="AG503" s="3">
        <v>0</v>
      </c>
      <c r="AH503" s="3" t="s">
        <v>2205</v>
      </c>
    </row>
    <row r="504" spans="1:34" s="4" customFormat="1" ht="11.25" x14ac:dyDescent="0.2">
      <c r="A504" s="3" t="s">
        <v>2034</v>
      </c>
      <c r="B504" s="3" t="s">
        <v>2163</v>
      </c>
      <c r="C504" s="3" t="s">
        <v>263</v>
      </c>
      <c r="D504" s="3">
        <v>13644</v>
      </c>
      <c r="E504" s="3" t="s">
        <v>2206</v>
      </c>
      <c r="F504" s="3" t="s">
        <v>2209</v>
      </c>
      <c r="G504" s="3" t="s">
        <v>2207</v>
      </c>
      <c r="H504" s="3" t="s">
        <v>2208</v>
      </c>
      <c r="I504" s="3" t="s">
        <v>42</v>
      </c>
      <c r="J504" s="3" t="s">
        <v>43</v>
      </c>
      <c r="K504" s="3" t="s">
        <v>44</v>
      </c>
      <c r="L504" s="3" t="s">
        <v>6</v>
      </c>
      <c r="M504" s="3" t="s">
        <v>9</v>
      </c>
      <c r="N504" s="3">
        <v>40</v>
      </c>
      <c r="O504" s="3">
        <v>40</v>
      </c>
      <c r="P504" s="3">
        <v>0</v>
      </c>
      <c r="Q504" s="3">
        <v>0</v>
      </c>
      <c r="R504" s="3"/>
      <c r="S504" s="3"/>
      <c r="T504" s="3"/>
      <c r="U504" s="3"/>
      <c r="V504" s="3">
        <v>29</v>
      </c>
      <c r="W504" s="3">
        <v>29</v>
      </c>
      <c r="X504" s="3">
        <v>0</v>
      </c>
      <c r="Y504" s="3">
        <v>0</v>
      </c>
      <c r="Z504" s="3">
        <v>34</v>
      </c>
      <c r="AA504" s="3">
        <v>34</v>
      </c>
      <c r="AB504" s="3">
        <v>0</v>
      </c>
      <c r="AC504" s="3">
        <v>0</v>
      </c>
      <c r="AD504" s="3">
        <v>41</v>
      </c>
      <c r="AE504" s="3">
        <v>41</v>
      </c>
      <c r="AF504" s="3">
        <v>0</v>
      </c>
      <c r="AG504" s="3">
        <v>0</v>
      </c>
      <c r="AH504" s="3" t="s">
        <v>2210</v>
      </c>
    </row>
    <row r="505" spans="1:34" s="4" customFormat="1" ht="11.25" x14ac:dyDescent="0.2">
      <c r="A505" s="3" t="s">
        <v>2034</v>
      </c>
      <c r="B505" s="3" t="s">
        <v>2211</v>
      </c>
      <c r="C505" s="3" t="s">
        <v>263</v>
      </c>
      <c r="D505" s="3">
        <v>9541</v>
      </c>
      <c r="E505" s="3" t="s">
        <v>2212</v>
      </c>
      <c r="F505" s="3" t="s">
        <v>2215</v>
      </c>
      <c r="G505" s="3" t="s">
        <v>2213</v>
      </c>
      <c r="H505" s="3" t="s">
        <v>2214</v>
      </c>
      <c r="I505" s="3" t="s">
        <v>42</v>
      </c>
      <c r="J505" s="3" t="s">
        <v>43</v>
      </c>
      <c r="K505" s="3" t="s">
        <v>44</v>
      </c>
      <c r="L505" s="3" t="s">
        <v>6</v>
      </c>
      <c r="M505" s="3" t="s">
        <v>5257</v>
      </c>
      <c r="N505" s="3">
        <v>100</v>
      </c>
      <c r="O505" s="3">
        <v>2</v>
      </c>
      <c r="P505" s="3">
        <v>2</v>
      </c>
      <c r="Q505" s="3">
        <v>0</v>
      </c>
      <c r="R505" s="3">
        <v>100</v>
      </c>
      <c r="S505" s="3">
        <v>2</v>
      </c>
      <c r="T505" s="3">
        <v>2</v>
      </c>
      <c r="U505" s="3">
        <v>0</v>
      </c>
      <c r="V505" s="3">
        <v>100</v>
      </c>
      <c r="W505" s="3">
        <v>6</v>
      </c>
      <c r="X505" s="3">
        <v>6</v>
      </c>
      <c r="Y505" s="3">
        <v>0</v>
      </c>
      <c r="Z505" s="3">
        <v>100</v>
      </c>
      <c r="AA505" s="3">
        <v>22</v>
      </c>
      <c r="AB505" s="3">
        <v>22</v>
      </c>
      <c r="AC505" s="3">
        <v>0</v>
      </c>
      <c r="AD505" s="3">
        <v>100</v>
      </c>
      <c r="AE505" s="3">
        <v>20</v>
      </c>
      <c r="AF505" s="3">
        <v>20</v>
      </c>
      <c r="AG505" s="3">
        <v>0</v>
      </c>
      <c r="AH505" s="3" t="s">
        <v>2216</v>
      </c>
    </row>
    <row r="506" spans="1:34" s="4" customFormat="1" ht="11.25" x14ac:dyDescent="0.2">
      <c r="A506" s="3" t="s">
        <v>2034</v>
      </c>
      <c r="B506" s="3" t="s">
        <v>2211</v>
      </c>
      <c r="C506" s="3" t="s">
        <v>263</v>
      </c>
      <c r="D506" s="3">
        <v>10709</v>
      </c>
      <c r="E506" s="3" t="s">
        <v>2217</v>
      </c>
      <c r="F506" s="3" t="s">
        <v>2220</v>
      </c>
      <c r="G506" s="3" t="s">
        <v>2218</v>
      </c>
      <c r="H506" s="3" t="s">
        <v>2219</v>
      </c>
      <c r="I506" s="3" t="s">
        <v>42</v>
      </c>
      <c r="J506" s="3" t="s">
        <v>52</v>
      </c>
      <c r="K506" s="3" t="s">
        <v>44</v>
      </c>
      <c r="L506" s="3" t="s">
        <v>78</v>
      </c>
      <c r="M506" s="3" t="s">
        <v>5257</v>
      </c>
      <c r="N506" s="3">
        <v>45</v>
      </c>
      <c r="O506" s="3">
        <v>250</v>
      </c>
      <c r="P506" s="3">
        <v>555</v>
      </c>
      <c r="Q506" s="3">
        <v>0</v>
      </c>
      <c r="R506" s="3">
        <v>46</v>
      </c>
      <c r="S506" s="3">
        <v>255</v>
      </c>
      <c r="T506" s="3">
        <v>560</v>
      </c>
      <c r="U506" s="3">
        <v>0</v>
      </c>
      <c r="V506" s="3">
        <v>40</v>
      </c>
      <c r="W506" s="3">
        <v>177</v>
      </c>
      <c r="X506" s="3">
        <v>440</v>
      </c>
      <c r="Y506" s="3">
        <v>0</v>
      </c>
      <c r="Z506" s="3">
        <v>36</v>
      </c>
      <c r="AA506" s="3">
        <v>142</v>
      </c>
      <c r="AB506" s="3">
        <v>393</v>
      </c>
      <c r="AC506" s="3">
        <v>0</v>
      </c>
      <c r="AD506" s="3">
        <v>39</v>
      </c>
      <c r="AE506" s="3">
        <v>197</v>
      </c>
      <c r="AF506" s="3">
        <v>507</v>
      </c>
      <c r="AG506" s="3">
        <v>0</v>
      </c>
      <c r="AH506" s="3" t="s">
        <v>2221</v>
      </c>
    </row>
    <row r="507" spans="1:34" s="4" customFormat="1" ht="11.25" x14ac:dyDescent="0.2">
      <c r="A507" s="3" t="s">
        <v>2034</v>
      </c>
      <c r="B507" s="3" t="s">
        <v>2211</v>
      </c>
      <c r="C507" s="3" t="s">
        <v>263</v>
      </c>
      <c r="D507" s="3">
        <v>13155</v>
      </c>
      <c r="E507" s="3" t="s">
        <v>2222</v>
      </c>
      <c r="F507" s="3" t="s">
        <v>2224</v>
      </c>
      <c r="G507" s="3" t="s">
        <v>2223</v>
      </c>
      <c r="H507" s="3"/>
      <c r="I507" s="3" t="s">
        <v>42</v>
      </c>
      <c r="J507" s="3" t="s">
        <v>43</v>
      </c>
      <c r="K507" s="3" t="s">
        <v>53</v>
      </c>
      <c r="L507" s="3" t="s">
        <v>6</v>
      </c>
      <c r="M507" s="3" t="s">
        <v>5256</v>
      </c>
      <c r="N507" s="3" t="s">
        <v>67</v>
      </c>
      <c r="O507" s="3" t="s">
        <v>40</v>
      </c>
      <c r="P507" s="3" t="s">
        <v>40</v>
      </c>
      <c r="Q507" s="3" t="s">
        <v>40</v>
      </c>
      <c r="R507" s="3">
        <v>99</v>
      </c>
      <c r="S507" s="3">
        <v>7855056</v>
      </c>
      <c r="T507" s="3">
        <v>7934400</v>
      </c>
      <c r="U507" s="3">
        <v>0</v>
      </c>
      <c r="V507" s="3">
        <v>0</v>
      </c>
      <c r="W507" s="3">
        <v>0</v>
      </c>
      <c r="X507" s="3">
        <v>0</v>
      </c>
      <c r="Y507" s="3">
        <v>0</v>
      </c>
      <c r="Z507" s="3">
        <v>100</v>
      </c>
      <c r="AA507" s="3">
        <v>7876800</v>
      </c>
      <c r="AB507" s="3">
        <v>7876800</v>
      </c>
      <c r="AC507" s="3">
        <v>0</v>
      </c>
      <c r="AD507" s="3">
        <v>99.93</v>
      </c>
      <c r="AE507" s="3">
        <v>7899842</v>
      </c>
      <c r="AF507" s="3">
        <v>7905600</v>
      </c>
      <c r="AG507" s="3">
        <v>0</v>
      </c>
      <c r="AH507" s="3" t="s">
        <v>2225</v>
      </c>
    </row>
    <row r="508" spans="1:34" s="4" customFormat="1" ht="11.25" x14ac:dyDescent="0.2">
      <c r="A508" s="3" t="s">
        <v>2034</v>
      </c>
      <c r="B508" s="3" t="s">
        <v>2211</v>
      </c>
      <c r="C508" s="3" t="s">
        <v>263</v>
      </c>
      <c r="D508" s="3">
        <v>13672</v>
      </c>
      <c r="E508" s="3" t="s">
        <v>2226</v>
      </c>
      <c r="F508" s="3" t="s">
        <v>2229</v>
      </c>
      <c r="G508" s="3" t="s">
        <v>2227</v>
      </c>
      <c r="H508" s="3" t="s">
        <v>2228</v>
      </c>
      <c r="I508" s="3" t="s">
        <v>42</v>
      </c>
      <c r="J508" s="3" t="s">
        <v>43</v>
      </c>
      <c r="K508" s="3" t="s">
        <v>44</v>
      </c>
      <c r="L508" s="3" t="s">
        <v>45</v>
      </c>
      <c r="M508" s="3" t="s">
        <v>9</v>
      </c>
      <c r="N508" s="3">
        <v>92</v>
      </c>
      <c r="O508" s="3">
        <v>11</v>
      </c>
      <c r="P508" s="3">
        <v>12</v>
      </c>
      <c r="Q508" s="3">
        <v>0</v>
      </c>
      <c r="R508" s="3"/>
      <c r="S508" s="3"/>
      <c r="T508" s="3"/>
      <c r="U508" s="3"/>
      <c r="V508" s="3">
        <v>0</v>
      </c>
      <c r="W508" s="3">
        <v>0</v>
      </c>
      <c r="X508" s="3">
        <v>0</v>
      </c>
      <c r="Y508" s="3">
        <v>0</v>
      </c>
      <c r="Z508" s="3">
        <v>0</v>
      </c>
      <c r="AA508" s="3">
        <v>0</v>
      </c>
      <c r="AB508" s="3">
        <v>0</v>
      </c>
      <c r="AC508" s="3">
        <v>0</v>
      </c>
      <c r="AD508" s="3">
        <v>0</v>
      </c>
      <c r="AE508" s="3">
        <v>0</v>
      </c>
      <c r="AF508" s="3">
        <v>0</v>
      </c>
      <c r="AG508" s="3">
        <v>0</v>
      </c>
      <c r="AH508" s="3" t="s">
        <v>2230</v>
      </c>
    </row>
    <row r="509" spans="1:34" s="4" customFormat="1" ht="11.25" x14ac:dyDescent="0.2">
      <c r="A509" s="3" t="s">
        <v>2034</v>
      </c>
      <c r="B509" s="3" t="s">
        <v>2211</v>
      </c>
      <c r="C509" s="3" t="s">
        <v>263</v>
      </c>
      <c r="D509" s="3">
        <v>13678</v>
      </c>
      <c r="E509" s="3" t="s">
        <v>2231</v>
      </c>
      <c r="F509" s="3" t="s">
        <v>2234</v>
      </c>
      <c r="G509" s="3" t="s">
        <v>2232</v>
      </c>
      <c r="H509" s="3" t="s">
        <v>2233</v>
      </c>
      <c r="I509" s="3" t="s">
        <v>42</v>
      </c>
      <c r="J509" s="3" t="s">
        <v>43</v>
      </c>
      <c r="K509" s="3" t="s">
        <v>44</v>
      </c>
      <c r="L509" s="3" t="s">
        <v>45</v>
      </c>
      <c r="M509" s="3" t="s">
        <v>9</v>
      </c>
      <c r="N509" s="3">
        <v>70</v>
      </c>
      <c r="O509" s="3">
        <v>7</v>
      </c>
      <c r="P509" s="3">
        <v>10</v>
      </c>
      <c r="Q509" s="3">
        <v>0</v>
      </c>
      <c r="R509" s="3"/>
      <c r="S509" s="3"/>
      <c r="T509" s="3"/>
      <c r="U509" s="3"/>
      <c r="V509" s="3">
        <v>0</v>
      </c>
      <c r="W509" s="3">
        <v>0</v>
      </c>
      <c r="X509" s="3">
        <v>0</v>
      </c>
      <c r="Y509" s="3">
        <v>0</v>
      </c>
      <c r="Z509" s="3">
        <v>0</v>
      </c>
      <c r="AA509" s="3">
        <v>0</v>
      </c>
      <c r="AB509" s="3">
        <v>0</v>
      </c>
      <c r="AC509" s="3">
        <v>0</v>
      </c>
      <c r="AD509" s="3">
        <v>0</v>
      </c>
      <c r="AE509" s="3">
        <v>0</v>
      </c>
      <c r="AF509" s="3">
        <v>0</v>
      </c>
      <c r="AG509" s="3">
        <v>0</v>
      </c>
      <c r="AH509" s="3" t="s">
        <v>2235</v>
      </c>
    </row>
    <row r="510" spans="1:34" s="4" customFormat="1" ht="11.25" x14ac:dyDescent="0.2">
      <c r="A510" s="3" t="s">
        <v>2034</v>
      </c>
      <c r="B510" s="3" t="s">
        <v>2211</v>
      </c>
      <c r="C510" s="3" t="s">
        <v>263</v>
      </c>
      <c r="D510" s="3">
        <v>13684</v>
      </c>
      <c r="E510" s="3" t="s">
        <v>2236</v>
      </c>
      <c r="F510" s="3" t="s">
        <v>2239</v>
      </c>
      <c r="G510" s="3" t="s">
        <v>2237</v>
      </c>
      <c r="H510" s="3" t="s">
        <v>2238</v>
      </c>
      <c r="I510" s="3" t="s">
        <v>42</v>
      </c>
      <c r="J510" s="3" t="s">
        <v>43</v>
      </c>
      <c r="K510" s="3" t="s">
        <v>44</v>
      </c>
      <c r="L510" s="3" t="s">
        <v>6</v>
      </c>
      <c r="M510" s="3" t="s">
        <v>9</v>
      </c>
      <c r="N510" s="3">
        <v>75</v>
      </c>
      <c r="O510" s="3">
        <v>18</v>
      </c>
      <c r="P510" s="3">
        <v>24</v>
      </c>
      <c r="Q510" s="3">
        <v>0</v>
      </c>
      <c r="R510" s="3"/>
      <c r="S510" s="3"/>
      <c r="T510" s="3"/>
      <c r="U510" s="3"/>
      <c r="V510" s="3">
        <v>0</v>
      </c>
      <c r="W510" s="3">
        <v>0</v>
      </c>
      <c r="X510" s="3">
        <v>0</v>
      </c>
      <c r="Y510" s="3">
        <v>0</v>
      </c>
      <c r="Z510" s="3">
        <v>0</v>
      </c>
      <c r="AA510" s="3">
        <v>0</v>
      </c>
      <c r="AB510" s="3">
        <v>0</v>
      </c>
      <c r="AC510" s="3">
        <v>0</v>
      </c>
      <c r="AD510" s="3">
        <v>0</v>
      </c>
      <c r="AE510" s="3">
        <v>0</v>
      </c>
      <c r="AF510" s="3">
        <v>0</v>
      </c>
      <c r="AG510" s="3">
        <v>0</v>
      </c>
      <c r="AH510" s="3" t="s">
        <v>2240</v>
      </c>
    </row>
    <row r="511" spans="1:34" s="4" customFormat="1" ht="11.25" x14ac:dyDescent="0.2">
      <c r="A511" s="3" t="s">
        <v>2034</v>
      </c>
      <c r="B511" s="3" t="s">
        <v>2211</v>
      </c>
      <c r="C511" s="3" t="s">
        <v>263</v>
      </c>
      <c r="D511" s="3">
        <v>13689</v>
      </c>
      <c r="E511" s="3" t="s">
        <v>2241</v>
      </c>
      <c r="F511" s="3" t="s">
        <v>2243</v>
      </c>
      <c r="G511" s="3" t="s">
        <v>2223</v>
      </c>
      <c r="H511" s="3" t="s">
        <v>2242</v>
      </c>
      <c r="I511" s="3" t="s">
        <v>42</v>
      </c>
      <c r="J511" s="3" t="s">
        <v>43</v>
      </c>
      <c r="K511" s="3" t="s">
        <v>44</v>
      </c>
      <c r="L511" s="3" t="s">
        <v>45</v>
      </c>
      <c r="M511" s="3" t="s">
        <v>9</v>
      </c>
      <c r="N511" s="3">
        <v>73.33</v>
      </c>
      <c r="O511" s="3">
        <v>22</v>
      </c>
      <c r="P511" s="3">
        <v>30</v>
      </c>
      <c r="Q511" s="3">
        <v>0</v>
      </c>
      <c r="R511" s="3"/>
      <c r="S511" s="3"/>
      <c r="T511" s="3"/>
      <c r="U511" s="3"/>
      <c r="V511" s="3">
        <v>0</v>
      </c>
      <c r="W511" s="3">
        <v>0</v>
      </c>
      <c r="X511" s="3">
        <v>0</v>
      </c>
      <c r="Y511" s="3">
        <v>0</v>
      </c>
      <c r="Z511" s="3">
        <v>0</v>
      </c>
      <c r="AA511" s="3">
        <v>0</v>
      </c>
      <c r="AB511" s="3">
        <v>0</v>
      </c>
      <c r="AC511" s="3">
        <v>0</v>
      </c>
      <c r="AD511" s="3">
        <v>0</v>
      </c>
      <c r="AE511" s="3">
        <v>0</v>
      </c>
      <c r="AF511" s="3">
        <v>0</v>
      </c>
      <c r="AG511" s="3">
        <v>0</v>
      </c>
      <c r="AH511" s="3" t="s">
        <v>2244</v>
      </c>
    </row>
    <row r="512" spans="1:34" s="4" customFormat="1" ht="11.25" x14ac:dyDescent="0.2">
      <c r="A512" s="3" t="s">
        <v>2034</v>
      </c>
      <c r="B512" s="3" t="s">
        <v>2211</v>
      </c>
      <c r="C512" s="3" t="s">
        <v>263</v>
      </c>
      <c r="D512" s="3">
        <v>13703</v>
      </c>
      <c r="E512" s="3" t="s">
        <v>2245</v>
      </c>
      <c r="F512" s="3" t="s">
        <v>2248</v>
      </c>
      <c r="G512" s="3" t="s">
        <v>2246</v>
      </c>
      <c r="H512" s="3" t="s">
        <v>2247</v>
      </c>
      <c r="I512" s="3" t="s">
        <v>42</v>
      </c>
      <c r="J512" s="3" t="s">
        <v>43</v>
      </c>
      <c r="K512" s="3" t="s">
        <v>44</v>
      </c>
      <c r="L512" s="3" t="s">
        <v>45</v>
      </c>
      <c r="M512" s="3" t="s">
        <v>9</v>
      </c>
      <c r="N512" s="3">
        <v>91</v>
      </c>
      <c r="O512" s="3">
        <v>10</v>
      </c>
      <c r="P512" s="3">
        <v>11</v>
      </c>
      <c r="Q512" s="3">
        <v>0</v>
      </c>
      <c r="R512" s="3"/>
      <c r="S512" s="3"/>
      <c r="T512" s="3"/>
      <c r="U512" s="3"/>
      <c r="V512" s="3">
        <v>55</v>
      </c>
      <c r="W512" s="3">
        <v>6</v>
      </c>
      <c r="X512" s="3">
        <v>11</v>
      </c>
      <c r="Y512" s="3">
        <v>0</v>
      </c>
      <c r="Z512" s="3">
        <v>0</v>
      </c>
      <c r="AA512" s="3">
        <v>0</v>
      </c>
      <c r="AB512" s="3">
        <v>0</v>
      </c>
      <c r="AC512" s="3">
        <v>0</v>
      </c>
      <c r="AD512" s="3">
        <v>0</v>
      </c>
      <c r="AE512" s="3">
        <v>0</v>
      </c>
      <c r="AF512" s="3">
        <v>0</v>
      </c>
      <c r="AG512" s="3">
        <v>0</v>
      </c>
      <c r="AH512" s="3" t="s">
        <v>2249</v>
      </c>
    </row>
    <row r="513" spans="1:34" s="4" customFormat="1" ht="11.25" x14ac:dyDescent="0.2">
      <c r="A513" s="3" t="s">
        <v>2034</v>
      </c>
      <c r="B513" s="3" t="s">
        <v>2211</v>
      </c>
      <c r="C513" s="3" t="s">
        <v>263</v>
      </c>
      <c r="D513" s="3">
        <v>13706</v>
      </c>
      <c r="E513" s="3" t="s">
        <v>2250</v>
      </c>
      <c r="F513" s="3" t="s">
        <v>2253</v>
      </c>
      <c r="G513" s="3" t="s">
        <v>2251</v>
      </c>
      <c r="H513" s="3" t="s">
        <v>2252</v>
      </c>
      <c r="I513" s="3" t="s">
        <v>42</v>
      </c>
      <c r="J513" s="3" t="s">
        <v>43</v>
      </c>
      <c r="K513" s="3" t="s">
        <v>44</v>
      </c>
      <c r="L513" s="3" t="s">
        <v>6</v>
      </c>
      <c r="M513" s="3" t="s">
        <v>9</v>
      </c>
      <c r="N513" s="3">
        <v>100</v>
      </c>
      <c r="O513" s="3">
        <v>1</v>
      </c>
      <c r="P513" s="3">
        <v>1</v>
      </c>
      <c r="Q513" s="3">
        <v>0</v>
      </c>
      <c r="R513" s="3"/>
      <c r="S513" s="3"/>
      <c r="T513" s="3"/>
      <c r="U513" s="3"/>
      <c r="V513" s="3">
        <v>0</v>
      </c>
      <c r="W513" s="3">
        <v>0</v>
      </c>
      <c r="X513" s="3">
        <v>0</v>
      </c>
      <c r="Y513" s="3">
        <v>0</v>
      </c>
      <c r="Z513" s="3">
        <v>0</v>
      </c>
      <c r="AA513" s="3">
        <v>0</v>
      </c>
      <c r="AB513" s="3">
        <v>0</v>
      </c>
      <c r="AC513" s="3">
        <v>0</v>
      </c>
      <c r="AD513" s="3">
        <v>0</v>
      </c>
      <c r="AE513" s="3">
        <v>0</v>
      </c>
      <c r="AF513" s="3">
        <v>0</v>
      </c>
      <c r="AG513" s="3">
        <v>0</v>
      </c>
      <c r="AH513" s="3" t="s">
        <v>2254</v>
      </c>
    </row>
    <row r="514" spans="1:34" s="4" customFormat="1" ht="11.25" x14ac:dyDescent="0.2">
      <c r="A514" s="3" t="s">
        <v>2034</v>
      </c>
      <c r="B514" s="3" t="s">
        <v>2255</v>
      </c>
      <c r="C514" s="3" t="s">
        <v>263</v>
      </c>
      <c r="D514" s="3">
        <v>7889</v>
      </c>
      <c r="E514" s="3" t="s">
        <v>2256</v>
      </c>
      <c r="F514" s="3" t="s">
        <v>2259</v>
      </c>
      <c r="G514" s="3" t="s">
        <v>2257</v>
      </c>
      <c r="H514" s="3" t="s">
        <v>2258</v>
      </c>
      <c r="I514" s="3" t="s">
        <v>42</v>
      </c>
      <c r="J514" s="3" t="s">
        <v>43</v>
      </c>
      <c r="K514" s="3" t="s">
        <v>44</v>
      </c>
      <c r="L514" s="3" t="s">
        <v>392</v>
      </c>
      <c r="M514" s="3" t="s">
        <v>5257</v>
      </c>
      <c r="N514" s="3">
        <v>100</v>
      </c>
      <c r="O514" s="3">
        <v>49597966</v>
      </c>
      <c r="P514" s="3">
        <v>49597966</v>
      </c>
      <c r="Q514" s="3">
        <v>0</v>
      </c>
      <c r="R514" s="3">
        <v>100</v>
      </c>
      <c r="S514" s="3">
        <v>49844698</v>
      </c>
      <c r="T514" s="3">
        <v>49844698</v>
      </c>
      <c r="U514" s="3">
        <v>0</v>
      </c>
      <c r="V514" s="3">
        <v>61.4</v>
      </c>
      <c r="W514" s="3">
        <v>30617069</v>
      </c>
      <c r="X514" s="3">
        <v>49844698</v>
      </c>
      <c r="Y514" s="3">
        <v>0</v>
      </c>
      <c r="Z514" s="3">
        <v>125.3</v>
      </c>
      <c r="AA514" s="3">
        <v>45283765</v>
      </c>
      <c r="AB514" s="3">
        <v>36135982</v>
      </c>
      <c r="AC514" s="3">
        <v>0</v>
      </c>
      <c r="AD514" s="3">
        <v>99.4</v>
      </c>
      <c r="AE514" s="3">
        <v>32302484</v>
      </c>
      <c r="AF514" s="3">
        <v>32483722</v>
      </c>
      <c r="AG514" s="3">
        <v>0</v>
      </c>
      <c r="AH514" s="3" t="s">
        <v>2260</v>
      </c>
    </row>
    <row r="515" spans="1:34" s="4" customFormat="1" ht="11.25" x14ac:dyDescent="0.2">
      <c r="A515" s="3" t="s">
        <v>2034</v>
      </c>
      <c r="B515" s="3" t="s">
        <v>2255</v>
      </c>
      <c r="C515" s="3" t="s">
        <v>263</v>
      </c>
      <c r="D515" s="3">
        <v>12695</v>
      </c>
      <c r="E515" s="3" t="s">
        <v>2261</v>
      </c>
      <c r="F515" s="3" t="s">
        <v>2262</v>
      </c>
      <c r="G515" s="3"/>
      <c r="H515" s="3"/>
      <c r="I515" s="3" t="s">
        <v>42</v>
      </c>
      <c r="J515" s="3" t="s">
        <v>43</v>
      </c>
      <c r="K515" s="3" t="s">
        <v>53</v>
      </c>
      <c r="L515" s="3" t="s">
        <v>6</v>
      </c>
      <c r="M515" s="3" t="s">
        <v>5256</v>
      </c>
      <c r="N515" s="3" t="s">
        <v>67</v>
      </c>
      <c r="O515" s="3" t="s">
        <v>40</v>
      </c>
      <c r="P515" s="3" t="s">
        <v>40</v>
      </c>
      <c r="Q515" s="3" t="s">
        <v>40</v>
      </c>
      <c r="R515" s="3">
        <v>96.5</v>
      </c>
      <c r="S515" s="3">
        <v>1479558</v>
      </c>
      <c r="T515" s="3">
        <v>1533221</v>
      </c>
      <c r="U515" s="3">
        <v>0</v>
      </c>
      <c r="V515" s="3">
        <v>96.5</v>
      </c>
      <c r="W515" s="3">
        <v>602328</v>
      </c>
      <c r="X515" s="3">
        <v>624021</v>
      </c>
      <c r="Y515" s="3">
        <v>0</v>
      </c>
      <c r="Z515" s="3">
        <v>96.7</v>
      </c>
      <c r="AA515" s="3">
        <v>1289102</v>
      </c>
      <c r="AB515" s="3">
        <v>1333426</v>
      </c>
      <c r="AC515" s="3">
        <v>0</v>
      </c>
      <c r="AD515" s="3">
        <v>96.8</v>
      </c>
      <c r="AE515" s="3">
        <v>1965413</v>
      </c>
      <c r="AF515" s="3">
        <v>2029936</v>
      </c>
      <c r="AG515" s="3">
        <v>0</v>
      </c>
      <c r="AH515" s="3" t="s">
        <v>2263</v>
      </c>
    </row>
    <row r="516" spans="1:34" s="4" customFormat="1" ht="11.25" x14ac:dyDescent="0.2">
      <c r="A516" s="3" t="s">
        <v>2034</v>
      </c>
      <c r="B516" s="3" t="s">
        <v>2255</v>
      </c>
      <c r="C516" s="3" t="s">
        <v>263</v>
      </c>
      <c r="D516" s="3">
        <v>13305</v>
      </c>
      <c r="E516" s="3" t="s">
        <v>2264</v>
      </c>
      <c r="F516" s="3" t="s">
        <v>2267</v>
      </c>
      <c r="G516" s="3" t="s">
        <v>2265</v>
      </c>
      <c r="H516" s="3" t="s">
        <v>2266</v>
      </c>
      <c r="I516" s="3" t="s">
        <v>42</v>
      </c>
      <c r="J516" s="3" t="s">
        <v>43</v>
      </c>
      <c r="K516" s="3" t="s">
        <v>44</v>
      </c>
      <c r="L516" s="3" t="s">
        <v>6</v>
      </c>
      <c r="M516" s="3" t="s">
        <v>5257</v>
      </c>
      <c r="N516" s="3">
        <v>13.9</v>
      </c>
      <c r="O516" s="3">
        <v>28481</v>
      </c>
      <c r="P516" s="3">
        <v>204902</v>
      </c>
      <c r="Q516" s="3">
        <v>0</v>
      </c>
      <c r="R516" s="3">
        <v>13.4</v>
      </c>
      <c r="S516" s="3">
        <v>27457</v>
      </c>
      <c r="T516" s="3">
        <v>204902</v>
      </c>
      <c r="U516" s="3">
        <v>0</v>
      </c>
      <c r="V516" s="3">
        <v>12.9</v>
      </c>
      <c r="W516" s="3">
        <v>26463</v>
      </c>
      <c r="X516" s="3">
        <v>204902</v>
      </c>
      <c r="Y516" s="3">
        <v>0</v>
      </c>
      <c r="Z516" s="3">
        <v>13.2</v>
      </c>
      <c r="AA516" s="3">
        <v>24951</v>
      </c>
      <c r="AB516" s="3">
        <v>189081</v>
      </c>
      <c r="AC516" s="3">
        <v>0</v>
      </c>
      <c r="AD516" s="3">
        <v>12.1</v>
      </c>
      <c r="AE516" s="3">
        <v>23477</v>
      </c>
      <c r="AF516" s="3">
        <v>193615</v>
      </c>
      <c r="AG516" s="3">
        <v>0</v>
      </c>
      <c r="AH516" s="3" t="s">
        <v>2268</v>
      </c>
    </row>
    <row r="517" spans="1:34" s="4" customFormat="1" ht="11.25" x14ac:dyDescent="0.2">
      <c r="A517" s="3" t="s">
        <v>2034</v>
      </c>
      <c r="B517" s="3" t="s">
        <v>2255</v>
      </c>
      <c r="C517" s="3" t="s">
        <v>263</v>
      </c>
      <c r="D517" s="3">
        <v>13310</v>
      </c>
      <c r="E517" s="3" t="s">
        <v>2269</v>
      </c>
      <c r="F517" s="3" t="s">
        <v>2270</v>
      </c>
      <c r="G517" s="3"/>
      <c r="H517" s="3"/>
      <c r="I517" s="3" t="s">
        <v>42</v>
      </c>
      <c r="J517" s="3" t="s">
        <v>43</v>
      </c>
      <c r="K517" s="3" t="s">
        <v>44</v>
      </c>
      <c r="L517" s="3" t="s">
        <v>45</v>
      </c>
      <c r="M517" s="3" t="s">
        <v>5256</v>
      </c>
      <c r="N517" s="3" t="s">
        <v>67</v>
      </c>
      <c r="O517" s="3" t="s">
        <v>40</v>
      </c>
      <c r="P517" s="3" t="s">
        <v>40</v>
      </c>
      <c r="Q517" s="3" t="s">
        <v>40</v>
      </c>
      <c r="R517" s="3">
        <v>100</v>
      </c>
      <c r="S517" s="3">
        <v>919837</v>
      </c>
      <c r="T517" s="3">
        <v>919837</v>
      </c>
      <c r="U517" s="3">
        <v>0</v>
      </c>
      <c r="V517" s="3">
        <v>62.4</v>
      </c>
      <c r="W517" s="3">
        <v>574282</v>
      </c>
      <c r="X517" s="3">
        <v>919837</v>
      </c>
      <c r="Y517" s="3">
        <v>0</v>
      </c>
      <c r="Z517" s="3">
        <v>111.2</v>
      </c>
      <c r="AA517" s="3">
        <v>1023646</v>
      </c>
      <c r="AB517" s="3">
        <v>920237</v>
      </c>
      <c r="AC517" s="3">
        <v>0</v>
      </c>
      <c r="AD517" s="3">
        <v>115.4</v>
      </c>
      <c r="AE517" s="3">
        <v>939981</v>
      </c>
      <c r="AF517" s="3">
        <v>814433</v>
      </c>
      <c r="AG517" s="3">
        <v>0</v>
      </c>
      <c r="AH517" s="3" t="s">
        <v>2271</v>
      </c>
    </row>
    <row r="518" spans="1:34" s="4" customFormat="1" ht="11.25" x14ac:dyDescent="0.2">
      <c r="A518" s="3" t="s">
        <v>2034</v>
      </c>
      <c r="B518" s="3" t="s">
        <v>2255</v>
      </c>
      <c r="C518" s="3" t="s">
        <v>263</v>
      </c>
      <c r="D518" s="3">
        <v>13511</v>
      </c>
      <c r="E518" s="3" t="s">
        <v>2272</v>
      </c>
      <c r="F518" s="3" t="s">
        <v>2275</v>
      </c>
      <c r="G518" s="3" t="s">
        <v>2273</v>
      </c>
      <c r="H518" s="3" t="s">
        <v>2274</v>
      </c>
      <c r="I518" s="3" t="s">
        <v>42</v>
      </c>
      <c r="J518" s="3" t="s">
        <v>43</v>
      </c>
      <c r="K518" s="3" t="s">
        <v>44</v>
      </c>
      <c r="L518" s="3" t="s">
        <v>45</v>
      </c>
      <c r="M518" s="3" t="s">
        <v>9</v>
      </c>
      <c r="N518" s="3">
        <v>100</v>
      </c>
      <c r="O518" s="3">
        <v>1242128</v>
      </c>
      <c r="P518" s="3">
        <v>1242128</v>
      </c>
      <c r="Q518" s="3">
        <v>0</v>
      </c>
      <c r="R518" s="3"/>
      <c r="S518" s="3"/>
      <c r="T518" s="3"/>
      <c r="U518" s="3"/>
      <c r="V518" s="3">
        <v>51.5</v>
      </c>
      <c r="W518" s="3">
        <v>639192</v>
      </c>
      <c r="X518" s="3">
        <v>1242128</v>
      </c>
      <c r="Y518" s="3">
        <v>0</v>
      </c>
      <c r="Z518" s="3">
        <v>111.8</v>
      </c>
      <c r="AA518" s="3">
        <v>1166296</v>
      </c>
      <c r="AB518" s="3">
        <v>1043306</v>
      </c>
      <c r="AC518" s="3">
        <v>0</v>
      </c>
      <c r="AD518" s="3">
        <v>106.4</v>
      </c>
      <c r="AE518" s="3">
        <v>902512</v>
      </c>
      <c r="AF518" s="3">
        <v>847888</v>
      </c>
      <c r="AG518" s="3">
        <v>0</v>
      </c>
      <c r="AH518" s="3" t="s">
        <v>2276</v>
      </c>
    </row>
    <row r="519" spans="1:34" s="4" customFormat="1" ht="11.25" x14ac:dyDescent="0.2">
      <c r="A519" s="3" t="s">
        <v>2034</v>
      </c>
      <c r="B519" s="3" t="s">
        <v>2255</v>
      </c>
      <c r="C519" s="3" t="s">
        <v>263</v>
      </c>
      <c r="D519" s="3">
        <v>13512</v>
      </c>
      <c r="E519" s="3" t="s">
        <v>2277</v>
      </c>
      <c r="F519" s="3" t="s">
        <v>2279</v>
      </c>
      <c r="G519" s="3" t="s">
        <v>2273</v>
      </c>
      <c r="H519" s="3" t="s">
        <v>2278</v>
      </c>
      <c r="I519" s="3" t="s">
        <v>42</v>
      </c>
      <c r="J519" s="3" t="s">
        <v>43</v>
      </c>
      <c r="K519" s="3" t="s">
        <v>44</v>
      </c>
      <c r="L519" s="3" t="s">
        <v>45</v>
      </c>
      <c r="M519" s="3" t="s">
        <v>9</v>
      </c>
      <c r="N519" s="3">
        <v>100</v>
      </c>
      <c r="O519" s="3">
        <v>13157</v>
      </c>
      <c r="P519" s="3">
        <v>13157</v>
      </c>
      <c r="Q519" s="3">
        <v>0</v>
      </c>
      <c r="R519" s="3"/>
      <c r="S519" s="3"/>
      <c r="T519" s="3"/>
      <c r="U519" s="3"/>
      <c r="V519" s="3">
        <v>73.599999999999994</v>
      </c>
      <c r="W519" s="3">
        <v>9685</v>
      </c>
      <c r="X519" s="3">
        <v>13157</v>
      </c>
      <c r="Y519" s="3">
        <v>0</v>
      </c>
      <c r="Z519" s="3">
        <v>100</v>
      </c>
      <c r="AA519" s="3">
        <v>7881</v>
      </c>
      <c r="AB519" s="3">
        <v>7881</v>
      </c>
      <c r="AC519" s="3">
        <v>0</v>
      </c>
      <c r="AD519" s="3">
        <v>99.9</v>
      </c>
      <c r="AE519" s="3">
        <v>5044</v>
      </c>
      <c r="AF519" s="3">
        <v>5047</v>
      </c>
      <c r="AG519" s="3">
        <v>0</v>
      </c>
      <c r="AH519" s="3" t="s">
        <v>2280</v>
      </c>
    </row>
    <row r="520" spans="1:34" s="4" customFormat="1" ht="11.25" x14ac:dyDescent="0.2">
      <c r="A520" s="3" t="s">
        <v>2034</v>
      </c>
      <c r="B520" s="3" t="s">
        <v>2255</v>
      </c>
      <c r="C520" s="3" t="s">
        <v>263</v>
      </c>
      <c r="D520" s="3">
        <v>13513</v>
      </c>
      <c r="E520" s="3" t="s">
        <v>2281</v>
      </c>
      <c r="F520" s="3" t="s">
        <v>2284</v>
      </c>
      <c r="G520" s="3" t="s">
        <v>2282</v>
      </c>
      <c r="H520" s="3" t="s">
        <v>2283</v>
      </c>
      <c r="I520" s="3" t="s">
        <v>42</v>
      </c>
      <c r="J520" s="3" t="s">
        <v>43</v>
      </c>
      <c r="K520" s="3" t="s">
        <v>53</v>
      </c>
      <c r="L520" s="3" t="s">
        <v>6</v>
      </c>
      <c r="M520" s="3" t="s">
        <v>9</v>
      </c>
      <c r="N520" s="3">
        <v>61</v>
      </c>
      <c r="O520" s="3">
        <v>61</v>
      </c>
      <c r="P520" s="3">
        <v>0</v>
      </c>
      <c r="Q520" s="3">
        <v>0</v>
      </c>
      <c r="R520" s="3"/>
      <c r="S520" s="3"/>
      <c r="T520" s="3"/>
      <c r="U520" s="3"/>
      <c r="V520" s="3">
        <v>68.3</v>
      </c>
      <c r="W520" s="3">
        <v>68.3</v>
      </c>
      <c r="X520" s="3">
        <v>0</v>
      </c>
      <c r="Y520" s="3">
        <v>0</v>
      </c>
      <c r="Z520" s="3">
        <v>67.099999999999994</v>
      </c>
      <c r="AA520" s="3">
        <v>67.099999999999994</v>
      </c>
      <c r="AB520" s="3">
        <v>0</v>
      </c>
      <c r="AC520" s="3">
        <v>0</v>
      </c>
      <c r="AD520" s="3">
        <v>57.7</v>
      </c>
      <c r="AE520" s="3">
        <v>57.7</v>
      </c>
      <c r="AF520" s="3">
        <v>0</v>
      </c>
      <c r="AG520" s="3">
        <v>0</v>
      </c>
      <c r="AH520" s="3"/>
    </row>
    <row r="521" spans="1:34" s="4" customFormat="1" ht="11.25" x14ac:dyDescent="0.2">
      <c r="A521" s="3" t="s">
        <v>2034</v>
      </c>
      <c r="B521" s="3" t="s">
        <v>2285</v>
      </c>
      <c r="C521" s="3" t="s">
        <v>263</v>
      </c>
      <c r="D521" s="3">
        <v>8977</v>
      </c>
      <c r="E521" s="3" t="s">
        <v>2286</v>
      </c>
      <c r="F521" s="3" t="s">
        <v>2289</v>
      </c>
      <c r="G521" s="3" t="s">
        <v>2287</v>
      </c>
      <c r="H521" s="3" t="s">
        <v>2288</v>
      </c>
      <c r="I521" s="3" t="s">
        <v>42</v>
      </c>
      <c r="J521" s="3" t="s">
        <v>43</v>
      </c>
      <c r="K521" s="3" t="s">
        <v>53</v>
      </c>
      <c r="L521" s="3" t="s">
        <v>6</v>
      </c>
      <c r="M521" s="3" t="s">
        <v>5257</v>
      </c>
      <c r="N521" s="3">
        <v>95</v>
      </c>
      <c r="O521" s="3">
        <v>2806300</v>
      </c>
      <c r="P521" s="3">
        <v>2954000</v>
      </c>
      <c r="Q521" s="3">
        <v>0</v>
      </c>
      <c r="R521" s="3">
        <v>96.6</v>
      </c>
      <c r="S521" s="3">
        <v>2824029</v>
      </c>
      <c r="T521" s="3">
        <v>2924216</v>
      </c>
      <c r="U521" s="3">
        <v>0</v>
      </c>
      <c r="V521" s="3">
        <v>97.2</v>
      </c>
      <c r="W521" s="3">
        <v>2727405</v>
      </c>
      <c r="X521" s="3">
        <v>2805052</v>
      </c>
      <c r="Y521" s="3">
        <v>0</v>
      </c>
      <c r="Z521" s="3">
        <v>97.2</v>
      </c>
      <c r="AA521" s="3">
        <v>2970706</v>
      </c>
      <c r="AB521" s="3">
        <v>3057059</v>
      </c>
      <c r="AC521" s="3">
        <v>0</v>
      </c>
      <c r="AD521" s="3">
        <v>95.1</v>
      </c>
      <c r="AE521" s="3">
        <v>3802252</v>
      </c>
      <c r="AF521" s="3">
        <v>3999654</v>
      </c>
      <c r="AG521" s="3">
        <v>0</v>
      </c>
      <c r="AH521" s="3" t="s">
        <v>2290</v>
      </c>
    </row>
    <row r="522" spans="1:34" s="4" customFormat="1" ht="11.25" x14ac:dyDescent="0.2">
      <c r="A522" s="3" t="s">
        <v>2034</v>
      </c>
      <c r="B522" s="3" t="s">
        <v>2285</v>
      </c>
      <c r="C522" s="3" t="s">
        <v>263</v>
      </c>
      <c r="D522" s="3">
        <v>13175</v>
      </c>
      <c r="E522" s="3" t="s">
        <v>2291</v>
      </c>
      <c r="F522" s="3" t="s">
        <v>2294</v>
      </c>
      <c r="G522" s="3" t="s">
        <v>2292</v>
      </c>
      <c r="H522" s="3" t="s">
        <v>2293</v>
      </c>
      <c r="I522" s="3" t="s">
        <v>42</v>
      </c>
      <c r="J522" s="3" t="s">
        <v>43</v>
      </c>
      <c r="K522" s="3" t="s">
        <v>44</v>
      </c>
      <c r="L522" s="3" t="s">
        <v>78</v>
      </c>
      <c r="M522" s="3" t="s">
        <v>5257</v>
      </c>
      <c r="N522" s="3">
        <v>9</v>
      </c>
      <c r="O522" s="3">
        <v>500000</v>
      </c>
      <c r="P522" s="3">
        <v>5582234</v>
      </c>
      <c r="Q522" s="3">
        <v>0</v>
      </c>
      <c r="R522" s="3">
        <v>11.4</v>
      </c>
      <c r="S522" s="3">
        <v>480000</v>
      </c>
      <c r="T522" s="3">
        <v>4193829.99</v>
      </c>
      <c r="U522" s="3">
        <v>0</v>
      </c>
      <c r="V522" s="3">
        <v>6.4</v>
      </c>
      <c r="W522" s="3">
        <v>268816</v>
      </c>
      <c r="X522" s="3">
        <v>4193829.99</v>
      </c>
      <c r="Y522" s="3">
        <v>0</v>
      </c>
      <c r="Z522" s="3">
        <v>14</v>
      </c>
      <c r="AA522" s="3">
        <v>553993.4</v>
      </c>
      <c r="AB522" s="3">
        <v>3948662.1</v>
      </c>
      <c r="AC522" s="3">
        <v>0</v>
      </c>
      <c r="AD522" s="3">
        <v>12.5</v>
      </c>
      <c r="AE522" s="3">
        <v>460041.4</v>
      </c>
      <c r="AF522" s="3">
        <v>3677258.1</v>
      </c>
      <c r="AG522" s="3">
        <v>0</v>
      </c>
      <c r="AH522" s="3" t="s">
        <v>2295</v>
      </c>
    </row>
    <row r="523" spans="1:34" s="4" customFormat="1" ht="11.25" x14ac:dyDescent="0.2">
      <c r="A523" s="3" t="s">
        <v>2034</v>
      </c>
      <c r="B523" s="3" t="s">
        <v>2285</v>
      </c>
      <c r="C523" s="3" t="s">
        <v>263</v>
      </c>
      <c r="D523" s="3">
        <v>13176</v>
      </c>
      <c r="E523" s="3" t="s">
        <v>2296</v>
      </c>
      <c r="F523" s="3" t="s">
        <v>2298</v>
      </c>
      <c r="G523" s="3" t="s">
        <v>2292</v>
      </c>
      <c r="H523" s="3" t="s">
        <v>2297</v>
      </c>
      <c r="I523" s="3" t="s">
        <v>42</v>
      </c>
      <c r="J523" s="3" t="s">
        <v>43</v>
      </c>
      <c r="K523" s="3" t="s">
        <v>44</v>
      </c>
      <c r="L523" s="3" t="s">
        <v>78</v>
      </c>
      <c r="M523" s="3" t="s">
        <v>5257</v>
      </c>
      <c r="N523" s="3">
        <v>21.4</v>
      </c>
      <c r="O523" s="3">
        <v>37552</v>
      </c>
      <c r="P523" s="3">
        <v>175181</v>
      </c>
      <c r="Q523" s="3">
        <v>0</v>
      </c>
      <c r="R523" s="3">
        <v>22.4</v>
      </c>
      <c r="S523" s="3">
        <v>35988</v>
      </c>
      <c r="T523" s="3">
        <v>160779</v>
      </c>
      <c r="U523" s="3">
        <v>0</v>
      </c>
      <c r="V523" s="3">
        <v>23.3</v>
      </c>
      <c r="W523" s="3">
        <v>20880</v>
      </c>
      <c r="X523" s="3">
        <v>89672</v>
      </c>
      <c r="Y523" s="3">
        <v>0</v>
      </c>
      <c r="Z523" s="3">
        <v>23.9</v>
      </c>
      <c r="AA523" s="3">
        <v>46445.9</v>
      </c>
      <c r="AB523" s="3">
        <v>194016.4</v>
      </c>
      <c r="AC523" s="3">
        <v>0</v>
      </c>
      <c r="AD523" s="3">
        <v>25.9</v>
      </c>
      <c r="AE523" s="3">
        <v>31216.3</v>
      </c>
      <c r="AF523" s="3">
        <v>120575.8</v>
      </c>
      <c r="AG523" s="3">
        <v>0</v>
      </c>
      <c r="AH523" s="3" t="s">
        <v>2299</v>
      </c>
    </row>
    <row r="524" spans="1:34" s="4" customFormat="1" ht="11.25" x14ac:dyDescent="0.2">
      <c r="A524" s="3" t="s">
        <v>2034</v>
      </c>
      <c r="B524" s="3" t="s">
        <v>2285</v>
      </c>
      <c r="C524" s="3" t="s">
        <v>263</v>
      </c>
      <c r="D524" s="3">
        <v>13250</v>
      </c>
      <c r="E524" s="3" t="s">
        <v>2300</v>
      </c>
      <c r="F524" s="3" t="s">
        <v>2302</v>
      </c>
      <c r="G524" s="3" t="s">
        <v>2292</v>
      </c>
      <c r="H524" s="3" t="s">
        <v>2301</v>
      </c>
      <c r="I524" s="3" t="s">
        <v>42</v>
      </c>
      <c r="J524" s="3" t="s">
        <v>43</v>
      </c>
      <c r="K524" s="3" t="s">
        <v>44</v>
      </c>
      <c r="L524" s="3" t="s">
        <v>6</v>
      </c>
      <c r="M524" s="3" t="s">
        <v>5257</v>
      </c>
      <c r="N524" s="3">
        <v>85</v>
      </c>
      <c r="O524" s="3">
        <v>11284595</v>
      </c>
      <c r="P524" s="3">
        <v>13275995</v>
      </c>
      <c r="Q524" s="3">
        <v>0</v>
      </c>
      <c r="R524" s="3">
        <v>84.5</v>
      </c>
      <c r="S524" s="3">
        <v>10934144</v>
      </c>
      <c r="T524" s="3">
        <v>12939815</v>
      </c>
      <c r="U524" s="3">
        <v>0</v>
      </c>
      <c r="V524" s="3">
        <v>96</v>
      </c>
      <c r="W524" s="3">
        <v>5264761</v>
      </c>
      <c r="X524" s="3">
        <v>5485450</v>
      </c>
      <c r="Y524" s="3">
        <v>0</v>
      </c>
      <c r="Z524" s="3">
        <v>97.8</v>
      </c>
      <c r="AA524" s="3">
        <v>12330353</v>
      </c>
      <c r="AB524" s="3">
        <v>12612149</v>
      </c>
      <c r="AC524" s="3">
        <v>0</v>
      </c>
      <c r="AD524" s="3">
        <v>95.4</v>
      </c>
      <c r="AE524" s="3">
        <v>8461628</v>
      </c>
      <c r="AF524" s="3">
        <v>8865821</v>
      </c>
      <c r="AG524" s="3">
        <v>0</v>
      </c>
      <c r="AH524" s="3" t="s">
        <v>2303</v>
      </c>
    </row>
    <row r="525" spans="1:34" s="4" customFormat="1" ht="11.25" x14ac:dyDescent="0.2">
      <c r="A525" s="3" t="s">
        <v>2034</v>
      </c>
      <c r="B525" s="3" t="s">
        <v>2285</v>
      </c>
      <c r="C525" s="3" t="s">
        <v>263</v>
      </c>
      <c r="D525" s="3">
        <v>13568</v>
      </c>
      <c r="E525" s="3" t="s">
        <v>2304</v>
      </c>
      <c r="F525" s="3" t="s">
        <v>2307</v>
      </c>
      <c r="G525" s="3" t="s">
        <v>2305</v>
      </c>
      <c r="H525" s="3" t="s">
        <v>2306</v>
      </c>
      <c r="I525" s="3" t="s">
        <v>2177</v>
      </c>
      <c r="J525" s="3" t="s">
        <v>52</v>
      </c>
      <c r="K525" s="3" t="s">
        <v>505</v>
      </c>
      <c r="L525" s="3" t="s">
        <v>6</v>
      </c>
      <c r="M525" s="3" t="s">
        <v>9</v>
      </c>
      <c r="N525" s="3">
        <v>700000</v>
      </c>
      <c r="O525" s="3">
        <v>8400000</v>
      </c>
      <c r="P525" s="3">
        <v>12</v>
      </c>
      <c r="Q525" s="3">
        <v>0</v>
      </c>
      <c r="R525" s="3"/>
      <c r="S525" s="3"/>
      <c r="T525" s="3"/>
      <c r="U525" s="3"/>
      <c r="V525" s="3">
        <v>448901</v>
      </c>
      <c r="W525" s="3">
        <v>2693405.76</v>
      </c>
      <c r="X525" s="3">
        <v>6</v>
      </c>
      <c r="Y525" s="3">
        <v>0</v>
      </c>
      <c r="Z525" s="3">
        <v>388398.6</v>
      </c>
      <c r="AA525" s="3">
        <v>4660782.91</v>
      </c>
      <c r="AB525" s="3">
        <v>12</v>
      </c>
      <c r="AC525" s="3">
        <v>0</v>
      </c>
      <c r="AD525" s="3">
        <v>360619.6</v>
      </c>
      <c r="AE525" s="3">
        <v>4327435.0999999996</v>
      </c>
      <c r="AF525" s="3">
        <v>12</v>
      </c>
      <c r="AG525" s="3">
        <v>0</v>
      </c>
      <c r="AH525" s="3" t="s">
        <v>2308</v>
      </c>
    </row>
    <row r="526" spans="1:34" s="4" customFormat="1" ht="11.25" x14ac:dyDescent="0.2">
      <c r="A526" s="3" t="s">
        <v>2034</v>
      </c>
      <c r="B526" s="3" t="s">
        <v>2285</v>
      </c>
      <c r="C526" s="3" t="s">
        <v>263</v>
      </c>
      <c r="D526" s="3">
        <v>13574</v>
      </c>
      <c r="E526" s="3" t="s">
        <v>2309</v>
      </c>
      <c r="F526" s="3" t="s">
        <v>2312</v>
      </c>
      <c r="G526" s="3" t="s">
        <v>2310</v>
      </c>
      <c r="H526" s="3" t="s">
        <v>2311</v>
      </c>
      <c r="I526" s="3" t="s">
        <v>42</v>
      </c>
      <c r="J526" s="3" t="s">
        <v>43</v>
      </c>
      <c r="K526" s="3" t="s">
        <v>53</v>
      </c>
      <c r="L526" s="3" t="s">
        <v>6</v>
      </c>
      <c r="M526" s="3" t="s">
        <v>9</v>
      </c>
      <c r="N526" s="3">
        <v>50</v>
      </c>
      <c r="O526" s="3">
        <v>68.5</v>
      </c>
      <c r="P526" s="3">
        <v>18.3</v>
      </c>
      <c r="Q526" s="3">
        <v>0</v>
      </c>
      <c r="R526" s="3"/>
      <c r="S526" s="3"/>
      <c r="T526" s="3"/>
      <c r="U526" s="3"/>
      <c r="V526" s="3" t="s">
        <v>67</v>
      </c>
      <c r="W526" s="3" t="s">
        <v>40</v>
      </c>
      <c r="X526" s="3" t="s">
        <v>40</v>
      </c>
      <c r="Y526" s="3" t="s">
        <v>40</v>
      </c>
      <c r="Z526" s="3">
        <v>49</v>
      </c>
      <c r="AA526" s="3">
        <v>68</v>
      </c>
      <c r="AB526" s="3">
        <v>19</v>
      </c>
      <c r="AC526" s="3">
        <v>0</v>
      </c>
      <c r="AD526" s="3" t="s">
        <v>67</v>
      </c>
      <c r="AE526" s="3" t="s">
        <v>40</v>
      </c>
      <c r="AF526" s="3" t="s">
        <v>40</v>
      </c>
      <c r="AG526" s="3" t="s">
        <v>40</v>
      </c>
      <c r="AH526" s="3" t="s">
        <v>2313</v>
      </c>
    </row>
    <row r="527" spans="1:34" s="4" customFormat="1" ht="11.25" x14ac:dyDescent="0.2">
      <c r="A527" s="3" t="s">
        <v>2034</v>
      </c>
      <c r="B527" s="3" t="s">
        <v>2285</v>
      </c>
      <c r="C527" s="3" t="s">
        <v>263</v>
      </c>
      <c r="D527" s="3">
        <v>13581</v>
      </c>
      <c r="E527" s="3" t="s">
        <v>2314</v>
      </c>
      <c r="F527" s="3" t="s">
        <v>2317</v>
      </c>
      <c r="G527" s="3" t="s">
        <v>2315</v>
      </c>
      <c r="H527" s="3" t="s">
        <v>2316</v>
      </c>
      <c r="I527" s="3" t="s">
        <v>42</v>
      </c>
      <c r="J527" s="3" t="s">
        <v>52</v>
      </c>
      <c r="K527" s="3" t="s">
        <v>44</v>
      </c>
      <c r="L527" s="3" t="s">
        <v>6</v>
      </c>
      <c r="M527" s="3" t="s">
        <v>9</v>
      </c>
      <c r="N527" s="3">
        <v>3</v>
      </c>
      <c r="O527" s="3">
        <v>3</v>
      </c>
      <c r="P527" s="3">
        <v>1</v>
      </c>
      <c r="Q527" s="3">
        <v>0</v>
      </c>
      <c r="R527" s="3"/>
      <c r="S527" s="3"/>
      <c r="T527" s="3"/>
      <c r="U527" s="3"/>
      <c r="V527" s="3" t="s">
        <v>67</v>
      </c>
      <c r="W527" s="3" t="s">
        <v>40</v>
      </c>
      <c r="X527" s="3" t="s">
        <v>40</v>
      </c>
      <c r="Y527" s="3" t="s">
        <v>40</v>
      </c>
      <c r="Z527" s="3">
        <v>1.46</v>
      </c>
      <c r="AA527" s="3">
        <v>1.46</v>
      </c>
      <c r="AB527" s="3">
        <v>1</v>
      </c>
      <c r="AC527" s="3">
        <v>0</v>
      </c>
      <c r="AD527" s="3">
        <v>0.01</v>
      </c>
      <c r="AE527" s="3">
        <v>0.01</v>
      </c>
      <c r="AF527" s="3">
        <v>1</v>
      </c>
      <c r="AG527" s="3">
        <v>0</v>
      </c>
      <c r="AH527" s="3" t="s">
        <v>2318</v>
      </c>
    </row>
    <row r="528" spans="1:34" s="4" customFormat="1" ht="11.25" x14ac:dyDescent="0.2">
      <c r="A528" s="3" t="s">
        <v>2034</v>
      </c>
      <c r="B528" s="3" t="s">
        <v>2319</v>
      </c>
      <c r="C528" s="3" t="s">
        <v>263</v>
      </c>
      <c r="D528" s="3">
        <v>13050</v>
      </c>
      <c r="E528" s="3" t="s">
        <v>2320</v>
      </c>
      <c r="F528" s="3" t="s">
        <v>2323</v>
      </c>
      <c r="G528" s="3" t="s">
        <v>2321</v>
      </c>
      <c r="H528" s="3" t="s">
        <v>2322</v>
      </c>
      <c r="I528" s="3" t="s">
        <v>42</v>
      </c>
      <c r="J528" s="3" t="s">
        <v>43</v>
      </c>
      <c r="K528" s="3" t="s">
        <v>53</v>
      </c>
      <c r="L528" s="3" t="s">
        <v>6</v>
      </c>
      <c r="M528" s="3" t="s">
        <v>5257</v>
      </c>
      <c r="N528" s="3">
        <v>92.1</v>
      </c>
      <c r="O528" s="3">
        <v>116</v>
      </c>
      <c r="P528" s="3">
        <v>126</v>
      </c>
      <c r="Q528" s="3">
        <v>0</v>
      </c>
      <c r="R528" s="3">
        <v>91.4</v>
      </c>
      <c r="S528" s="3">
        <v>180</v>
      </c>
      <c r="T528" s="3">
        <v>197</v>
      </c>
      <c r="U528" s="3">
        <v>0</v>
      </c>
      <c r="V528" s="3">
        <v>93.8</v>
      </c>
      <c r="W528" s="3">
        <v>61</v>
      </c>
      <c r="X528" s="3">
        <v>65</v>
      </c>
      <c r="Y528" s="3">
        <v>0</v>
      </c>
      <c r="Z528" s="3">
        <v>91.9</v>
      </c>
      <c r="AA528" s="3">
        <v>125</v>
      </c>
      <c r="AB528" s="3">
        <v>136</v>
      </c>
      <c r="AC528" s="3">
        <v>0</v>
      </c>
      <c r="AD528" s="3">
        <v>91.3</v>
      </c>
      <c r="AE528" s="3">
        <v>137</v>
      </c>
      <c r="AF528" s="3">
        <v>150</v>
      </c>
      <c r="AG528" s="3">
        <v>0</v>
      </c>
      <c r="AH528" s="3" t="s">
        <v>2324</v>
      </c>
    </row>
    <row r="529" spans="1:34" s="4" customFormat="1" ht="11.25" x14ac:dyDescent="0.2">
      <c r="A529" s="3" t="s">
        <v>2034</v>
      </c>
      <c r="B529" s="3" t="s">
        <v>2319</v>
      </c>
      <c r="C529" s="3" t="s">
        <v>263</v>
      </c>
      <c r="D529" s="3">
        <v>13234</v>
      </c>
      <c r="E529" s="3" t="s">
        <v>2325</v>
      </c>
      <c r="F529" s="3" t="s">
        <v>2326</v>
      </c>
      <c r="G529" s="3"/>
      <c r="H529" s="3"/>
      <c r="I529" s="3" t="s">
        <v>42</v>
      </c>
      <c r="J529" s="3" t="s">
        <v>43</v>
      </c>
      <c r="K529" s="3" t="s">
        <v>44</v>
      </c>
      <c r="L529" s="3" t="s">
        <v>6</v>
      </c>
      <c r="M529" s="3" t="s">
        <v>5256</v>
      </c>
      <c r="N529" s="3" t="s">
        <v>67</v>
      </c>
      <c r="O529" s="3" t="s">
        <v>40</v>
      </c>
      <c r="P529" s="3" t="s">
        <v>40</v>
      </c>
      <c r="Q529" s="3" t="s">
        <v>40</v>
      </c>
      <c r="R529" s="3">
        <v>4.5</v>
      </c>
      <c r="S529" s="3">
        <v>124</v>
      </c>
      <c r="T529" s="3">
        <v>2751</v>
      </c>
      <c r="U529" s="3">
        <v>0</v>
      </c>
      <c r="V529" s="3">
        <v>0</v>
      </c>
      <c r="W529" s="3">
        <v>0</v>
      </c>
      <c r="X529" s="3">
        <v>2751</v>
      </c>
      <c r="Y529" s="3">
        <v>0</v>
      </c>
      <c r="Z529" s="3">
        <v>4.4000000000000004</v>
      </c>
      <c r="AA529" s="3">
        <v>110</v>
      </c>
      <c r="AB529" s="3">
        <v>2495</v>
      </c>
      <c r="AC529" s="3">
        <v>0</v>
      </c>
      <c r="AD529" s="3">
        <v>4.0999999999999996</v>
      </c>
      <c r="AE529" s="3">
        <v>97</v>
      </c>
      <c r="AF529" s="3">
        <v>2387</v>
      </c>
      <c r="AG529" s="3">
        <v>0</v>
      </c>
      <c r="AH529" s="3" t="s">
        <v>2327</v>
      </c>
    </row>
    <row r="530" spans="1:34" s="4" customFormat="1" ht="11.25" x14ac:dyDescent="0.2">
      <c r="A530" s="3" t="s">
        <v>2034</v>
      </c>
      <c r="B530" s="3" t="s">
        <v>2319</v>
      </c>
      <c r="C530" s="3" t="s">
        <v>263</v>
      </c>
      <c r="D530" s="3">
        <v>13235</v>
      </c>
      <c r="E530" s="3" t="s">
        <v>2328</v>
      </c>
      <c r="F530" s="3" t="s">
        <v>2329</v>
      </c>
      <c r="G530" s="3"/>
      <c r="H530" s="3"/>
      <c r="I530" s="3" t="s">
        <v>42</v>
      </c>
      <c r="J530" s="3" t="s">
        <v>43</v>
      </c>
      <c r="K530" s="3" t="s">
        <v>44</v>
      </c>
      <c r="L530" s="3" t="s">
        <v>78</v>
      </c>
      <c r="M530" s="3" t="s">
        <v>5256</v>
      </c>
      <c r="N530" s="3" t="s">
        <v>67</v>
      </c>
      <c r="O530" s="3" t="s">
        <v>40</v>
      </c>
      <c r="P530" s="3" t="s">
        <v>40</v>
      </c>
      <c r="Q530" s="3" t="s">
        <v>40</v>
      </c>
      <c r="R530" s="3">
        <v>26.28</v>
      </c>
      <c r="S530" s="3">
        <v>9604</v>
      </c>
      <c r="T530" s="3">
        <v>36550</v>
      </c>
      <c r="U530" s="3">
        <v>0</v>
      </c>
      <c r="V530" s="3">
        <v>0</v>
      </c>
      <c r="W530" s="3">
        <v>0</v>
      </c>
      <c r="X530" s="3">
        <v>0</v>
      </c>
      <c r="Y530" s="3">
        <v>0</v>
      </c>
      <c r="Z530" s="3">
        <v>31.98</v>
      </c>
      <c r="AA530" s="3">
        <v>10723</v>
      </c>
      <c r="AB530" s="3">
        <v>33532</v>
      </c>
      <c r="AC530" s="3">
        <v>0</v>
      </c>
      <c r="AD530" s="3">
        <v>21.78</v>
      </c>
      <c r="AE530" s="3">
        <v>7135</v>
      </c>
      <c r="AF530" s="3">
        <v>32754</v>
      </c>
      <c r="AG530" s="3">
        <v>0</v>
      </c>
      <c r="AH530" s="3" t="s">
        <v>2330</v>
      </c>
    </row>
    <row r="531" spans="1:34" s="4" customFormat="1" ht="11.25" x14ac:dyDescent="0.2">
      <c r="A531" s="3" t="s">
        <v>2034</v>
      </c>
      <c r="B531" s="3" t="s">
        <v>2319</v>
      </c>
      <c r="C531" s="3" t="s">
        <v>263</v>
      </c>
      <c r="D531" s="3">
        <v>13626</v>
      </c>
      <c r="E531" s="3" t="s">
        <v>2331</v>
      </c>
      <c r="F531" s="3" t="s">
        <v>2334</v>
      </c>
      <c r="G531" s="3" t="s">
        <v>2332</v>
      </c>
      <c r="H531" s="3" t="s">
        <v>2333</v>
      </c>
      <c r="I531" s="3" t="s">
        <v>42</v>
      </c>
      <c r="J531" s="3" t="s">
        <v>43</v>
      </c>
      <c r="K531" s="3" t="s">
        <v>44</v>
      </c>
      <c r="L531" s="3" t="s">
        <v>6</v>
      </c>
      <c r="M531" s="3" t="s">
        <v>9</v>
      </c>
      <c r="N531" s="3">
        <v>75</v>
      </c>
      <c r="O531" s="3">
        <v>2100</v>
      </c>
      <c r="P531" s="3">
        <v>2800</v>
      </c>
      <c r="Q531" s="3">
        <v>0</v>
      </c>
      <c r="R531" s="3"/>
      <c r="S531" s="3"/>
      <c r="T531" s="3"/>
      <c r="U531" s="3"/>
      <c r="V531" s="3">
        <v>78.7</v>
      </c>
      <c r="W531" s="3">
        <v>420</v>
      </c>
      <c r="X531" s="3">
        <v>534</v>
      </c>
      <c r="Y531" s="3">
        <v>0</v>
      </c>
      <c r="Z531" s="3">
        <v>72.599999999999994</v>
      </c>
      <c r="AA531" s="3">
        <v>1340</v>
      </c>
      <c r="AB531" s="3">
        <v>1846</v>
      </c>
      <c r="AC531" s="3">
        <v>0</v>
      </c>
      <c r="AD531" s="3">
        <v>88.4</v>
      </c>
      <c r="AE531" s="3">
        <v>2534</v>
      </c>
      <c r="AF531" s="3">
        <v>2868</v>
      </c>
      <c r="AG531" s="3">
        <v>0</v>
      </c>
      <c r="AH531" s="3" t="s">
        <v>2335</v>
      </c>
    </row>
    <row r="532" spans="1:34" s="4" customFormat="1" ht="11.25" x14ac:dyDescent="0.2">
      <c r="A532" s="3" t="s">
        <v>2034</v>
      </c>
      <c r="B532" s="3" t="s">
        <v>2319</v>
      </c>
      <c r="C532" s="3" t="s">
        <v>263</v>
      </c>
      <c r="D532" s="3">
        <v>13635</v>
      </c>
      <c r="E532" s="3" t="s">
        <v>2336</v>
      </c>
      <c r="F532" s="3" t="s">
        <v>2338</v>
      </c>
      <c r="G532" s="3" t="s">
        <v>2321</v>
      </c>
      <c r="H532" s="3" t="s">
        <v>2337</v>
      </c>
      <c r="I532" s="3" t="s">
        <v>42</v>
      </c>
      <c r="J532" s="3" t="s">
        <v>43</v>
      </c>
      <c r="K532" s="3" t="s">
        <v>53</v>
      </c>
      <c r="L532" s="3" t="s">
        <v>6</v>
      </c>
      <c r="M532" s="3" t="s">
        <v>9</v>
      </c>
      <c r="N532" s="3">
        <v>39.299999999999997</v>
      </c>
      <c r="O532" s="3">
        <v>22</v>
      </c>
      <c r="P532" s="3">
        <v>56</v>
      </c>
      <c r="Q532" s="3">
        <v>0</v>
      </c>
      <c r="R532" s="3"/>
      <c r="S532" s="3"/>
      <c r="T532" s="3"/>
      <c r="U532" s="3"/>
      <c r="V532" s="3">
        <v>55</v>
      </c>
      <c r="W532" s="3">
        <v>11</v>
      </c>
      <c r="X532" s="3">
        <v>20</v>
      </c>
      <c r="Y532" s="3">
        <v>0</v>
      </c>
      <c r="Z532" s="3">
        <v>31.8</v>
      </c>
      <c r="AA532" s="3">
        <v>14</v>
      </c>
      <c r="AB532" s="3">
        <v>44</v>
      </c>
      <c r="AC532" s="3">
        <v>0</v>
      </c>
      <c r="AD532" s="3">
        <v>20.399999999999999</v>
      </c>
      <c r="AE532" s="3">
        <v>10</v>
      </c>
      <c r="AF532" s="3">
        <v>49</v>
      </c>
      <c r="AG532" s="3">
        <v>0</v>
      </c>
      <c r="AH532" s="3" t="s">
        <v>2339</v>
      </c>
    </row>
    <row r="533" spans="1:34" s="4" customFormat="1" ht="11.25" x14ac:dyDescent="0.2">
      <c r="A533" s="3" t="s">
        <v>2034</v>
      </c>
      <c r="B533" s="3" t="s">
        <v>2319</v>
      </c>
      <c r="C533" s="3" t="s">
        <v>263</v>
      </c>
      <c r="D533" s="3">
        <v>13645</v>
      </c>
      <c r="E533" s="3" t="s">
        <v>2340</v>
      </c>
      <c r="F533" s="3" t="s">
        <v>2342</v>
      </c>
      <c r="G533" s="3" t="s">
        <v>2332</v>
      </c>
      <c r="H533" s="3" t="s">
        <v>2341</v>
      </c>
      <c r="I533" s="3" t="s">
        <v>42</v>
      </c>
      <c r="J533" s="3" t="s">
        <v>43</v>
      </c>
      <c r="K533" s="3" t="s">
        <v>44</v>
      </c>
      <c r="L533" s="3" t="s">
        <v>78</v>
      </c>
      <c r="M533" s="3" t="s">
        <v>9</v>
      </c>
      <c r="N533" s="3">
        <v>30.1</v>
      </c>
      <c r="O533" s="3">
        <v>10395</v>
      </c>
      <c r="P533" s="3">
        <v>34571</v>
      </c>
      <c r="Q533" s="3">
        <v>0</v>
      </c>
      <c r="R533" s="3"/>
      <c r="S533" s="3"/>
      <c r="T533" s="3"/>
      <c r="U533" s="3"/>
      <c r="V533" s="3">
        <v>32.5</v>
      </c>
      <c r="W533" s="3">
        <v>5331</v>
      </c>
      <c r="X533" s="3">
        <v>16403</v>
      </c>
      <c r="Y533" s="3">
        <v>0</v>
      </c>
      <c r="Z533" s="3" t="s">
        <v>67</v>
      </c>
      <c r="AA533" s="3" t="s">
        <v>40</v>
      </c>
      <c r="AB533" s="3" t="s">
        <v>40</v>
      </c>
      <c r="AC533" s="3" t="s">
        <v>40</v>
      </c>
      <c r="AD533" s="3" t="s">
        <v>67</v>
      </c>
      <c r="AE533" s="3" t="s">
        <v>40</v>
      </c>
      <c r="AF533" s="3" t="s">
        <v>40</v>
      </c>
      <c r="AG533" s="3" t="s">
        <v>40</v>
      </c>
      <c r="AH533" s="3" t="s">
        <v>2343</v>
      </c>
    </row>
    <row r="534" spans="1:34" s="4" customFormat="1" ht="11.25" x14ac:dyDescent="0.2">
      <c r="A534" s="3" t="s">
        <v>2034</v>
      </c>
      <c r="B534" s="3" t="s">
        <v>2344</v>
      </c>
      <c r="C534" s="3" t="s">
        <v>36</v>
      </c>
      <c r="D534" s="3">
        <v>12640</v>
      </c>
      <c r="E534" s="3" t="s">
        <v>2345</v>
      </c>
      <c r="F534" s="3" t="s">
        <v>2346</v>
      </c>
      <c r="G534" s="3"/>
      <c r="H534" s="3"/>
      <c r="I534" s="3" t="s">
        <v>42</v>
      </c>
      <c r="J534" s="3" t="s">
        <v>43</v>
      </c>
      <c r="K534" s="3" t="s">
        <v>53</v>
      </c>
      <c r="L534" s="3" t="s">
        <v>6</v>
      </c>
      <c r="M534" s="3" t="s">
        <v>5256</v>
      </c>
      <c r="N534" s="3" t="s">
        <v>67</v>
      </c>
      <c r="O534" s="3" t="s">
        <v>40</v>
      </c>
      <c r="P534" s="3" t="s">
        <v>40</v>
      </c>
      <c r="Q534" s="3" t="s">
        <v>40</v>
      </c>
      <c r="R534" s="3">
        <v>98</v>
      </c>
      <c r="S534" s="3">
        <v>78</v>
      </c>
      <c r="T534" s="3">
        <v>80</v>
      </c>
      <c r="U534" s="3">
        <v>0</v>
      </c>
      <c r="V534" s="3">
        <v>100</v>
      </c>
      <c r="W534" s="3">
        <v>29</v>
      </c>
      <c r="X534" s="3">
        <v>29</v>
      </c>
      <c r="Y534" s="3">
        <v>0</v>
      </c>
      <c r="Z534" s="3">
        <v>100</v>
      </c>
      <c r="AA534" s="3">
        <v>69</v>
      </c>
      <c r="AB534" s="3">
        <v>69</v>
      </c>
      <c r="AC534" s="3">
        <v>0</v>
      </c>
      <c r="AD534" s="3">
        <v>100</v>
      </c>
      <c r="AE534" s="3">
        <v>25</v>
      </c>
      <c r="AF534" s="3">
        <v>25</v>
      </c>
      <c r="AG534" s="3">
        <v>0</v>
      </c>
      <c r="AH534" s="3" t="s">
        <v>2347</v>
      </c>
    </row>
    <row r="535" spans="1:34" s="4" customFormat="1" ht="11.25" x14ac:dyDescent="0.2">
      <c r="A535" s="3" t="s">
        <v>2034</v>
      </c>
      <c r="B535" s="3" t="s">
        <v>2344</v>
      </c>
      <c r="C535" s="3" t="s">
        <v>36</v>
      </c>
      <c r="D535" s="3">
        <v>13099</v>
      </c>
      <c r="E535" s="3" t="s">
        <v>2348</v>
      </c>
      <c r="F535" s="3" t="s">
        <v>2349</v>
      </c>
      <c r="G535" s="3"/>
      <c r="H535" s="3"/>
      <c r="I535" s="3" t="s">
        <v>42</v>
      </c>
      <c r="J535" s="3" t="s">
        <v>43</v>
      </c>
      <c r="K535" s="3" t="s">
        <v>53</v>
      </c>
      <c r="L535" s="3" t="s">
        <v>6</v>
      </c>
      <c r="M535" s="3" t="s">
        <v>5256</v>
      </c>
      <c r="N535" s="3" t="s">
        <v>67</v>
      </c>
      <c r="O535" s="3" t="s">
        <v>40</v>
      </c>
      <c r="P535" s="3" t="s">
        <v>40</v>
      </c>
      <c r="Q535" s="3" t="s">
        <v>40</v>
      </c>
      <c r="R535" s="3">
        <v>80</v>
      </c>
      <c r="S535" s="3">
        <v>94</v>
      </c>
      <c r="T535" s="3">
        <v>117</v>
      </c>
      <c r="U535" s="3">
        <v>0</v>
      </c>
      <c r="V535" s="3">
        <v>91</v>
      </c>
      <c r="W535" s="3">
        <v>103</v>
      </c>
      <c r="X535" s="3">
        <v>113</v>
      </c>
      <c r="Y535" s="3">
        <v>0</v>
      </c>
      <c r="Z535" s="3">
        <v>88</v>
      </c>
      <c r="AA535" s="3">
        <v>155</v>
      </c>
      <c r="AB535" s="3">
        <v>177</v>
      </c>
      <c r="AC535" s="3">
        <v>0</v>
      </c>
      <c r="AD535" s="3">
        <v>97</v>
      </c>
      <c r="AE535" s="3">
        <v>157</v>
      </c>
      <c r="AF535" s="3">
        <v>162</v>
      </c>
      <c r="AG535" s="3">
        <v>0</v>
      </c>
      <c r="AH535" s="3" t="s">
        <v>2350</v>
      </c>
    </row>
    <row r="536" spans="1:34" s="4" customFormat="1" ht="11.25" x14ac:dyDescent="0.2">
      <c r="A536" s="3" t="s">
        <v>2034</v>
      </c>
      <c r="B536" s="3" t="s">
        <v>2344</v>
      </c>
      <c r="C536" s="3" t="s">
        <v>36</v>
      </c>
      <c r="D536" s="3">
        <v>13392</v>
      </c>
      <c r="E536" s="3" t="s">
        <v>2351</v>
      </c>
      <c r="F536" s="3" t="s">
        <v>2352</v>
      </c>
      <c r="G536" s="3"/>
      <c r="H536" s="3"/>
      <c r="I536" s="3" t="s">
        <v>87</v>
      </c>
      <c r="J536" s="3" t="s">
        <v>52</v>
      </c>
      <c r="K536" s="3" t="s">
        <v>53</v>
      </c>
      <c r="L536" s="3" t="s">
        <v>6</v>
      </c>
      <c r="M536" s="3" t="s">
        <v>5256</v>
      </c>
      <c r="N536" s="3" t="s">
        <v>67</v>
      </c>
      <c r="O536" s="3" t="s">
        <v>40</v>
      </c>
      <c r="P536" s="3" t="s">
        <v>40</v>
      </c>
      <c r="Q536" s="3" t="s">
        <v>40</v>
      </c>
      <c r="R536" s="3">
        <v>23</v>
      </c>
      <c r="S536" s="3">
        <v>496</v>
      </c>
      <c r="T536" s="3">
        <v>22</v>
      </c>
      <c r="U536" s="3">
        <v>0</v>
      </c>
      <c r="V536" s="3">
        <v>5</v>
      </c>
      <c r="W536" s="3">
        <v>126</v>
      </c>
      <c r="X536" s="3">
        <v>24</v>
      </c>
      <c r="Y536" s="3">
        <v>0</v>
      </c>
      <c r="Z536" s="3" t="s">
        <v>67</v>
      </c>
      <c r="AA536" s="3" t="s">
        <v>40</v>
      </c>
      <c r="AB536" s="3" t="s">
        <v>40</v>
      </c>
      <c r="AC536" s="3" t="s">
        <v>40</v>
      </c>
      <c r="AD536" s="3">
        <v>60</v>
      </c>
      <c r="AE536" s="3">
        <v>1432</v>
      </c>
      <c r="AF536" s="3">
        <v>24</v>
      </c>
      <c r="AG536" s="3">
        <v>0</v>
      </c>
      <c r="AH536" s="3" t="s">
        <v>2353</v>
      </c>
    </row>
    <row r="537" spans="1:34" s="4" customFormat="1" ht="11.25" x14ac:dyDescent="0.2">
      <c r="A537" s="3" t="s">
        <v>2034</v>
      </c>
      <c r="B537" s="3" t="s">
        <v>2344</v>
      </c>
      <c r="C537" s="3" t="s">
        <v>36</v>
      </c>
      <c r="D537" s="3">
        <v>13659</v>
      </c>
      <c r="E537" s="3" t="s">
        <v>2354</v>
      </c>
      <c r="F537" s="3" t="s">
        <v>2357</v>
      </c>
      <c r="G537" s="3" t="s">
        <v>2355</v>
      </c>
      <c r="H537" s="3" t="s">
        <v>2356</v>
      </c>
      <c r="I537" s="3" t="s">
        <v>42</v>
      </c>
      <c r="J537" s="3" t="s">
        <v>43</v>
      </c>
      <c r="K537" s="3" t="s">
        <v>53</v>
      </c>
      <c r="L537" s="3" t="s">
        <v>6</v>
      </c>
      <c r="M537" s="3" t="s">
        <v>9</v>
      </c>
      <c r="N537" s="3">
        <v>80</v>
      </c>
      <c r="O537" s="3">
        <v>256</v>
      </c>
      <c r="P537" s="3">
        <v>320</v>
      </c>
      <c r="Q537" s="3">
        <v>0</v>
      </c>
      <c r="R537" s="3"/>
      <c r="S537" s="3"/>
      <c r="T537" s="3"/>
      <c r="U537" s="3"/>
      <c r="V537" s="3">
        <v>90.63</v>
      </c>
      <c r="W537" s="3">
        <v>145</v>
      </c>
      <c r="X537" s="3">
        <v>160</v>
      </c>
      <c r="Y537" s="3">
        <v>0</v>
      </c>
      <c r="Z537" s="3">
        <v>86.94</v>
      </c>
      <c r="AA537" s="3">
        <v>193</v>
      </c>
      <c r="AB537" s="3">
        <v>222</v>
      </c>
      <c r="AC537" s="3">
        <v>0</v>
      </c>
      <c r="AD537" s="3">
        <v>93.99</v>
      </c>
      <c r="AE537" s="3">
        <v>219</v>
      </c>
      <c r="AF537" s="3">
        <v>233</v>
      </c>
      <c r="AG537" s="3">
        <v>0</v>
      </c>
      <c r="AH537" s="3" t="s">
        <v>2358</v>
      </c>
    </row>
    <row r="538" spans="1:34" s="4" customFormat="1" ht="11.25" x14ac:dyDescent="0.2">
      <c r="A538" s="3" t="s">
        <v>2034</v>
      </c>
      <c r="B538" s="3" t="s">
        <v>2344</v>
      </c>
      <c r="C538" s="3" t="s">
        <v>36</v>
      </c>
      <c r="D538" s="3">
        <v>13680</v>
      </c>
      <c r="E538" s="3" t="s">
        <v>2359</v>
      </c>
      <c r="F538" s="3" t="s">
        <v>2362</v>
      </c>
      <c r="G538" s="3" t="s">
        <v>2360</v>
      </c>
      <c r="H538" s="3" t="s">
        <v>2361</v>
      </c>
      <c r="I538" s="3" t="s">
        <v>87</v>
      </c>
      <c r="J538" s="3" t="s">
        <v>52</v>
      </c>
      <c r="K538" s="3" t="s">
        <v>53</v>
      </c>
      <c r="L538" s="3" t="s">
        <v>6</v>
      </c>
      <c r="M538" s="3" t="s">
        <v>9</v>
      </c>
      <c r="N538" s="3">
        <v>16</v>
      </c>
      <c r="O538" s="3">
        <v>960</v>
      </c>
      <c r="P538" s="3">
        <v>60</v>
      </c>
      <c r="Q538" s="3">
        <v>0</v>
      </c>
      <c r="R538" s="3"/>
      <c r="S538" s="3"/>
      <c r="T538" s="3"/>
      <c r="U538" s="3"/>
      <c r="V538" s="3">
        <v>5.38</v>
      </c>
      <c r="W538" s="3">
        <v>156</v>
      </c>
      <c r="X538" s="3">
        <v>29</v>
      </c>
      <c r="Y538" s="3">
        <v>0</v>
      </c>
      <c r="Z538" s="3">
        <v>7.19</v>
      </c>
      <c r="AA538" s="3">
        <v>496</v>
      </c>
      <c r="AB538" s="3">
        <v>69</v>
      </c>
      <c r="AC538" s="3">
        <v>0</v>
      </c>
      <c r="AD538" s="3">
        <v>38</v>
      </c>
      <c r="AE538" s="3">
        <v>950</v>
      </c>
      <c r="AF538" s="3">
        <v>25</v>
      </c>
      <c r="AG538" s="3">
        <v>0</v>
      </c>
      <c r="AH538" s="3" t="s">
        <v>2363</v>
      </c>
    </row>
    <row r="539" spans="1:34" s="4" customFormat="1" ht="11.25" x14ac:dyDescent="0.2">
      <c r="A539" s="3" t="s">
        <v>2034</v>
      </c>
      <c r="B539" s="3" t="s">
        <v>2344</v>
      </c>
      <c r="C539" s="3" t="s">
        <v>36</v>
      </c>
      <c r="D539" s="3">
        <v>13685</v>
      </c>
      <c r="E539" s="3" t="s">
        <v>2364</v>
      </c>
      <c r="F539" s="3" t="s">
        <v>2367</v>
      </c>
      <c r="G539" s="3" t="s">
        <v>2365</v>
      </c>
      <c r="H539" s="3" t="s">
        <v>2366</v>
      </c>
      <c r="I539" s="3" t="s">
        <v>42</v>
      </c>
      <c r="J539" s="3" t="s">
        <v>43</v>
      </c>
      <c r="K539" s="3" t="s">
        <v>44</v>
      </c>
      <c r="L539" s="3" t="s">
        <v>78</v>
      </c>
      <c r="M539" s="3" t="s">
        <v>9</v>
      </c>
      <c r="N539" s="3">
        <v>54.09</v>
      </c>
      <c r="O539" s="3">
        <v>139</v>
      </c>
      <c r="P539" s="3">
        <v>257</v>
      </c>
      <c r="Q539" s="3">
        <v>0</v>
      </c>
      <c r="R539" s="3"/>
      <c r="S539" s="3"/>
      <c r="T539" s="3"/>
      <c r="U539" s="3"/>
      <c r="V539" s="3">
        <v>51.54</v>
      </c>
      <c r="W539" s="3">
        <v>67</v>
      </c>
      <c r="X539" s="3">
        <v>130</v>
      </c>
      <c r="Y539" s="3">
        <v>0</v>
      </c>
      <c r="Z539" s="3">
        <v>53.58</v>
      </c>
      <c r="AA539" s="3">
        <v>172</v>
      </c>
      <c r="AB539" s="3">
        <v>321</v>
      </c>
      <c r="AC539" s="3">
        <v>0</v>
      </c>
      <c r="AD539" s="3" t="s">
        <v>67</v>
      </c>
      <c r="AE539" s="3" t="s">
        <v>40</v>
      </c>
      <c r="AF539" s="3" t="s">
        <v>40</v>
      </c>
      <c r="AG539" s="3" t="s">
        <v>40</v>
      </c>
      <c r="AH539" s="3" t="s">
        <v>2368</v>
      </c>
    </row>
    <row r="540" spans="1:34" s="4" customFormat="1" ht="11.25" x14ac:dyDescent="0.2">
      <c r="A540" s="3" t="s">
        <v>2034</v>
      </c>
      <c r="B540" s="3" t="s">
        <v>2369</v>
      </c>
      <c r="C540" s="3" t="s">
        <v>263</v>
      </c>
      <c r="D540" s="3">
        <v>8921</v>
      </c>
      <c r="E540" s="3" t="s">
        <v>2370</v>
      </c>
      <c r="F540" s="3" t="s">
        <v>2373</v>
      </c>
      <c r="G540" s="3" t="s">
        <v>2371</v>
      </c>
      <c r="H540" s="3" t="s">
        <v>2372</v>
      </c>
      <c r="I540" s="3" t="s">
        <v>42</v>
      </c>
      <c r="J540" s="3" t="s">
        <v>43</v>
      </c>
      <c r="K540" s="3" t="s">
        <v>53</v>
      </c>
      <c r="L540" s="3" t="s">
        <v>6</v>
      </c>
      <c r="M540" s="3" t="s">
        <v>5257</v>
      </c>
      <c r="N540" s="3">
        <v>99.1</v>
      </c>
      <c r="O540" s="3">
        <v>105</v>
      </c>
      <c r="P540" s="3">
        <v>106</v>
      </c>
      <c r="Q540" s="3">
        <v>0</v>
      </c>
      <c r="R540" s="3">
        <v>99.1</v>
      </c>
      <c r="S540" s="3">
        <v>109</v>
      </c>
      <c r="T540" s="3">
        <v>110</v>
      </c>
      <c r="U540" s="3">
        <v>0</v>
      </c>
      <c r="V540" s="3">
        <v>100</v>
      </c>
      <c r="W540" s="3">
        <v>45</v>
      </c>
      <c r="X540" s="3">
        <v>45</v>
      </c>
      <c r="Y540" s="3">
        <v>0</v>
      </c>
      <c r="Z540" s="3">
        <v>100</v>
      </c>
      <c r="AA540" s="3">
        <v>104</v>
      </c>
      <c r="AB540" s="3">
        <v>104</v>
      </c>
      <c r="AC540" s="3">
        <v>0</v>
      </c>
      <c r="AD540" s="3">
        <v>100</v>
      </c>
      <c r="AE540" s="3">
        <v>92</v>
      </c>
      <c r="AF540" s="3">
        <v>92</v>
      </c>
      <c r="AG540" s="3">
        <v>0</v>
      </c>
      <c r="AH540" s="3" t="s">
        <v>2374</v>
      </c>
    </row>
    <row r="541" spans="1:34" s="4" customFormat="1" ht="11.25" x14ac:dyDescent="0.2">
      <c r="A541" s="3" t="s">
        <v>2034</v>
      </c>
      <c r="B541" s="3" t="s">
        <v>2369</v>
      </c>
      <c r="C541" s="3" t="s">
        <v>263</v>
      </c>
      <c r="D541" s="3">
        <v>8938</v>
      </c>
      <c r="E541" s="3" t="s">
        <v>2375</v>
      </c>
      <c r="F541" s="3" t="s">
        <v>2378</v>
      </c>
      <c r="G541" s="3" t="s">
        <v>2376</v>
      </c>
      <c r="H541" s="3" t="s">
        <v>2377</v>
      </c>
      <c r="I541" s="3" t="s">
        <v>42</v>
      </c>
      <c r="J541" s="3" t="s">
        <v>43</v>
      </c>
      <c r="K541" s="3" t="s">
        <v>44</v>
      </c>
      <c r="L541" s="3" t="s">
        <v>6</v>
      </c>
      <c r="M541" s="3" t="s">
        <v>5257</v>
      </c>
      <c r="N541" s="3">
        <v>47</v>
      </c>
      <c r="O541" s="3">
        <v>35</v>
      </c>
      <c r="P541" s="3">
        <v>75</v>
      </c>
      <c r="Q541" s="3">
        <v>0</v>
      </c>
      <c r="R541" s="3">
        <v>47</v>
      </c>
      <c r="S541" s="3">
        <v>34</v>
      </c>
      <c r="T541" s="3">
        <v>73</v>
      </c>
      <c r="U541" s="3">
        <v>0</v>
      </c>
      <c r="V541" s="3">
        <v>45</v>
      </c>
      <c r="W541" s="3">
        <v>33</v>
      </c>
      <c r="X541" s="3">
        <v>73</v>
      </c>
      <c r="Y541" s="3">
        <v>0</v>
      </c>
      <c r="Z541" s="3">
        <v>45</v>
      </c>
      <c r="AA541" s="3">
        <v>32</v>
      </c>
      <c r="AB541" s="3">
        <v>71</v>
      </c>
      <c r="AC541" s="3">
        <v>0</v>
      </c>
      <c r="AD541" s="3">
        <v>41</v>
      </c>
      <c r="AE541" s="3">
        <v>29</v>
      </c>
      <c r="AF541" s="3">
        <v>70</v>
      </c>
      <c r="AG541" s="3">
        <v>0</v>
      </c>
      <c r="AH541" s="3" t="s">
        <v>2379</v>
      </c>
    </row>
    <row r="542" spans="1:34" s="4" customFormat="1" ht="11.25" x14ac:dyDescent="0.2">
      <c r="A542" s="3" t="s">
        <v>2034</v>
      </c>
      <c r="B542" s="3" t="s">
        <v>2369</v>
      </c>
      <c r="C542" s="3" t="s">
        <v>263</v>
      </c>
      <c r="D542" s="3">
        <v>12560</v>
      </c>
      <c r="E542" s="3" t="s">
        <v>2380</v>
      </c>
      <c r="F542" s="3" t="s">
        <v>2383</v>
      </c>
      <c r="G542" s="3" t="s">
        <v>2381</v>
      </c>
      <c r="H542" s="3" t="s">
        <v>2382</v>
      </c>
      <c r="I542" s="3" t="s">
        <v>42</v>
      </c>
      <c r="J542" s="3" t="s">
        <v>43</v>
      </c>
      <c r="K542" s="3" t="s">
        <v>44</v>
      </c>
      <c r="L542" s="3" t="s">
        <v>6</v>
      </c>
      <c r="M542" s="3" t="s">
        <v>5257</v>
      </c>
      <c r="N542" s="3">
        <v>11.2</v>
      </c>
      <c r="O542" s="3">
        <v>945</v>
      </c>
      <c r="P542" s="3">
        <v>8439</v>
      </c>
      <c r="Q542" s="3">
        <v>0</v>
      </c>
      <c r="R542" s="3">
        <v>11.05</v>
      </c>
      <c r="S542" s="3">
        <v>899</v>
      </c>
      <c r="T542" s="3">
        <v>8137</v>
      </c>
      <c r="U542" s="3">
        <v>0</v>
      </c>
      <c r="V542" s="3">
        <v>1.41</v>
      </c>
      <c r="W542" s="3">
        <v>115</v>
      </c>
      <c r="X542" s="3">
        <v>8137</v>
      </c>
      <c r="Y542" s="3">
        <v>0</v>
      </c>
      <c r="Z542" s="3">
        <v>12.89</v>
      </c>
      <c r="AA542" s="3">
        <v>996</v>
      </c>
      <c r="AB542" s="3">
        <v>7729</v>
      </c>
      <c r="AC542" s="3">
        <v>0</v>
      </c>
      <c r="AD542" s="3">
        <v>13.09</v>
      </c>
      <c r="AE542" s="3">
        <v>975</v>
      </c>
      <c r="AF542" s="3">
        <v>7449</v>
      </c>
      <c r="AG542" s="3">
        <v>0</v>
      </c>
      <c r="AH542" s="3" t="s">
        <v>2384</v>
      </c>
    </row>
    <row r="543" spans="1:34" s="4" customFormat="1" ht="11.25" x14ac:dyDescent="0.2">
      <c r="A543" s="3" t="s">
        <v>2034</v>
      </c>
      <c r="B543" s="3" t="s">
        <v>2369</v>
      </c>
      <c r="C543" s="3" t="s">
        <v>263</v>
      </c>
      <c r="D543" s="3">
        <v>13317</v>
      </c>
      <c r="E543" s="3" t="s">
        <v>2385</v>
      </c>
      <c r="F543" s="3" t="s">
        <v>2388</v>
      </c>
      <c r="G543" s="3" t="s">
        <v>2386</v>
      </c>
      <c r="H543" s="3" t="s">
        <v>2387</v>
      </c>
      <c r="I543" s="3" t="s">
        <v>42</v>
      </c>
      <c r="J543" s="3" t="s">
        <v>43</v>
      </c>
      <c r="K543" s="3" t="s">
        <v>44</v>
      </c>
      <c r="L543" s="3" t="s">
        <v>6</v>
      </c>
      <c r="M543" s="3" t="s">
        <v>5257</v>
      </c>
      <c r="N543" s="3">
        <v>2</v>
      </c>
      <c r="O543" s="3">
        <v>160</v>
      </c>
      <c r="P543" s="3">
        <v>7980</v>
      </c>
      <c r="Q543" s="3">
        <v>0</v>
      </c>
      <c r="R543" s="3">
        <v>2</v>
      </c>
      <c r="S543" s="3">
        <v>157</v>
      </c>
      <c r="T543" s="3">
        <v>7680</v>
      </c>
      <c r="U543" s="3">
        <v>0</v>
      </c>
      <c r="V543" s="3">
        <v>0.8</v>
      </c>
      <c r="W543" s="3">
        <v>64</v>
      </c>
      <c r="X543" s="3">
        <v>7680</v>
      </c>
      <c r="Y543" s="3">
        <v>0</v>
      </c>
      <c r="Z543" s="3">
        <v>3.2</v>
      </c>
      <c r="AA543" s="3">
        <v>233</v>
      </c>
      <c r="AB543" s="3">
        <v>7278</v>
      </c>
      <c r="AC543" s="3">
        <v>0</v>
      </c>
      <c r="AD543" s="3">
        <v>3.2</v>
      </c>
      <c r="AE543" s="3">
        <v>224</v>
      </c>
      <c r="AF543" s="3">
        <v>7001</v>
      </c>
      <c r="AG543" s="3">
        <v>0</v>
      </c>
      <c r="AH543" s="3" t="s">
        <v>2389</v>
      </c>
    </row>
    <row r="544" spans="1:34" s="4" customFormat="1" ht="11.25" x14ac:dyDescent="0.2">
      <c r="A544" s="3" t="s">
        <v>2390</v>
      </c>
      <c r="B544" s="3" t="s">
        <v>2391</v>
      </c>
      <c r="C544" s="3" t="s">
        <v>2069</v>
      </c>
      <c r="D544" s="3">
        <v>11926</v>
      </c>
      <c r="E544" s="3" t="s">
        <v>2392</v>
      </c>
      <c r="F544" s="3" t="s">
        <v>2395</v>
      </c>
      <c r="G544" s="3" t="s">
        <v>2393</v>
      </c>
      <c r="H544" s="3" t="s">
        <v>2394</v>
      </c>
      <c r="I544" s="3" t="s">
        <v>42</v>
      </c>
      <c r="J544" s="3" t="s">
        <v>43</v>
      </c>
      <c r="K544" s="3" t="s">
        <v>44</v>
      </c>
      <c r="L544" s="3" t="s">
        <v>78</v>
      </c>
      <c r="M544" s="3" t="s">
        <v>5257</v>
      </c>
      <c r="N544" s="3">
        <v>60</v>
      </c>
      <c r="O544" s="3">
        <v>300000</v>
      </c>
      <c r="P544" s="3">
        <v>500000</v>
      </c>
      <c r="Q544" s="3">
        <v>0</v>
      </c>
      <c r="R544" s="3">
        <v>43</v>
      </c>
      <c r="S544" s="3">
        <v>260000</v>
      </c>
      <c r="T544" s="3">
        <v>600000</v>
      </c>
      <c r="U544" s="3">
        <v>0</v>
      </c>
      <c r="V544" s="3">
        <v>46</v>
      </c>
      <c r="W544" s="3">
        <v>165287</v>
      </c>
      <c r="X544" s="3">
        <v>360377</v>
      </c>
      <c r="Y544" s="3">
        <v>0</v>
      </c>
      <c r="Z544" s="3">
        <v>63</v>
      </c>
      <c r="AA544" s="3">
        <v>382862</v>
      </c>
      <c r="AB544" s="3">
        <v>607552</v>
      </c>
      <c r="AC544" s="3">
        <v>0</v>
      </c>
      <c r="AD544" s="3">
        <v>42</v>
      </c>
      <c r="AE544" s="3">
        <v>221335</v>
      </c>
      <c r="AF544" s="3">
        <v>521609</v>
      </c>
      <c r="AG544" s="3">
        <v>0</v>
      </c>
      <c r="AH544" s="3" t="s">
        <v>2396</v>
      </c>
    </row>
    <row r="545" spans="1:34" s="4" customFormat="1" ht="11.25" x14ac:dyDescent="0.2">
      <c r="A545" s="3" t="s">
        <v>2390</v>
      </c>
      <c r="B545" s="3" t="s">
        <v>2391</v>
      </c>
      <c r="C545" s="3" t="s">
        <v>2069</v>
      </c>
      <c r="D545" s="3">
        <v>12488</v>
      </c>
      <c r="E545" s="3" t="s">
        <v>2397</v>
      </c>
      <c r="F545" s="3" t="s">
        <v>2400</v>
      </c>
      <c r="G545" s="3" t="s">
        <v>2398</v>
      </c>
      <c r="H545" s="3" t="s">
        <v>2399</v>
      </c>
      <c r="I545" s="3" t="s">
        <v>42</v>
      </c>
      <c r="J545" s="3" t="s">
        <v>43</v>
      </c>
      <c r="K545" s="3" t="s">
        <v>53</v>
      </c>
      <c r="L545" s="3" t="s">
        <v>6</v>
      </c>
      <c r="M545" s="3" t="s">
        <v>5257</v>
      </c>
      <c r="N545" s="3">
        <v>85</v>
      </c>
      <c r="O545" s="3">
        <v>7650</v>
      </c>
      <c r="P545" s="3">
        <v>9000</v>
      </c>
      <c r="Q545" s="3">
        <v>0</v>
      </c>
      <c r="R545" s="3">
        <v>84</v>
      </c>
      <c r="S545" s="3">
        <v>7980</v>
      </c>
      <c r="T545" s="3">
        <v>9500</v>
      </c>
      <c r="U545" s="3">
        <v>0</v>
      </c>
      <c r="V545" s="3">
        <v>92</v>
      </c>
      <c r="W545" s="3">
        <v>4029</v>
      </c>
      <c r="X545" s="3">
        <v>4371</v>
      </c>
      <c r="Y545" s="3">
        <v>0</v>
      </c>
      <c r="Z545" s="3">
        <v>91</v>
      </c>
      <c r="AA545" s="3">
        <v>9505</v>
      </c>
      <c r="AB545" s="3">
        <v>10402</v>
      </c>
      <c r="AC545" s="3">
        <v>0</v>
      </c>
      <c r="AD545" s="3">
        <v>87</v>
      </c>
      <c r="AE545" s="3">
        <v>10547</v>
      </c>
      <c r="AF545" s="3">
        <v>12082</v>
      </c>
      <c r="AG545" s="3">
        <v>0</v>
      </c>
      <c r="AH545" s="3" t="s">
        <v>2401</v>
      </c>
    </row>
    <row r="546" spans="1:34" s="4" customFormat="1" ht="11.25" x14ac:dyDescent="0.2">
      <c r="A546" s="3" t="s">
        <v>2390</v>
      </c>
      <c r="B546" s="3" t="s">
        <v>2391</v>
      </c>
      <c r="C546" s="3" t="s">
        <v>2069</v>
      </c>
      <c r="D546" s="3">
        <v>12489</v>
      </c>
      <c r="E546" s="3" t="s">
        <v>2402</v>
      </c>
      <c r="F546" s="3" t="s">
        <v>2404</v>
      </c>
      <c r="G546" s="3" t="s">
        <v>2393</v>
      </c>
      <c r="H546" s="3" t="s">
        <v>2403</v>
      </c>
      <c r="I546" s="3" t="s">
        <v>42</v>
      </c>
      <c r="J546" s="3" t="s">
        <v>43</v>
      </c>
      <c r="K546" s="3" t="s">
        <v>44</v>
      </c>
      <c r="L546" s="3" t="s">
        <v>6</v>
      </c>
      <c r="M546" s="3" t="s">
        <v>5257</v>
      </c>
      <c r="N546" s="3">
        <v>57</v>
      </c>
      <c r="O546" s="3">
        <v>34200</v>
      </c>
      <c r="P546" s="3">
        <v>60000</v>
      </c>
      <c r="Q546" s="3">
        <v>0</v>
      </c>
      <c r="R546" s="3">
        <v>56</v>
      </c>
      <c r="S546" s="3">
        <v>33600</v>
      </c>
      <c r="T546" s="3">
        <v>60000</v>
      </c>
      <c r="U546" s="3">
        <v>0</v>
      </c>
      <c r="V546" s="3">
        <v>67</v>
      </c>
      <c r="W546" s="3">
        <v>21551</v>
      </c>
      <c r="X546" s="3">
        <v>32175</v>
      </c>
      <c r="Y546" s="3">
        <v>0</v>
      </c>
      <c r="Z546" s="3">
        <v>68</v>
      </c>
      <c r="AA546" s="3">
        <v>40082</v>
      </c>
      <c r="AB546" s="3">
        <v>58950</v>
      </c>
      <c r="AC546" s="3">
        <v>0</v>
      </c>
      <c r="AD546" s="3">
        <v>64</v>
      </c>
      <c r="AE546" s="3">
        <v>34019</v>
      </c>
      <c r="AF546" s="3">
        <v>52822</v>
      </c>
      <c r="AG546" s="3">
        <v>0</v>
      </c>
      <c r="AH546" s="3" t="s">
        <v>2405</v>
      </c>
    </row>
    <row r="547" spans="1:34" s="4" customFormat="1" ht="11.25" x14ac:dyDescent="0.2">
      <c r="A547" s="3" t="s">
        <v>2390</v>
      </c>
      <c r="B547" s="3" t="s">
        <v>2391</v>
      </c>
      <c r="C547" s="3" t="s">
        <v>2069</v>
      </c>
      <c r="D547" s="3">
        <v>12810</v>
      </c>
      <c r="E547" s="3" t="s">
        <v>2406</v>
      </c>
      <c r="F547" s="3" t="s">
        <v>2408</v>
      </c>
      <c r="G547" s="3" t="s">
        <v>2398</v>
      </c>
      <c r="H547" s="3" t="s">
        <v>2407</v>
      </c>
      <c r="I547" s="3" t="s">
        <v>42</v>
      </c>
      <c r="J547" s="3" t="s">
        <v>43</v>
      </c>
      <c r="K547" s="3" t="s">
        <v>53</v>
      </c>
      <c r="L547" s="3" t="s">
        <v>6</v>
      </c>
      <c r="M547" s="3" t="s">
        <v>5257</v>
      </c>
      <c r="N547" s="3">
        <v>86</v>
      </c>
      <c r="O547" s="3">
        <v>8600</v>
      </c>
      <c r="P547" s="3">
        <v>10000</v>
      </c>
      <c r="Q547" s="3">
        <v>0</v>
      </c>
      <c r="R547" s="3">
        <v>85</v>
      </c>
      <c r="S547" s="3">
        <v>10200</v>
      </c>
      <c r="T547" s="3">
        <v>12000</v>
      </c>
      <c r="U547" s="3">
        <v>0</v>
      </c>
      <c r="V547" s="3">
        <v>92</v>
      </c>
      <c r="W547" s="3">
        <v>4245</v>
      </c>
      <c r="X547" s="3">
        <v>4627</v>
      </c>
      <c r="Y547" s="3">
        <v>0</v>
      </c>
      <c r="Z547" s="3">
        <v>92</v>
      </c>
      <c r="AA547" s="3">
        <v>8076</v>
      </c>
      <c r="AB547" s="3">
        <v>8765</v>
      </c>
      <c r="AC547" s="3">
        <v>0</v>
      </c>
      <c r="AD547" s="3">
        <v>89</v>
      </c>
      <c r="AE547" s="3">
        <v>10828</v>
      </c>
      <c r="AF547" s="3">
        <v>12137</v>
      </c>
      <c r="AG547" s="3">
        <v>0</v>
      </c>
      <c r="AH547" s="3" t="s">
        <v>2409</v>
      </c>
    </row>
    <row r="548" spans="1:34" s="4" customFormat="1" ht="11.25" x14ac:dyDescent="0.2">
      <c r="A548" s="3" t="s">
        <v>2390</v>
      </c>
      <c r="B548" s="3" t="s">
        <v>2391</v>
      </c>
      <c r="C548" s="3" t="s">
        <v>2069</v>
      </c>
      <c r="D548" s="3">
        <v>13030</v>
      </c>
      <c r="E548" s="3" t="s">
        <v>2410</v>
      </c>
      <c r="F548" s="3" t="s">
        <v>2412</v>
      </c>
      <c r="G548" s="3" t="s">
        <v>2393</v>
      </c>
      <c r="H548" s="3" t="s">
        <v>2411</v>
      </c>
      <c r="I548" s="3" t="s">
        <v>42</v>
      </c>
      <c r="J548" s="3" t="s">
        <v>43</v>
      </c>
      <c r="K548" s="3" t="s">
        <v>53</v>
      </c>
      <c r="L548" s="3" t="s">
        <v>6</v>
      </c>
      <c r="M548" s="3" t="s">
        <v>5256</v>
      </c>
      <c r="N548" s="3" t="s">
        <v>67</v>
      </c>
      <c r="O548" s="3" t="s">
        <v>40</v>
      </c>
      <c r="P548" s="3" t="s">
        <v>40</v>
      </c>
      <c r="Q548" s="3" t="s">
        <v>40</v>
      </c>
      <c r="R548" s="3">
        <v>50</v>
      </c>
      <c r="S548" s="3">
        <v>16000</v>
      </c>
      <c r="T548" s="3">
        <v>32000</v>
      </c>
      <c r="U548" s="3">
        <v>0</v>
      </c>
      <c r="V548" s="3">
        <v>63.9</v>
      </c>
      <c r="W548" s="3">
        <v>10217</v>
      </c>
      <c r="X548" s="3">
        <v>15983</v>
      </c>
      <c r="Y548" s="3">
        <v>0</v>
      </c>
      <c r="Z548" s="3">
        <v>60</v>
      </c>
      <c r="AA548" s="3">
        <v>16907</v>
      </c>
      <c r="AB548" s="3">
        <v>28158</v>
      </c>
      <c r="AC548" s="3">
        <v>0</v>
      </c>
      <c r="AD548" s="3">
        <v>56.4</v>
      </c>
      <c r="AE548" s="3">
        <v>17141</v>
      </c>
      <c r="AF548" s="3">
        <v>30418</v>
      </c>
      <c r="AG548" s="3">
        <v>0</v>
      </c>
      <c r="AH548" s="3" t="s">
        <v>2413</v>
      </c>
    </row>
    <row r="549" spans="1:34" s="4" customFormat="1" ht="11.25" x14ac:dyDescent="0.2">
      <c r="A549" s="3" t="s">
        <v>2390</v>
      </c>
      <c r="B549" s="3" t="s">
        <v>2391</v>
      </c>
      <c r="C549" s="3" t="s">
        <v>2069</v>
      </c>
      <c r="D549" s="3">
        <v>13927</v>
      </c>
      <c r="E549" s="3" t="s">
        <v>2414</v>
      </c>
      <c r="F549" s="3" t="s">
        <v>2416</v>
      </c>
      <c r="G549" s="3" t="s">
        <v>2398</v>
      </c>
      <c r="H549" s="3" t="s">
        <v>2415</v>
      </c>
      <c r="I549" s="3" t="s">
        <v>42</v>
      </c>
      <c r="J549" s="3" t="s">
        <v>43</v>
      </c>
      <c r="K549" s="3" t="s">
        <v>53</v>
      </c>
      <c r="L549" s="3" t="s">
        <v>6</v>
      </c>
      <c r="M549" s="3" t="s">
        <v>9</v>
      </c>
      <c r="N549" s="3">
        <v>30</v>
      </c>
      <c r="O549" s="3">
        <v>5100</v>
      </c>
      <c r="P549" s="3">
        <v>17000</v>
      </c>
      <c r="Q549" s="3">
        <v>0</v>
      </c>
      <c r="R549" s="3"/>
      <c r="S549" s="3"/>
      <c r="T549" s="3"/>
      <c r="U549" s="3"/>
      <c r="V549" s="3">
        <v>30</v>
      </c>
      <c r="W549" s="3">
        <v>3071</v>
      </c>
      <c r="X549" s="3">
        <v>10277</v>
      </c>
      <c r="Y549" s="3">
        <v>0</v>
      </c>
      <c r="Z549" s="3">
        <v>31</v>
      </c>
      <c r="AA549" s="3">
        <v>5396</v>
      </c>
      <c r="AB549" s="3">
        <v>17623</v>
      </c>
      <c r="AC549" s="3">
        <v>0</v>
      </c>
      <c r="AD549" s="3">
        <v>26</v>
      </c>
      <c r="AE549" s="3">
        <v>4310</v>
      </c>
      <c r="AF549" s="3">
        <v>16479</v>
      </c>
      <c r="AG549" s="3">
        <v>0</v>
      </c>
      <c r="AH549" s="3" t="s">
        <v>2417</v>
      </c>
    </row>
    <row r="550" spans="1:34" s="4" customFormat="1" ht="11.25" x14ac:dyDescent="0.2">
      <c r="A550" s="3" t="s">
        <v>2390</v>
      </c>
      <c r="B550" s="3" t="s">
        <v>2391</v>
      </c>
      <c r="C550" s="3" t="s">
        <v>2069</v>
      </c>
      <c r="D550" s="3">
        <v>13928</v>
      </c>
      <c r="E550" s="3" t="s">
        <v>2418</v>
      </c>
      <c r="F550" s="3" t="s">
        <v>2421</v>
      </c>
      <c r="G550" s="3" t="s">
        <v>2419</v>
      </c>
      <c r="H550" s="3" t="s">
        <v>2420</v>
      </c>
      <c r="I550" s="3" t="s">
        <v>42</v>
      </c>
      <c r="J550" s="3" t="s">
        <v>43</v>
      </c>
      <c r="K550" s="3" t="s">
        <v>44</v>
      </c>
      <c r="L550" s="3" t="s">
        <v>45</v>
      </c>
      <c r="M550" s="3" t="s">
        <v>9</v>
      </c>
      <c r="N550" s="3">
        <v>100</v>
      </c>
      <c r="O550" s="3">
        <v>320</v>
      </c>
      <c r="P550" s="3">
        <v>320</v>
      </c>
      <c r="Q550" s="3">
        <v>0</v>
      </c>
      <c r="R550" s="3"/>
      <c r="S550" s="3"/>
      <c r="T550" s="3"/>
      <c r="U550" s="3"/>
      <c r="V550" s="3">
        <v>60</v>
      </c>
      <c r="W550" s="3">
        <v>184</v>
      </c>
      <c r="X550" s="3">
        <v>306</v>
      </c>
      <c r="Y550" s="3">
        <v>0</v>
      </c>
      <c r="Z550" s="3" t="s">
        <v>67</v>
      </c>
      <c r="AA550" s="3" t="s">
        <v>40</v>
      </c>
      <c r="AB550" s="3" t="s">
        <v>40</v>
      </c>
      <c r="AC550" s="3" t="s">
        <v>40</v>
      </c>
      <c r="AD550" s="3" t="s">
        <v>67</v>
      </c>
      <c r="AE550" s="3" t="s">
        <v>40</v>
      </c>
      <c r="AF550" s="3" t="s">
        <v>40</v>
      </c>
      <c r="AG550" s="3" t="s">
        <v>40</v>
      </c>
      <c r="AH550" s="3" t="s">
        <v>2422</v>
      </c>
    </row>
    <row r="551" spans="1:34" s="4" customFormat="1" ht="11.25" x14ac:dyDescent="0.2">
      <c r="A551" s="3" t="s">
        <v>2390</v>
      </c>
      <c r="B551" s="3" t="s">
        <v>2423</v>
      </c>
      <c r="C551" s="3" t="s">
        <v>2069</v>
      </c>
      <c r="D551" s="3">
        <v>6159</v>
      </c>
      <c r="E551" s="3" t="s">
        <v>2424</v>
      </c>
      <c r="F551" s="3" t="s">
        <v>2427</v>
      </c>
      <c r="G551" s="3" t="s">
        <v>2425</v>
      </c>
      <c r="H551" s="3" t="s">
        <v>2426</v>
      </c>
      <c r="I551" s="3" t="s">
        <v>42</v>
      </c>
      <c r="J551" s="3" t="s">
        <v>43</v>
      </c>
      <c r="K551" s="3" t="s">
        <v>44</v>
      </c>
      <c r="L551" s="3" t="s">
        <v>78</v>
      </c>
      <c r="M551" s="3" t="s">
        <v>5257</v>
      </c>
      <c r="N551" s="3">
        <v>8.93</v>
      </c>
      <c r="O551" s="3">
        <v>2465</v>
      </c>
      <c r="P551" s="3">
        <v>27610</v>
      </c>
      <c r="Q551" s="3">
        <v>0</v>
      </c>
      <c r="R551" s="3">
        <v>9.09</v>
      </c>
      <c r="S551" s="3">
        <v>2400</v>
      </c>
      <c r="T551" s="3">
        <v>26409</v>
      </c>
      <c r="U551" s="3">
        <v>0</v>
      </c>
      <c r="V551" s="3">
        <v>3.37</v>
      </c>
      <c r="W551" s="3">
        <v>870</v>
      </c>
      <c r="X551" s="3">
        <v>25812</v>
      </c>
      <c r="Y551" s="3">
        <v>0</v>
      </c>
      <c r="Z551" s="3">
        <v>10.07</v>
      </c>
      <c r="AA551" s="3">
        <v>2546</v>
      </c>
      <c r="AB551" s="3">
        <v>25287</v>
      </c>
      <c r="AC551" s="3">
        <v>0</v>
      </c>
      <c r="AD551" s="3">
        <v>8.26</v>
      </c>
      <c r="AE551" s="3">
        <v>2248</v>
      </c>
      <c r="AF551" s="3">
        <v>27228</v>
      </c>
      <c r="AG551" s="3">
        <v>0</v>
      </c>
      <c r="AH551" s="3" t="s">
        <v>2428</v>
      </c>
    </row>
    <row r="552" spans="1:34" s="4" customFormat="1" ht="11.25" x14ac:dyDescent="0.2">
      <c r="A552" s="3" t="s">
        <v>2390</v>
      </c>
      <c r="B552" s="3" t="s">
        <v>2423</v>
      </c>
      <c r="C552" s="3" t="s">
        <v>2069</v>
      </c>
      <c r="D552" s="3">
        <v>9673</v>
      </c>
      <c r="E552" s="3" t="s">
        <v>2429</v>
      </c>
      <c r="F552" s="3" t="s">
        <v>2431</v>
      </c>
      <c r="G552" s="3" t="s">
        <v>2425</v>
      </c>
      <c r="H552" s="3" t="s">
        <v>2430</v>
      </c>
      <c r="I552" s="3" t="s">
        <v>42</v>
      </c>
      <c r="J552" s="3" t="s">
        <v>43</v>
      </c>
      <c r="K552" s="3" t="s">
        <v>44</v>
      </c>
      <c r="L552" s="3" t="s">
        <v>78</v>
      </c>
      <c r="M552" s="3" t="s">
        <v>5257</v>
      </c>
      <c r="N552" s="3">
        <v>83.34</v>
      </c>
      <c r="O552" s="3">
        <v>11658</v>
      </c>
      <c r="P552" s="3">
        <v>13989</v>
      </c>
      <c r="Q552" s="3">
        <v>0</v>
      </c>
      <c r="R552" s="3">
        <v>83.2</v>
      </c>
      <c r="S552" s="3">
        <v>11203</v>
      </c>
      <c r="T552" s="3">
        <v>13465</v>
      </c>
      <c r="U552" s="3">
        <v>0</v>
      </c>
      <c r="V552" s="3">
        <v>6.95</v>
      </c>
      <c r="W552" s="3">
        <v>793</v>
      </c>
      <c r="X552" s="3">
        <v>11411</v>
      </c>
      <c r="Y552" s="3">
        <v>0</v>
      </c>
      <c r="Z552" s="3">
        <v>89.59</v>
      </c>
      <c r="AA552" s="3">
        <v>11878</v>
      </c>
      <c r="AB552" s="3">
        <v>13258</v>
      </c>
      <c r="AC552" s="3">
        <v>0</v>
      </c>
      <c r="AD552" s="3">
        <v>89.22</v>
      </c>
      <c r="AE552" s="3">
        <v>11178</v>
      </c>
      <c r="AF552" s="3">
        <v>12528</v>
      </c>
      <c r="AG552" s="3">
        <v>0</v>
      </c>
      <c r="AH552" s="3" t="s">
        <v>2432</v>
      </c>
    </row>
    <row r="553" spans="1:34" s="4" customFormat="1" ht="11.25" x14ac:dyDescent="0.2">
      <c r="A553" s="3" t="s">
        <v>2390</v>
      </c>
      <c r="B553" s="3" t="s">
        <v>2423</v>
      </c>
      <c r="C553" s="3" t="s">
        <v>2069</v>
      </c>
      <c r="D553" s="3">
        <v>12180</v>
      </c>
      <c r="E553" s="3" t="s">
        <v>2433</v>
      </c>
      <c r="F553" s="3" t="s">
        <v>2436</v>
      </c>
      <c r="G553" s="3" t="s">
        <v>2434</v>
      </c>
      <c r="H553" s="3" t="s">
        <v>2435</v>
      </c>
      <c r="I553" s="3" t="s">
        <v>340</v>
      </c>
      <c r="J553" s="3" t="s">
        <v>52</v>
      </c>
      <c r="K553" s="3" t="s">
        <v>44</v>
      </c>
      <c r="L553" s="3" t="s">
        <v>392</v>
      </c>
      <c r="M553" s="3" t="s">
        <v>5257</v>
      </c>
      <c r="N553" s="3">
        <v>0.06</v>
      </c>
      <c r="O553" s="3">
        <v>10</v>
      </c>
      <c r="P553" s="3">
        <v>174180</v>
      </c>
      <c r="Q553" s="3">
        <v>1000</v>
      </c>
      <c r="R553" s="3">
        <v>0.06</v>
      </c>
      <c r="S553" s="3">
        <v>9</v>
      </c>
      <c r="T553" s="3">
        <v>143123</v>
      </c>
      <c r="U553" s="3">
        <v>1000</v>
      </c>
      <c r="V553" s="3">
        <v>0.1</v>
      </c>
      <c r="W553" s="3">
        <v>5</v>
      </c>
      <c r="X553" s="3">
        <v>49342</v>
      </c>
      <c r="Y553" s="3">
        <v>1000</v>
      </c>
      <c r="Z553" s="3">
        <v>0</v>
      </c>
      <c r="AA553" s="3">
        <v>0</v>
      </c>
      <c r="AB553" s="3">
        <v>79936</v>
      </c>
      <c r="AC553" s="3">
        <v>1000</v>
      </c>
      <c r="AD553" s="3">
        <v>0.04</v>
      </c>
      <c r="AE553" s="3">
        <v>4</v>
      </c>
      <c r="AF553" s="3">
        <v>93417</v>
      </c>
      <c r="AG553" s="3">
        <v>1000</v>
      </c>
      <c r="AH553" s="3" t="s">
        <v>2437</v>
      </c>
    </row>
    <row r="554" spans="1:34" s="4" customFormat="1" ht="11.25" x14ac:dyDescent="0.2">
      <c r="A554" s="3" t="s">
        <v>2390</v>
      </c>
      <c r="B554" s="3" t="s">
        <v>2423</v>
      </c>
      <c r="C554" s="3" t="s">
        <v>2069</v>
      </c>
      <c r="D554" s="3">
        <v>12184</v>
      </c>
      <c r="E554" s="3" t="s">
        <v>2438</v>
      </c>
      <c r="F554" s="3" t="s">
        <v>2440</v>
      </c>
      <c r="G554" s="3" t="s">
        <v>2434</v>
      </c>
      <c r="H554" s="3" t="s">
        <v>2439</v>
      </c>
      <c r="I554" s="3" t="s">
        <v>340</v>
      </c>
      <c r="J554" s="3" t="s">
        <v>52</v>
      </c>
      <c r="K554" s="3" t="s">
        <v>44</v>
      </c>
      <c r="L554" s="3" t="s">
        <v>392</v>
      </c>
      <c r="M554" s="3" t="s">
        <v>5257</v>
      </c>
      <c r="N554" s="3">
        <v>0.16</v>
      </c>
      <c r="O554" s="3">
        <v>18</v>
      </c>
      <c r="P554" s="3">
        <v>115216</v>
      </c>
      <c r="Q554" s="3">
        <v>1000</v>
      </c>
      <c r="R554" s="3">
        <v>0.16</v>
      </c>
      <c r="S554" s="3">
        <v>15</v>
      </c>
      <c r="T554" s="3">
        <v>93870</v>
      </c>
      <c r="U554" s="3">
        <v>1000</v>
      </c>
      <c r="V554" s="3">
        <v>0.06</v>
      </c>
      <c r="W554" s="3">
        <v>4</v>
      </c>
      <c r="X554" s="3">
        <v>62887</v>
      </c>
      <c r="Y554" s="3">
        <v>1000</v>
      </c>
      <c r="Z554" s="3">
        <v>0.16</v>
      </c>
      <c r="AA554" s="3">
        <v>12</v>
      </c>
      <c r="AB554" s="3">
        <v>73411</v>
      </c>
      <c r="AC554" s="3">
        <v>1000</v>
      </c>
      <c r="AD554" s="3">
        <v>0.12</v>
      </c>
      <c r="AE554" s="3">
        <v>10</v>
      </c>
      <c r="AF554" s="3">
        <v>82204</v>
      </c>
      <c r="AG554" s="3">
        <v>1000</v>
      </c>
      <c r="AH554" s="3" t="s">
        <v>2441</v>
      </c>
    </row>
    <row r="555" spans="1:34" s="4" customFormat="1" ht="11.25" x14ac:dyDescent="0.2">
      <c r="A555" s="3" t="s">
        <v>2390</v>
      </c>
      <c r="B555" s="3" t="s">
        <v>2423</v>
      </c>
      <c r="C555" s="3" t="s">
        <v>2069</v>
      </c>
      <c r="D555" s="3">
        <v>12325</v>
      </c>
      <c r="E555" s="3" t="s">
        <v>2442</v>
      </c>
      <c r="F555" s="3" t="s">
        <v>2443</v>
      </c>
      <c r="G555" s="3"/>
      <c r="H555" s="3"/>
      <c r="I555" s="3" t="s">
        <v>42</v>
      </c>
      <c r="J555" s="3" t="s">
        <v>43</v>
      </c>
      <c r="K555" s="3" t="s">
        <v>44</v>
      </c>
      <c r="L555" s="3" t="s">
        <v>78</v>
      </c>
      <c r="M555" s="3" t="s">
        <v>5256</v>
      </c>
      <c r="N555" s="3" t="s">
        <v>67</v>
      </c>
      <c r="O555" s="3" t="s">
        <v>40</v>
      </c>
      <c r="P555" s="3" t="s">
        <v>40</v>
      </c>
      <c r="Q555" s="3" t="s">
        <v>40</v>
      </c>
      <c r="R555" s="3">
        <v>36.36</v>
      </c>
      <c r="S555" s="3">
        <v>1120</v>
      </c>
      <c r="T555" s="3">
        <v>3080</v>
      </c>
      <c r="U555" s="3">
        <v>0</v>
      </c>
      <c r="V555" s="3">
        <v>20.350000000000001</v>
      </c>
      <c r="W555" s="3">
        <v>294</v>
      </c>
      <c r="X555" s="3">
        <v>1445</v>
      </c>
      <c r="Y555" s="3">
        <v>0</v>
      </c>
      <c r="Z555" s="3">
        <v>38.43</v>
      </c>
      <c r="AA555" s="3">
        <v>1053</v>
      </c>
      <c r="AB555" s="3">
        <v>2740</v>
      </c>
      <c r="AC555" s="3">
        <v>0</v>
      </c>
      <c r="AD555" s="3">
        <v>39.9</v>
      </c>
      <c r="AE555" s="3">
        <v>1007</v>
      </c>
      <c r="AF555" s="3">
        <v>2524</v>
      </c>
      <c r="AG555" s="3">
        <v>0</v>
      </c>
      <c r="AH555" s="3" t="s">
        <v>2444</v>
      </c>
    </row>
    <row r="556" spans="1:34" s="4" customFormat="1" ht="11.25" x14ac:dyDescent="0.2">
      <c r="A556" s="3" t="s">
        <v>2390</v>
      </c>
      <c r="B556" s="3" t="s">
        <v>2423</v>
      </c>
      <c r="C556" s="3" t="s">
        <v>2069</v>
      </c>
      <c r="D556" s="3">
        <v>13929</v>
      </c>
      <c r="E556" s="3" t="s">
        <v>2445</v>
      </c>
      <c r="F556" s="3" t="s">
        <v>2448</v>
      </c>
      <c r="G556" s="3" t="s">
        <v>2446</v>
      </c>
      <c r="H556" s="3" t="s">
        <v>2447</v>
      </c>
      <c r="I556" s="3" t="s">
        <v>42</v>
      </c>
      <c r="J556" s="3" t="s">
        <v>43</v>
      </c>
      <c r="K556" s="3" t="s">
        <v>44</v>
      </c>
      <c r="L556" s="3" t="s">
        <v>78</v>
      </c>
      <c r="M556" s="3" t="s">
        <v>9</v>
      </c>
      <c r="N556" s="3">
        <v>42.47</v>
      </c>
      <c r="O556" s="3">
        <v>1195</v>
      </c>
      <c r="P556" s="3">
        <v>2814</v>
      </c>
      <c r="Q556" s="3">
        <v>0</v>
      </c>
      <c r="R556" s="3"/>
      <c r="S556" s="3"/>
      <c r="T556" s="3"/>
      <c r="U556" s="3"/>
      <c r="V556" s="3">
        <v>75.77</v>
      </c>
      <c r="W556" s="3">
        <v>294</v>
      </c>
      <c r="X556" s="3">
        <v>388</v>
      </c>
      <c r="Y556" s="3">
        <v>0</v>
      </c>
      <c r="Z556" s="3">
        <v>44.96</v>
      </c>
      <c r="AA556" s="3">
        <v>1053</v>
      </c>
      <c r="AB556" s="3">
        <v>2342</v>
      </c>
      <c r="AC556" s="3">
        <v>0</v>
      </c>
      <c r="AD556" s="3">
        <v>45.06</v>
      </c>
      <c r="AE556" s="3">
        <v>1007</v>
      </c>
      <c r="AF556" s="3">
        <v>2235</v>
      </c>
      <c r="AG556" s="3">
        <v>0</v>
      </c>
      <c r="AH556" s="3" t="s">
        <v>2449</v>
      </c>
    </row>
    <row r="557" spans="1:34" s="4" customFormat="1" ht="11.25" x14ac:dyDescent="0.2">
      <c r="A557" s="3" t="s">
        <v>2390</v>
      </c>
      <c r="B557" s="3" t="s">
        <v>2450</v>
      </c>
      <c r="C557" s="3" t="s">
        <v>2069</v>
      </c>
      <c r="D557" s="3">
        <v>8327</v>
      </c>
      <c r="E557" s="3" t="s">
        <v>2451</v>
      </c>
      <c r="F557" s="3" t="s">
        <v>2453</v>
      </c>
      <c r="G557" s="3" t="s">
        <v>2452</v>
      </c>
      <c r="H557" s="3"/>
      <c r="I557" s="3" t="s">
        <v>42</v>
      </c>
      <c r="J557" s="3" t="s">
        <v>43</v>
      </c>
      <c r="K557" s="3" t="s">
        <v>44</v>
      </c>
      <c r="L557" s="3" t="s">
        <v>78</v>
      </c>
      <c r="M557" s="3" t="s">
        <v>5257</v>
      </c>
      <c r="N557" s="3">
        <v>64</v>
      </c>
      <c r="O557" s="3">
        <v>93726</v>
      </c>
      <c r="P557" s="3">
        <v>146456</v>
      </c>
      <c r="Q557" s="3">
        <v>0</v>
      </c>
      <c r="R557" s="3">
        <v>63</v>
      </c>
      <c r="S557" s="3">
        <v>92817</v>
      </c>
      <c r="T557" s="3">
        <v>147329</v>
      </c>
      <c r="U557" s="3">
        <v>0</v>
      </c>
      <c r="V557" s="3">
        <v>65.900000000000006</v>
      </c>
      <c r="W557" s="3">
        <v>43132</v>
      </c>
      <c r="X557" s="3">
        <v>65452</v>
      </c>
      <c r="Y557" s="3">
        <v>0</v>
      </c>
      <c r="Z557" s="3">
        <v>70.47</v>
      </c>
      <c r="AA557" s="3">
        <v>59820</v>
      </c>
      <c r="AB557" s="3">
        <v>84882</v>
      </c>
      <c r="AC557" s="3">
        <v>0</v>
      </c>
      <c r="AD557" s="3">
        <v>68.17</v>
      </c>
      <c r="AE557" s="3">
        <v>50720</v>
      </c>
      <c r="AF557" s="3">
        <v>74402</v>
      </c>
      <c r="AG557" s="3">
        <v>0</v>
      </c>
      <c r="AH557" s="3" t="s">
        <v>2454</v>
      </c>
    </row>
    <row r="558" spans="1:34" s="4" customFormat="1" ht="11.25" x14ac:dyDescent="0.2">
      <c r="A558" s="3" t="s">
        <v>2390</v>
      </c>
      <c r="B558" s="3" t="s">
        <v>2450</v>
      </c>
      <c r="C558" s="3" t="s">
        <v>2069</v>
      </c>
      <c r="D558" s="3">
        <v>11945</v>
      </c>
      <c r="E558" s="3" t="s">
        <v>2455</v>
      </c>
      <c r="F558" s="3" t="s">
        <v>2457</v>
      </c>
      <c r="G558" s="3" t="s">
        <v>2456</v>
      </c>
      <c r="H558" s="3"/>
      <c r="I558" s="3" t="s">
        <v>42</v>
      </c>
      <c r="J558" s="3" t="s">
        <v>43</v>
      </c>
      <c r="K558" s="3" t="s">
        <v>44</v>
      </c>
      <c r="L558" s="3" t="s">
        <v>6</v>
      </c>
      <c r="M558" s="3" t="s">
        <v>5257</v>
      </c>
      <c r="N558" s="3">
        <v>100</v>
      </c>
      <c r="O558" s="3">
        <v>47</v>
      </c>
      <c r="P558" s="3">
        <v>47</v>
      </c>
      <c r="Q558" s="3">
        <v>0</v>
      </c>
      <c r="R558" s="3">
        <v>100</v>
      </c>
      <c r="S558" s="3">
        <v>47</v>
      </c>
      <c r="T558" s="3">
        <v>47</v>
      </c>
      <c r="U558" s="3">
        <v>0</v>
      </c>
      <c r="V558" s="3">
        <v>0</v>
      </c>
      <c r="W558" s="3">
        <v>0</v>
      </c>
      <c r="X558" s="3">
        <v>0</v>
      </c>
      <c r="Y558" s="3">
        <v>0</v>
      </c>
      <c r="Z558" s="3">
        <v>100</v>
      </c>
      <c r="AA558" s="3">
        <v>38</v>
      </c>
      <c r="AB558" s="3">
        <v>38</v>
      </c>
      <c r="AC558" s="3">
        <v>0</v>
      </c>
      <c r="AD558" s="3">
        <v>95.12</v>
      </c>
      <c r="AE558" s="3">
        <v>39</v>
      </c>
      <c r="AF558" s="3">
        <v>41</v>
      </c>
      <c r="AG558" s="3">
        <v>0</v>
      </c>
      <c r="AH558" s="3" t="s">
        <v>2458</v>
      </c>
    </row>
    <row r="559" spans="1:34" s="4" customFormat="1" ht="11.25" x14ac:dyDescent="0.2">
      <c r="A559" s="3" t="s">
        <v>2390</v>
      </c>
      <c r="B559" s="3" t="s">
        <v>2450</v>
      </c>
      <c r="C559" s="3" t="s">
        <v>2069</v>
      </c>
      <c r="D559" s="3">
        <v>12423</v>
      </c>
      <c r="E559" s="3" t="s">
        <v>2459</v>
      </c>
      <c r="F559" s="3" t="s">
        <v>2461</v>
      </c>
      <c r="G559" s="3" t="s">
        <v>2460</v>
      </c>
      <c r="H559" s="3"/>
      <c r="I559" s="3" t="s">
        <v>87</v>
      </c>
      <c r="J559" s="3" t="s">
        <v>52</v>
      </c>
      <c r="K559" s="3" t="s">
        <v>53</v>
      </c>
      <c r="L559" s="3" t="s">
        <v>6</v>
      </c>
      <c r="M559" s="3" t="s">
        <v>5257</v>
      </c>
      <c r="N559" s="3">
        <v>2</v>
      </c>
      <c r="O559" s="3">
        <v>12902</v>
      </c>
      <c r="P559" s="3">
        <v>6451</v>
      </c>
      <c r="Q559" s="3">
        <v>0</v>
      </c>
      <c r="R559" s="3">
        <v>2</v>
      </c>
      <c r="S559" s="3">
        <v>12902</v>
      </c>
      <c r="T559" s="3">
        <v>6451</v>
      </c>
      <c r="U559" s="3">
        <v>0</v>
      </c>
      <c r="V559" s="3">
        <v>2.6</v>
      </c>
      <c r="W559" s="3">
        <v>5786</v>
      </c>
      <c r="X559" s="3">
        <v>2224</v>
      </c>
      <c r="Y559" s="3">
        <v>0</v>
      </c>
      <c r="Z559" s="3">
        <v>1.24</v>
      </c>
      <c r="AA559" s="3">
        <v>6660</v>
      </c>
      <c r="AB559" s="3">
        <v>5368</v>
      </c>
      <c r="AC559" s="3">
        <v>0</v>
      </c>
      <c r="AD559" s="3">
        <v>1.49</v>
      </c>
      <c r="AE559" s="3">
        <v>5913</v>
      </c>
      <c r="AF559" s="3">
        <v>3975</v>
      </c>
      <c r="AG559" s="3">
        <v>0</v>
      </c>
      <c r="AH559" s="3" t="s">
        <v>2462</v>
      </c>
    </row>
    <row r="560" spans="1:34" s="4" customFormat="1" ht="11.25" x14ac:dyDescent="0.2">
      <c r="A560" s="3" t="s">
        <v>2390</v>
      </c>
      <c r="B560" s="3" t="s">
        <v>2450</v>
      </c>
      <c r="C560" s="3" t="s">
        <v>2069</v>
      </c>
      <c r="D560" s="3">
        <v>12980</v>
      </c>
      <c r="E560" s="3" t="s">
        <v>2463</v>
      </c>
      <c r="F560" s="3" t="s">
        <v>2464</v>
      </c>
      <c r="G560" s="3" t="s">
        <v>2452</v>
      </c>
      <c r="H560" s="3"/>
      <c r="I560" s="3" t="s">
        <v>42</v>
      </c>
      <c r="J560" s="3" t="s">
        <v>43</v>
      </c>
      <c r="K560" s="3" t="s">
        <v>44</v>
      </c>
      <c r="L560" s="3" t="s">
        <v>78</v>
      </c>
      <c r="M560" s="3" t="s">
        <v>5257</v>
      </c>
      <c r="N560" s="3">
        <v>75.400000000000006</v>
      </c>
      <c r="O560" s="3">
        <v>101.17</v>
      </c>
      <c r="P560" s="3">
        <v>134.18</v>
      </c>
      <c r="Q560" s="3">
        <v>0</v>
      </c>
      <c r="R560" s="3">
        <v>75.2</v>
      </c>
      <c r="S560" s="3">
        <v>125182</v>
      </c>
      <c r="T560" s="3">
        <v>166465</v>
      </c>
      <c r="U560" s="3">
        <v>0</v>
      </c>
      <c r="V560" s="3">
        <v>74.5</v>
      </c>
      <c r="W560" s="3">
        <v>49582</v>
      </c>
      <c r="X560" s="3">
        <v>66555</v>
      </c>
      <c r="Y560" s="3">
        <v>0</v>
      </c>
      <c r="Z560" s="3">
        <v>74.8</v>
      </c>
      <c r="AA560" s="3">
        <v>77973</v>
      </c>
      <c r="AB560" s="3">
        <v>104240</v>
      </c>
      <c r="AC560" s="3">
        <v>0</v>
      </c>
      <c r="AD560" s="3">
        <v>74.8</v>
      </c>
      <c r="AE560" s="3">
        <v>77973</v>
      </c>
      <c r="AF560" s="3">
        <v>104240</v>
      </c>
      <c r="AG560" s="3">
        <v>0</v>
      </c>
      <c r="AH560" s="3" t="s">
        <v>2465</v>
      </c>
    </row>
    <row r="561" spans="1:34" s="4" customFormat="1" ht="11.25" x14ac:dyDescent="0.2">
      <c r="A561" s="3" t="s">
        <v>2390</v>
      </c>
      <c r="B561" s="3" t="s">
        <v>2450</v>
      </c>
      <c r="C561" s="3" t="s">
        <v>2069</v>
      </c>
      <c r="D561" s="3">
        <v>13985</v>
      </c>
      <c r="E561" s="3" t="s">
        <v>2466</v>
      </c>
      <c r="F561" s="3" t="s">
        <v>2469</v>
      </c>
      <c r="G561" s="3" t="s">
        <v>2467</v>
      </c>
      <c r="H561" s="3" t="s">
        <v>2468</v>
      </c>
      <c r="I561" s="3" t="s">
        <v>42</v>
      </c>
      <c r="J561" s="3" t="s">
        <v>43</v>
      </c>
      <c r="K561" s="3" t="s">
        <v>53</v>
      </c>
      <c r="L561" s="3" t="s">
        <v>6</v>
      </c>
      <c r="M561" s="3" t="s">
        <v>9</v>
      </c>
      <c r="N561" s="3">
        <v>62</v>
      </c>
      <c r="O561" s="3">
        <v>75</v>
      </c>
      <c r="P561" s="3">
        <v>13</v>
      </c>
      <c r="Q561" s="3">
        <v>0</v>
      </c>
      <c r="R561" s="3"/>
      <c r="S561" s="3"/>
      <c r="T561" s="3"/>
      <c r="U561" s="3"/>
      <c r="V561" s="3" t="s">
        <v>67</v>
      </c>
      <c r="W561" s="3" t="s">
        <v>40</v>
      </c>
      <c r="X561" s="3" t="s">
        <v>40</v>
      </c>
      <c r="Y561" s="3" t="s">
        <v>40</v>
      </c>
      <c r="Z561" s="3" t="s">
        <v>67</v>
      </c>
      <c r="AA561" s="3" t="s">
        <v>40</v>
      </c>
      <c r="AB561" s="3" t="s">
        <v>40</v>
      </c>
      <c r="AC561" s="3" t="s">
        <v>40</v>
      </c>
      <c r="AD561" s="3" t="s">
        <v>67</v>
      </c>
      <c r="AE561" s="3" t="s">
        <v>40</v>
      </c>
      <c r="AF561" s="3" t="s">
        <v>40</v>
      </c>
      <c r="AG561" s="3" t="s">
        <v>40</v>
      </c>
      <c r="AH561" s="3" t="s">
        <v>2470</v>
      </c>
    </row>
    <row r="562" spans="1:34" s="4" customFormat="1" ht="11.25" x14ac:dyDescent="0.2">
      <c r="A562" s="3" t="s">
        <v>2390</v>
      </c>
      <c r="B562" s="3" t="s">
        <v>2471</v>
      </c>
      <c r="C562" s="3" t="s">
        <v>263</v>
      </c>
      <c r="D562" s="3">
        <v>10532</v>
      </c>
      <c r="E562" s="3" t="s">
        <v>2472</v>
      </c>
      <c r="F562" s="3" t="s">
        <v>2473</v>
      </c>
      <c r="G562" s="3"/>
      <c r="H562" s="3"/>
      <c r="I562" s="3" t="s">
        <v>340</v>
      </c>
      <c r="J562" s="3" t="s">
        <v>52</v>
      </c>
      <c r="K562" s="3" t="s">
        <v>53</v>
      </c>
      <c r="L562" s="3" t="s">
        <v>6</v>
      </c>
      <c r="M562" s="3" t="s">
        <v>5256</v>
      </c>
      <c r="N562" s="3" t="s">
        <v>67</v>
      </c>
      <c r="O562" s="3" t="s">
        <v>40</v>
      </c>
      <c r="P562" s="3" t="s">
        <v>40</v>
      </c>
      <c r="Q562" s="3" t="s">
        <v>40</v>
      </c>
      <c r="R562" s="3">
        <v>0.9</v>
      </c>
      <c r="S562" s="3">
        <v>316</v>
      </c>
      <c r="T562" s="3">
        <v>3515334</v>
      </c>
      <c r="U562" s="3">
        <v>10000</v>
      </c>
      <c r="V562" s="3">
        <v>1.66</v>
      </c>
      <c r="W562" s="3">
        <v>277</v>
      </c>
      <c r="X562" s="3">
        <v>1669003</v>
      </c>
      <c r="Y562" s="3">
        <v>10000</v>
      </c>
      <c r="Z562" s="3">
        <v>0.87</v>
      </c>
      <c r="AA562" s="3">
        <v>283</v>
      </c>
      <c r="AB562" s="3">
        <v>3253587</v>
      </c>
      <c r="AC562" s="3">
        <v>10000</v>
      </c>
      <c r="AD562" s="3">
        <v>0.48</v>
      </c>
      <c r="AE562" s="3">
        <v>124</v>
      </c>
      <c r="AF562" s="3">
        <v>2608546</v>
      </c>
      <c r="AG562" s="3">
        <v>10000</v>
      </c>
      <c r="AH562" s="3" t="s">
        <v>2474</v>
      </c>
    </row>
    <row r="563" spans="1:34" s="4" customFormat="1" ht="11.25" x14ac:dyDescent="0.2">
      <c r="A563" s="3" t="s">
        <v>2390</v>
      </c>
      <c r="B563" s="3" t="s">
        <v>2471</v>
      </c>
      <c r="C563" s="3" t="s">
        <v>263</v>
      </c>
      <c r="D563" s="3">
        <v>12643</v>
      </c>
      <c r="E563" s="3" t="s">
        <v>2475</v>
      </c>
      <c r="F563" s="3" t="s">
        <v>2478</v>
      </c>
      <c r="G563" s="3" t="s">
        <v>2476</v>
      </c>
      <c r="H563" s="3" t="s">
        <v>2477</v>
      </c>
      <c r="I563" s="3" t="s">
        <v>42</v>
      </c>
      <c r="J563" s="3" t="s">
        <v>43</v>
      </c>
      <c r="K563" s="3" t="s">
        <v>53</v>
      </c>
      <c r="L563" s="3" t="s">
        <v>6</v>
      </c>
      <c r="M563" s="3" t="s">
        <v>5257</v>
      </c>
      <c r="N563" s="3">
        <v>65.010000000000005</v>
      </c>
      <c r="O563" s="3">
        <v>8405</v>
      </c>
      <c r="P563" s="3">
        <v>12929</v>
      </c>
      <c r="Q563" s="3">
        <v>0</v>
      </c>
      <c r="R563" s="3">
        <v>65</v>
      </c>
      <c r="S563" s="3">
        <v>12235</v>
      </c>
      <c r="T563" s="3">
        <v>18823</v>
      </c>
      <c r="U563" s="3">
        <v>0</v>
      </c>
      <c r="V563" s="3">
        <v>70.39</v>
      </c>
      <c r="W563" s="3">
        <v>4137</v>
      </c>
      <c r="X563" s="3">
        <v>5877</v>
      </c>
      <c r="Y563" s="3">
        <v>0</v>
      </c>
      <c r="Z563" s="3">
        <v>66.069999999999993</v>
      </c>
      <c r="AA563" s="3">
        <v>6276</v>
      </c>
      <c r="AB563" s="3">
        <v>9499</v>
      </c>
      <c r="AC563" s="3">
        <v>0</v>
      </c>
      <c r="AD563" s="3">
        <v>65.89</v>
      </c>
      <c r="AE563" s="3">
        <v>6053</v>
      </c>
      <c r="AF563" s="3">
        <v>9187</v>
      </c>
      <c r="AG563" s="3">
        <v>0</v>
      </c>
      <c r="AH563" s="3" t="s">
        <v>2479</v>
      </c>
    </row>
    <row r="564" spans="1:34" s="4" customFormat="1" ht="11.25" x14ac:dyDescent="0.2">
      <c r="A564" s="3" t="s">
        <v>2390</v>
      </c>
      <c r="B564" s="3" t="s">
        <v>2471</v>
      </c>
      <c r="C564" s="3" t="s">
        <v>263</v>
      </c>
      <c r="D564" s="3">
        <v>12644</v>
      </c>
      <c r="E564" s="3" t="s">
        <v>2480</v>
      </c>
      <c r="F564" s="3" t="s">
        <v>2481</v>
      </c>
      <c r="G564" s="3"/>
      <c r="H564" s="3"/>
      <c r="I564" s="3" t="s">
        <v>42</v>
      </c>
      <c r="J564" s="3" t="s">
        <v>43</v>
      </c>
      <c r="K564" s="3" t="s">
        <v>53</v>
      </c>
      <c r="L564" s="3" t="s">
        <v>6</v>
      </c>
      <c r="M564" s="3" t="s">
        <v>5256</v>
      </c>
      <c r="N564" s="3" t="s">
        <v>67</v>
      </c>
      <c r="O564" s="3" t="s">
        <v>40</v>
      </c>
      <c r="P564" s="3" t="s">
        <v>40</v>
      </c>
      <c r="Q564" s="3" t="s">
        <v>40</v>
      </c>
      <c r="R564" s="3">
        <v>88</v>
      </c>
      <c r="S564" s="3">
        <v>395866</v>
      </c>
      <c r="T564" s="3">
        <v>449848</v>
      </c>
      <c r="U564" s="3">
        <v>0</v>
      </c>
      <c r="V564" s="3">
        <v>36.229999999999997</v>
      </c>
      <c r="W564" s="3">
        <v>119377</v>
      </c>
      <c r="X564" s="3">
        <v>329539</v>
      </c>
      <c r="Y564" s="3">
        <v>0</v>
      </c>
      <c r="Z564" s="3">
        <v>32.18</v>
      </c>
      <c r="AA564" s="3">
        <v>186185</v>
      </c>
      <c r="AB564" s="3">
        <v>578660</v>
      </c>
      <c r="AC564" s="3">
        <v>0</v>
      </c>
      <c r="AD564" s="3">
        <v>54.67</v>
      </c>
      <c r="AE564" s="3">
        <v>172439</v>
      </c>
      <c r="AF564" s="3">
        <v>315431</v>
      </c>
      <c r="AG564" s="3">
        <v>0</v>
      </c>
      <c r="AH564" s="3" t="s">
        <v>2482</v>
      </c>
    </row>
    <row r="565" spans="1:34" s="4" customFormat="1" ht="11.25" x14ac:dyDescent="0.2">
      <c r="A565" s="3" t="s">
        <v>2390</v>
      </c>
      <c r="B565" s="3" t="s">
        <v>2471</v>
      </c>
      <c r="C565" s="3" t="s">
        <v>263</v>
      </c>
      <c r="D565" s="3">
        <v>12837</v>
      </c>
      <c r="E565" s="3" t="s">
        <v>2483</v>
      </c>
      <c r="F565" s="3" t="s">
        <v>2484</v>
      </c>
      <c r="G565" s="3"/>
      <c r="H565" s="3"/>
      <c r="I565" s="3" t="s">
        <v>42</v>
      </c>
      <c r="J565" s="3" t="s">
        <v>43</v>
      </c>
      <c r="K565" s="3" t="s">
        <v>53</v>
      </c>
      <c r="L565" s="3" t="s">
        <v>6</v>
      </c>
      <c r="M565" s="3" t="s">
        <v>5256</v>
      </c>
      <c r="N565" s="3" t="s">
        <v>67</v>
      </c>
      <c r="O565" s="3" t="s">
        <v>40</v>
      </c>
      <c r="P565" s="3" t="s">
        <v>40</v>
      </c>
      <c r="Q565" s="3" t="s">
        <v>40</v>
      </c>
      <c r="R565" s="3" t="s">
        <v>67</v>
      </c>
      <c r="S565" s="3" t="s">
        <v>40</v>
      </c>
      <c r="T565" s="3" t="s">
        <v>40</v>
      </c>
      <c r="U565" s="3" t="s">
        <v>40</v>
      </c>
      <c r="V565" s="3" t="s">
        <v>67</v>
      </c>
      <c r="W565" s="3" t="s">
        <v>40</v>
      </c>
      <c r="X565" s="3" t="s">
        <v>40</v>
      </c>
      <c r="Y565" s="3" t="s">
        <v>40</v>
      </c>
      <c r="Z565" s="3">
        <v>84.92</v>
      </c>
      <c r="AA565" s="3">
        <v>2763057</v>
      </c>
      <c r="AB565" s="3">
        <v>3253587</v>
      </c>
      <c r="AC565" s="3">
        <v>0</v>
      </c>
      <c r="AD565" s="3">
        <v>80.010000000000005</v>
      </c>
      <c r="AE565" s="3">
        <v>2087074</v>
      </c>
      <c r="AF565" s="3">
        <v>2608546</v>
      </c>
      <c r="AG565" s="3">
        <v>0</v>
      </c>
      <c r="AH565" s="3" t="s">
        <v>2485</v>
      </c>
    </row>
    <row r="566" spans="1:34" s="4" customFormat="1" ht="11.25" x14ac:dyDescent="0.2">
      <c r="A566" s="3" t="s">
        <v>2390</v>
      </c>
      <c r="B566" s="3" t="s">
        <v>2471</v>
      </c>
      <c r="C566" s="3" t="s">
        <v>263</v>
      </c>
      <c r="D566" s="3">
        <v>13939</v>
      </c>
      <c r="E566" s="3" t="s">
        <v>2486</v>
      </c>
      <c r="F566" s="3" t="s">
        <v>2488</v>
      </c>
      <c r="G566" s="3" t="s">
        <v>2476</v>
      </c>
      <c r="H566" s="3" t="s">
        <v>2487</v>
      </c>
      <c r="I566" s="3" t="s">
        <v>42</v>
      </c>
      <c r="J566" s="3" t="s">
        <v>43</v>
      </c>
      <c r="K566" s="3" t="s">
        <v>53</v>
      </c>
      <c r="L566" s="3" t="s">
        <v>6</v>
      </c>
      <c r="M566" s="3" t="s">
        <v>9</v>
      </c>
      <c r="N566" s="3">
        <v>65</v>
      </c>
      <c r="O566" s="3">
        <v>210287</v>
      </c>
      <c r="P566" s="3">
        <v>323519</v>
      </c>
      <c r="Q566" s="3">
        <v>0</v>
      </c>
      <c r="R566" s="3"/>
      <c r="S566" s="3"/>
      <c r="T566" s="3"/>
      <c r="U566" s="3"/>
      <c r="V566" s="3" t="s">
        <v>67</v>
      </c>
      <c r="W566" s="3" t="s">
        <v>40</v>
      </c>
      <c r="X566" s="3" t="s">
        <v>40</v>
      </c>
      <c r="Y566" s="3" t="s">
        <v>40</v>
      </c>
      <c r="Z566" s="3">
        <v>64.430000000000007</v>
      </c>
      <c r="AA566" s="3">
        <v>189502</v>
      </c>
      <c r="AB566" s="3">
        <v>294108</v>
      </c>
      <c r="AC566" s="3">
        <v>0</v>
      </c>
      <c r="AD566" s="3">
        <v>25.18</v>
      </c>
      <c r="AE566" s="3">
        <v>82748</v>
      </c>
      <c r="AF566" s="3">
        <v>328622</v>
      </c>
      <c r="AG566" s="3">
        <v>0</v>
      </c>
      <c r="AH566" s="3" t="s">
        <v>2489</v>
      </c>
    </row>
    <row r="567" spans="1:34" s="4" customFormat="1" ht="11.25" x14ac:dyDescent="0.2">
      <c r="A567" s="3" t="s">
        <v>2390</v>
      </c>
      <c r="B567" s="3" t="s">
        <v>2471</v>
      </c>
      <c r="C567" s="3" t="s">
        <v>263</v>
      </c>
      <c r="D567" s="3">
        <v>13953</v>
      </c>
      <c r="E567" s="3" t="s">
        <v>2490</v>
      </c>
      <c r="F567" s="3" t="s">
        <v>2493</v>
      </c>
      <c r="G567" s="3" t="s">
        <v>2491</v>
      </c>
      <c r="H567" s="3" t="s">
        <v>2492</v>
      </c>
      <c r="I567" s="3" t="s">
        <v>42</v>
      </c>
      <c r="J567" s="3" t="s">
        <v>43</v>
      </c>
      <c r="K567" s="3" t="s">
        <v>53</v>
      </c>
      <c r="L567" s="3" t="s">
        <v>6</v>
      </c>
      <c r="M567" s="3" t="s">
        <v>9</v>
      </c>
      <c r="N567" s="3">
        <v>38</v>
      </c>
      <c r="O567" s="3">
        <v>61</v>
      </c>
      <c r="P567" s="3">
        <v>23</v>
      </c>
      <c r="Q567" s="3">
        <v>0</v>
      </c>
      <c r="R567" s="3"/>
      <c r="S567" s="3"/>
      <c r="T567" s="3"/>
      <c r="U567" s="3"/>
      <c r="V567" s="3" t="s">
        <v>67</v>
      </c>
      <c r="W567" s="3" t="s">
        <v>40</v>
      </c>
      <c r="X567" s="3" t="s">
        <v>40</v>
      </c>
      <c r="Y567" s="3" t="s">
        <v>40</v>
      </c>
      <c r="Z567" s="3" t="s">
        <v>67</v>
      </c>
      <c r="AA567" s="3" t="s">
        <v>40</v>
      </c>
      <c r="AB567" s="3" t="s">
        <v>40</v>
      </c>
      <c r="AC567" s="3" t="s">
        <v>40</v>
      </c>
      <c r="AD567" s="3" t="s">
        <v>67</v>
      </c>
      <c r="AE567" s="3" t="s">
        <v>40</v>
      </c>
      <c r="AF567" s="3" t="s">
        <v>40</v>
      </c>
      <c r="AG567" s="3" t="s">
        <v>40</v>
      </c>
      <c r="AH567" s="3" t="s">
        <v>2494</v>
      </c>
    </row>
    <row r="568" spans="1:34" s="4" customFormat="1" ht="11.25" x14ac:dyDescent="0.2">
      <c r="A568" s="3" t="s">
        <v>2390</v>
      </c>
      <c r="B568" s="3" t="s">
        <v>2471</v>
      </c>
      <c r="C568" s="3" t="s">
        <v>263</v>
      </c>
      <c r="D568" s="3">
        <v>13969</v>
      </c>
      <c r="E568" s="3" t="s">
        <v>2495</v>
      </c>
      <c r="F568" s="3" t="s">
        <v>2498</v>
      </c>
      <c r="G568" s="3" t="s">
        <v>2496</v>
      </c>
      <c r="H568" s="3" t="s">
        <v>2497</v>
      </c>
      <c r="I568" s="3" t="s">
        <v>42</v>
      </c>
      <c r="J568" s="3" t="s">
        <v>43</v>
      </c>
      <c r="K568" s="3" t="s">
        <v>44</v>
      </c>
      <c r="L568" s="3" t="s">
        <v>45</v>
      </c>
      <c r="M568" s="3" t="s">
        <v>9</v>
      </c>
      <c r="N568" s="3">
        <v>71</v>
      </c>
      <c r="O568" s="3">
        <v>42886330</v>
      </c>
      <c r="P568" s="3">
        <v>60403281</v>
      </c>
      <c r="Q568" s="3">
        <v>0</v>
      </c>
      <c r="R568" s="3"/>
      <c r="S568" s="3"/>
      <c r="T568" s="3"/>
      <c r="U568" s="3"/>
      <c r="V568" s="3">
        <v>73</v>
      </c>
      <c r="W568" s="3">
        <v>23062828</v>
      </c>
      <c r="X568" s="3">
        <v>31562942</v>
      </c>
      <c r="Y568" s="3">
        <v>0</v>
      </c>
      <c r="Z568" s="3">
        <v>280</v>
      </c>
      <c r="AA568" s="3">
        <v>48800627</v>
      </c>
      <c r="AB568" s="3">
        <v>17433479</v>
      </c>
      <c r="AC568" s="3">
        <v>0</v>
      </c>
      <c r="AD568" s="3">
        <v>78</v>
      </c>
      <c r="AE568" s="3">
        <v>59994999</v>
      </c>
      <c r="AF568" s="3">
        <v>76494949</v>
      </c>
      <c r="AG568" s="3">
        <v>0</v>
      </c>
      <c r="AH568" s="3" t="s">
        <v>2499</v>
      </c>
    </row>
    <row r="569" spans="1:34" s="4" customFormat="1" ht="11.25" x14ac:dyDescent="0.2">
      <c r="A569" s="3" t="s">
        <v>2390</v>
      </c>
      <c r="B569" s="3" t="s">
        <v>2471</v>
      </c>
      <c r="C569" s="3" t="s">
        <v>263</v>
      </c>
      <c r="D569" s="3">
        <v>13974</v>
      </c>
      <c r="E569" s="3" t="s">
        <v>2500</v>
      </c>
      <c r="F569" s="3" t="s">
        <v>2503</v>
      </c>
      <c r="G569" s="3" t="s">
        <v>2501</v>
      </c>
      <c r="H569" s="3" t="s">
        <v>2502</v>
      </c>
      <c r="I569" s="3" t="s">
        <v>42</v>
      </c>
      <c r="J569" s="3" t="s">
        <v>43</v>
      </c>
      <c r="K569" s="3" t="s">
        <v>44</v>
      </c>
      <c r="L569" s="3" t="s">
        <v>45</v>
      </c>
      <c r="M569" s="3" t="s">
        <v>9</v>
      </c>
      <c r="N569" s="3">
        <v>100</v>
      </c>
      <c r="O569" s="3">
        <v>3</v>
      </c>
      <c r="P569" s="3">
        <v>3</v>
      </c>
      <c r="Q569" s="3">
        <v>0</v>
      </c>
      <c r="R569" s="3"/>
      <c r="S569" s="3"/>
      <c r="T569" s="3"/>
      <c r="U569" s="3"/>
      <c r="V569" s="3">
        <v>33</v>
      </c>
      <c r="W569" s="3">
        <v>1</v>
      </c>
      <c r="X569" s="3">
        <v>3</v>
      </c>
      <c r="Y569" s="3">
        <v>0</v>
      </c>
      <c r="Z569" s="3">
        <v>100</v>
      </c>
      <c r="AA569" s="3">
        <v>6</v>
      </c>
      <c r="AB569" s="3">
        <v>6</v>
      </c>
      <c r="AC569" s="3">
        <v>0</v>
      </c>
      <c r="AD569" s="3">
        <v>100</v>
      </c>
      <c r="AE569" s="3">
        <v>5</v>
      </c>
      <c r="AF569" s="3">
        <v>5</v>
      </c>
      <c r="AG569" s="3">
        <v>0</v>
      </c>
      <c r="AH569" s="3" t="s">
        <v>2504</v>
      </c>
    </row>
    <row r="570" spans="1:34" s="4" customFormat="1" ht="11.25" x14ac:dyDescent="0.2">
      <c r="A570" s="3" t="s">
        <v>2390</v>
      </c>
      <c r="B570" s="3" t="s">
        <v>2505</v>
      </c>
      <c r="C570" s="3" t="s">
        <v>2069</v>
      </c>
      <c r="D570" s="3">
        <v>10678</v>
      </c>
      <c r="E570" s="3" t="s">
        <v>2506</v>
      </c>
      <c r="F570" s="3" t="s">
        <v>2509</v>
      </c>
      <c r="G570" s="3" t="s">
        <v>2507</v>
      </c>
      <c r="H570" s="3" t="s">
        <v>2508</v>
      </c>
      <c r="I570" s="3" t="s">
        <v>42</v>
      </c>
      <c r="J570" s="3" t="s">
        <v>43</v>
      </c>
      <c r="K570" s="3" t="s">
        <v>53</v>
      </c>
      <c r="L570" s="3" t="s">
        <v>6</v>
      </c>
      <c r="M570" s="3" t="s">
        <v>5257</v>
      </c>
      <c r="N570" s="3">
        <v>92</v>
      </c>
      <c r="O570" s="3">
        <v>9128</v>
      </c>
      <c r="P570" s="3">
        <v>9919</v>
      </c>
      <c r="Q570" s="3">
        <v>0</v>
      </c>
      <c r="R570" s="3">
        <v>95</v>
      </c>
      <c r="S570" s="3">
        <v>9546</v>
      </c>
      <c r="T570" s="3">
        <v>10047</v>
      </c>
      <c r="U570" s="3">
        <v>0</v>
      </c>
      <c r="V570" s="3">
        <v>96.3</v>
      </c>
      <c r="W570" s="3">
        <v>4869</v>
      </c>
      <c r="X570" s="3">
        <v>5055</v>
      </c>
      <c r="Y570" s="3">
        <v>0</v>
      </c>
      <c r="Z570" s="3">
        <v>94.5</v>
      </c>
      <c r="AA570" s="3">
        <v>8577</v>
      </c>
      <c r="AB570" s="3">
        <v>9074</v>
      </c>
      <c r="AC570" s="3">
        <v>0</v>
      </c>
      <c r="AD570" s="3">
        <v>85</v>
      </c>
      <c r="AE570" s="3">
        <v>7760</v>
      </c>
      <c r="AF570" s="3">
        <v>9134</v>
      </c>
      <c r="AG570" s="3">
        <v>0</v>
      </c>
      <c r="AH570" s="3" t="s">
        <v>2510</v>
      </c>
    </row>
    <row r="571" spans="1:34" s="4" customFormat="1" ht="11.25" x14ac:dyDescent="0.2">
      <c r="A571" s="3" t="s">
        <v>2390</v>
      </c>
      <c r="B571" s="3" t="s">
        <v>2505</v>
      </c>
      <c r="C571" s="3" t="s">
        <v>2069</v>
      </c>
      <c r="D571" s="3">
        <v>13037</v>
      </c>
      <c r="E571" s="3" t="s">
        <v>2511</v>
      </c>
      <c r="F571" s="3" t="s">
        <v>2513</v>
      </c>
      <c r="G571" s="3" t="s">
        <v>2507</v>
      </c>
      <c r="H571" s="3" t="s">
        <v>2512</v>
      </c>
      <c r="I571" s="3" t="s">
        <v>42</v>
      </c>
      <c r="J571" s="3" t="s">
        <v>43</v>
      </c>
      <c r="K571" s="3" t="s">
        <v>53</v>
      </c>
      <c r="L571" s="3" t="s">
        <v>6</v>
      </c>
      <c r="M571" s="3" t="s">
        <v>5257</v>
      </c>
      <c r="N571" s="3">
        <v>90.27</v>
      </c>
      <c r="O571" s="3">
        <v>1828</v>
      </c>
      <c r="P571" s="3">
        <v>2025</v>
      </c>
      <c r="Q571" s="3">
        <v>0</v>
      </c>
      <c r="R571" s="3">
        <v>90.28</v>
      </c>
      <c r="S571" s="3">
        <v>1570</v>
      </c>
      <c r="T571" s="3">
        <v>1739</v>
      </c>
      <c r="U571" s="3">
        <v>0</v>
      </c>
      <c r="V571" s="3">
        <v>98.04</v>
      </c>
      <c r="W571" s="3">
        <v>1203</v>
      </c>
      <c r="X571" s="3">
        <v>1227</v>
      </c>
      <c r="Y571" s="3">
        <v>0</v>
      </c>
      <c r="Z571" s="3">
        <v>91.69</v>
      </c>
      <c r="AA571" s="3">
        <v>1786</v>
      </c>
      <c r="AB571" s="3">
        <v>1948</v>
      </c>
      <c r="AC571" s="3">
        <v>0</v>
      </c>
      <c r="AD571" s="3">
        <v>93.46</v>
      </c>
      <c r="AE571" s="3">
        <v>1485</v>
      </c>
      <c r="AF571" s="3">
        <v>1589</v>
      </c>
      <c r="AG571" s="3">
        <v>0</v>
      </c>
      <c r="AH571" s="3" t="s">
        <v>2514</v>
      </c>
    </row>
    <row r="572" spans="1:34" s="4" customFormat="1" ht="11.25" x14ac:dyDescent="0.2">
      <c r="A572" s="3" t="s">
        <v>2390</v>
      </c>
      <c r="B572" s="3" t="s">
        <v>2505</v>
      </c>
      <c r="C572" s="3" t="s">
        <v>2069</v>
      </c>
      <c r="D572" s="3">
        <v>13115</v>
      </c>
      <c r="E572" s="3" t="s">
        <v>2515</v>
      </c>
      <c r="F572" s="3" t="s">
        <v>2516</v>
      </c>
      <c r="G572" s="3"/>
      <c r="H572" s="3"/>
      <c r="I572" s="3" t="s">
        <v>87</v>
      </c>
      <c r="J572" s="3" t="s">
        <v>52</v>
      </c>
      <c r="K572" s="3" t="s">
        <v>53</v>
      </c>
      <c r="L572" s="3" t="s">
        <v>6</v>
      </c>
      <c r="M572" s="3" t="s">
        <v>5256</v>
      </c>
      <c r="N572" s="3" t="s">
        <v>67</v>
      </c>
      <c r="O572" s="3" t="s">
        <v>40</v>
      </c>
      <c r="P572" s="3" t="s">
        <v>40</v>
      </c>
      <c r="Q572" s="3" t="s">
        <v>40</v>
      </c>
      <c r="R572" s="3">
        <v>19.899999999999999</v>
      </c>
      <c r="S572" s="3">
        <v>157780</v>
      </c>
      <c r="T572" s="3">
        <v>7927</v>
      </c>
      <c r="U572" s="3">
        <v>0</v>
      </c>
      <c r="V572" s="3">
        <v>0</v>
      </c>
      <c r="W572" s="3">
        <v>0</v>
      </c>
      <c r="X572" s="3">
        <v>0</v>
      </c>
      <c r="Y572" s="3">
        <v>0</v>
      </c>
      <c r="Z572" s="3">
        <v>22.19</v>
      </c>
      <c r="AA572" s="3">
        <v>194018</v>
      </c>
      <c r="AB572" s="3">
        <v>8743</v>
      </c>
      <c r="AC572" s="3">
        <v>0</v>
      </c>
      <c r="AD572" s="3">
        <v>19.72</v>
      </c>
      <c r="AE572" s="3">
        <v>142105</v>
      </c>
      <c r="AF572" s="3">
        <v>7207</v>
      </c>
      <c r="AG572" s="3">
        <v>0</v>
      </c>
      <c r="AH572" s="3" t="s">
        <v>2517</v>
      </c>
    </row>
    <row r="573" spans="1:34" s="4" customFormat="1" ht="11.25" x14ac:dyDescent="0.2">
      <c r="A573" s="3" t="s">
        <v>2390</v>
      </c>
      <c r="B573" s="3" t="s">
        <v>2505</v>
      </c>
      <c r="C573" s="3" t="s">
        <v>2069</v>
      </c>
      <c r="D573" s="3">
        <v>13117</v>
      </c>
      <c r="E573" s="3" t="s">
        <v>2518</v>
      </c>
      <c r="F573" s="3" t="s">
        <v>2519</v>
      </c>
      <c r="G573" s="3"/>
      <c r="H573" s="3"/>
      <c r="I573" s="3" t="s">
        <v>87</v>
      </c>
      <c r="J573" s="3" t="s">
        <v>52</v>
      </c>
      <c r="K573" s="3" t="s">
        <v>53</v>
      </c>
      <c r="L573" s="3" t="s">
        <v>6</v>
      </c>
      <c r="M573" s="3" t="s">
        <v>5256</v>
      </c>
      <c r="N573" s="3" t="s">
        <v>67</v>
      </c>
      <c r="O573" s="3" t="s">
        <v>40</v>
      </c>
      <c r="P573" s="3" t="s">
        <v>40</v>
      </c>
      <c r="Q573" s="3" t="s">
        <v>40</v>
      </c>
      <c r="R573" s="3">
        <v>121.34</v>
      </c>
      <c r="S573" s="3">
        <v>86391</v>
      </c>
      <c r="T573" s="3">
        <v>712</v>
      </c>
      <c r="U573" s="3">
        <v>0</v>
      </c>
      <c r="V573" s="3">
        <v>0</v>
      </c>
      <c r="W573" s="3">
        <v>0</v>
      </c>
      <c r="X573" s="3">
        <v>0</v>
      </c>
      <c r="Y573" s="3">
        <v>0</v>
      </c>
      <c r="Z573" s="3">
        <v>121.45</v>
      </c>
      <c r="AA573" s="3">
        <v>89267</v>
      </c>
      <c r="AB573" s="3">
        <v>735</v>
      </c>
      <c r="AC573" s="3">
        <v>0</v>
      </c>
      <c r="AD573" s="3">
        <v>105.67</v>
      </c>
      <c r="AE573" s="3">
        <v>68474</v>
      </c>
      <c r="AF573" s="3">
        <v>648</v>
      </c>
      <c r="AG573" s="3">
        <v>0</v>
      </c>
      <c r="AH573" s="3" t="s">
        <v>2517</v>
      </c>
    </row>
    <row r="574" spans="1:34" s="4" customFormat="1" ht="11.25" x14ac:dyDescent="0.2">
      <c r="A574" s="3" t="s">
        <v>2390</v>
      </c>
      <c r="B574" s="3" t="s">
        <v>2505</v>
      </c>
      <c r="C574" s="3" t="s">
        <v>2069</v>
      </c>
      <c r="D574" s="3">
        <v>13118</v>
      </c>
      <c r="E574" s="3" t="s">
        <v>2520</v>
      </c>
      <c r="F574" s="3" t="s">
        <v>2521</v>
      </c>
      <c r="G574" s="3"/>
      <c r="H574" s="3"/>
      <c r="I574" s="3" t="s">
        <v>87</v>
      </c>
      <c r="J574" s="3" t="s">
        <v>52</v>
      </c>
      <c r="K574" s="3" t="s">
        <v>53</v>
      </c>
      <c r="L574" s="3" t="s">
        <v>6</v>
      </c>
      <c r="M574" s="3" t="s">
        <v>5256</v>
      </c>
      <c r="N574" s="3" t="s">
        <v>67</v>
      </c>
      <c r="O574" s="3" t="s">
        <v>40</v>
      </c>
      <c r="P574" s="3" t="s">
        <v>40</v>
      </c>
      <c r="Q574" s="3" t="s">
        <v>40</v>
      </c>
      <c r="R574" s="3">
        <v>108.11</v>
      </c>
      <c r="S574" s="3">
        <v>203683</v>
      </c>
      <c r="T574" s="3">
        <v>1884</v>
      </c>
      <c r="U574" s="3">
        <v>0</v>
      </c>
      <c r="V574" s="3">
        <v>0</v>
      </c>
      <c r="W574" s="3">
        <v>0</v>
      </c>
      <c r="X574" s="3">
        <v>0</v>
      </c>
      <c r="Y574" s="3">
        <v>0</v>
      </c>
      <c r="Z574" s="3">
        <v>136.16999999999999</v>
      </c>
      <c r="AA574" s="3">
        <v>384125</v>
      </c>
      <c r="AB574" s="3">
        <v>2821</v>
      </c>
      <c r="AC574" s="3">
        <v>0</v>
      </c>
      <c r="AD574" s="3">
        <v>113.94</v>
      </c>
      <c r="AE574" s="3">
        <v>195176</v>
      </c>
      <c r="AF574" s="3">
        <v>1713</v>
      </c>
      <c r="AG574" s="3">
        <v>0</v>
      </c>
      <c r="AH574" s="3" t="s">
        <v>2517</v>
      </c>
    </row>
    <row r="575" spans="1:34" s="4" customFormat="1" ht="11.25" x14ac:dyDescent="0.2">
      <c r="A575" s="3" t="s">
        <v>2390</v>
      </c>
      <c r="B575" s="3" t="s">
        <v>2505</v>
      </c>
      <c r="C575" s="3" t="s">
        <v>2069</v>
      </c>
      <c r="D575" s="3">
        <v>13932</v>
      </c>
      <c r="E575" s="3" t="s">
        <v>2522</v>
      </c>
      <c r="F575" s="3" t="s">
        <v>2525</v>
      </c>
      <c r="G575" s="3" t="s">
        <v>2523</v>
      </c>
      <c r="H575" s="3" t="s">
        <v>2524</v>
      </c>
      <c r="I575" s="3" t="s">
        <v>42</v>
      </c>
      <c r="J575" s="3" t="s">
        <v>43</v>
      </c>
      <c r="K575" s="3" t="s">
        <v>44</v>
      </c>
      <c r="L575" s="3" t="s">
        <v>45</v>
      </c>
      <c r="M575" s="3" t="s">
        <v>9</v>
      </c>
      <c r="N575" s="3">
        <v>66.67</v>
      </c>
      <c r="O575" s="3">
        <v>4</v>
      </c>
      <c r="P575" s="3">
        <v>6</v>
      </c>
      <c r="Q575" s="3">
        <v>0</v>
      </c>
      <c r="R575" s="3"/>
      <c r="S575" s="3"/>
      <c r="T575" s="3"/>
      <c r="U575" s="3"/>
      <c r="V575" s="3" t="s">
        <v>67</v>
      </c>
      <c r="W575" s="3" t="s">
        <v>40</v>
      </c>
      <c r="X575" s="3" t="s">
        <v>40</v>
      </c>
      <c r="Y575" s="3" t="s">
        <v>40</v>
      </c>
      <c r="Z575" s="3" t="s">
        <v>67</v>
      </c>
      <c r="AA575" s="3" t="s">
        <v>40</v>
      </c>
      <c r="AB575" s="3" t="s">
        <v>40</v>
      </c>
      <c r="AC575" s="3" t="s">
        <v>40</v>
      </c>
      <c r="AD575" s="3" t="s">
        <v>67</v>
      </c>
      <c r="AE575" s="3" t="s">
        <v>40</v>
      </c>
      <c r="AF575" s="3" t="s">
        <v>40</v>
      </c>
      <c r="AG575" s="3" t="s">
        <v>40</v>
      </c>
      <c r="AH575" s="3" t="s">
        <v>2526</v>
      </c>
    </row>
    <row r="576" spans="1:34" s="4" customFormat="1" ht="11.25" x14ac:dyDescent="0.2">
      <c r="A576" s="3" t="s">
        <v>2390</v>
      </c>
      <c r="B576" s="3" t="s">
        <v>2505</v>
      </c>
      <c r="C576" s="3" t="s">
        <v>2069</v>
      </c>
      <c r="D576" s="3">
        <v>13933</v>
      </c>
      <c r="E576" s="3" t="s">
        <v>2527</v>
      </c>
      <c r="F576" s="3" t="s">
        <v>2530</v>
      </c>
      <c r="G576" s="3" t="s">
        <v>2528</v>
      </c>
      <c r="H576" s="3" t="s">
        <v>2529</v>
      </c>
      <c r="I576" s="3" t="s">
        <v>42</v>
      </c>
      <c r="J576" s="3" t="s">
        <v>43</v>
      </c>
      <c r="K576" s="3" t="s">
        <v>44</v>
      </c>
      <c r="L576" s="3" t="s">
        <v>45</v>
      </c>
      <c r="M576" s="3" t="s">
        <v>9</v>
      </c>
      <c r="N576" s="3">
        <v>100</v>
      </c>
      <c r="O576" s="3">
        <v>2</v>
      </c>
      <c r="P576" s="3">
        <v>2</v>
      </c>
      <c r="Q576" s="3">
        <v>0</v>
      </c>
      <c r="R576" s="3"/>
      <c r="S576" s="3"/>
      <c r="T576" s="3"/>
      <c r="U576" s="3"/>
      <c r="V576" s="3" t="s">
        <v>67</v>
      </c>
      <c r="W576" s="3" t="s">
        <v>40</v>
      </c>
      <c r="X576" s="3" t="s">
        <v>40</v>
      </c>
      <c r="Y576" s="3" t="s">
        <v>40</v>
      </c>
      <c r="Z576" s="3" t="s">
        <v>67</v>
      </c>
      <c r="AA576" s="3" t="s">
        <v>40</v>
      </c>
      <c r="AB576" s="3" t="s">
        <v>40</v>
      </c>
      <c r="AC576" s="3" t="s">
        <v>40</v>
      </c>
      <c r="AD576" s="3" t="s">
        <v>67</v>
      </c>
      <c r="AE576" s="3" t="s">
        <v>40</v>
      </c>
      <c r="AF576" s="3" t="s">
        <v>40</v>
      </c>
      <c r="AG576" s="3" t="s">
        <v>40</v>
      </c>
      <c r="AH576" s="3" t="s">
        <v>2531</v>
      </c>
    </row>
    <row r="577" spans="1:34" s="4" customFormat="1" ht="11.25" x14ac:dyDescent="0.2">
      <c r="A577" s="3" t="s">
        <v>2390</v>
      </c>
      <c r="B577" s="3" t="s">
        <v>2532</v>
      </c>
      <c r="C577" s="3" t="s">
        <v>639</v>
      </c>
      <c r="D577" s="3">
        <v>12905</v>
      </c>
      <c r="E577" s="3" t="s">
        <v>2533</v>
      </c>
      <c r="F577" s="3" t="s">
        <v>2536</v>
      </c>
      <c r="G577" s="3" t="s">
        <v>2534</v>
      </c>
      <c r="H577" s="3" t="s">
        <v>2535</v>
      </c>
      <c r="I577" s="3" t="s">
        <v>42</v>
      </c>
      <c r="J577" s="3" t="s">
        <v>43</v>
      </c>
      <c r="K577" s="3" t="s">
        <v>44</v>
      </c>
      <c r="L577" s="3" t="s">
        <v>6</v>
      </c>
      <c r="M577" s="3" t="s">
        <v>5257</v>
      </c>
      <c r="N577" s="3">
        <v>66.47</v>
      </c>
      <c r="O577" s="3">
        <v>345</v>
      </c>
      <c r="P577" s="3">
        <v>519</v>
      </c>
      <c r="Q577" s="3">
        <v>0</v>
      </c>
      <c r="R577" s="3">
        <v>65.77</v>
      </c>
      <c r="S577" s="3">
        <v>317</v>
      </c>
      <c r="T577" s="3">
        <v>482</v>
      </c>
      <c r="U577" s="3">
        <v>0</v>
      </c>
      <c r="V577" s="3">
        <v>73.680000000000007</v>
      </c>
      <c r="W577" s="3">
        <v>28</v>
      </c>
      <c r="X577" s="3">
        <v>38</v>
      </c>
      <c r="Y577" s="3">
        <v>0</v>
      </c>
      <c r="Z577" s="3">
        <v>0</v>
      </c>
      <c r="AA577" s="3">
        <v>126</v>
      </c>
      <c r="AB577" s="3">
        <v>141</v>
      </c>
      <c r="AC577" s="3">
        <v>0</v>
      </c>
      <c r="AD577" s="3">
        <v>92.68</v>
      </c>
      <c r="AE577" s="3">
        <v>114</v>
      </c>
      <c r="AF577" s="3">
        <v>123</v>
      </c>
      <c r="AG577" s="3">
        <v>0</v>
      </c>
      <c r="AH577" s="3" t="s">
        <v>2537</v>
      </c>
    </row>
    <row r="578" spans="1:34" s="4" customFormat="1" ht="11.25" x14ac:dyDescent="0.2">
      <c r="A578" s="3" t="s">
        <v>2390</v>
      </c>
      <c r="B578" s="3" t="s">
        <v>2532</v>
      </c>
      <c r="C578" s="3" t="s">
        <v>639</v>
      </c>
      <c r="D578" s="3">
        <v>13403</v>
      </c>
      <c r="E578" s="3" t="s">
        <v>2538</v>
      </c>
      <c r="F578" s="3" t="s">
        <v>2541</v>
      </c>
      <c r="G578" s="3" t="s">
        <v>2539</v>
      </c>
      <c r="H578" s="3" t="s">
        <v>2540</v>
      </c>
      <c r="I578" s="3" t="s">
        <v>42</v>
      </c>
      <c r="J578" s="3" t="s">
        <v>43</v>
      </c>
      <c r="K578" s="3" t="s">
        <v>44</v>
      </c>
      <c r="L578" s="3" t="s">
        <v>78</v>
      </c>
      <c r="M578" s="3" t="s">
        <v>5257</v>
      </c>
      <c r="N578" s="3">
        <v>58</v>
      </c>
      <c r="O578" s="3">
        <v>1135</v>
      </c>
      <c r="P578" s="3">
        <v>1954</v>
      </c>
      <c r="Q578" s="3">
        <v>0</v>
      </c>
      <c r="R578" s="3">
        <v>57</v>
      </c>
      <c r="S578" s="3">
        <v>2686</v>
      </c>
      <c r="T578" s="3">
        <v>4722</v>
      </c>
      <c r="U578" s="3">
        <v>0</v>
      </c>
      <c r="V578" s="3">
        <v>56</v>
      </c>
      <c r="W578" s="3">
        <v>771</v>
      </c>
      <c r="X578" s="3">
        <v>1371</v>
      </c>
      <c r="Y578" s="3">
        <v>0</v>
      </c>
      <c r="Z578" s="3">
        <v>58</v>
      </c>
      <c r="AA578" s="3">
        <v>1566</v>
      </c>
      <c r="AB578" s="3">
        <v>2704</v>
      </c>
      <c r="AC578" s="3">
        <v>0</v>
      </c>
      <c r="AD578" s="3">
        <v>58</v>
      </c>
      <c r="AE578" s="3">
        <v>1907</v>
      </c>
      <c r="AF578" s="3">
        <v>3270</v>
      </c>
      <c r="AG578" s="3">
        <v>0</v>
      </c>
      <c r="AH578" s="3" t="s">
        <v>2542</v>
      </c>
    </row>
    <row r="579" spans="1:34" s="4" customFormat="1" ht="11.25" x14ac:dyDescent="0.2">
      <c r="A579" s="3" t="s">
        <v>2390</v>
      </c>
      <c r="B579" s="3" t="s">
        <v>2543</v>
      </c>
      <c r="C579" s="3" t="s">
        <v>2069</v>
      </c>
      <c r="D579" s="3">
        <v>13138</v>
      </c>
      <c r="E579" s="3" t="s">
        <v>2544</v>
      </c>
      <c r="F579" s="3" t="s">
        <v>2545</v>
      </c>
      <c r="G579" s="3"/>
      <c r="H579" s="3"/>
      <c r="I579" s="3" t="s">
        <v>42</v>
      </c>
      <c r="J579" s="3" t="s">
        <v>43</v>
      </c>
      <c r="K579" s="3" t="s">
        <v>44</v>
      </c>
      <c r="L579" s="3" t="s">
        <v>6</v>
      </c>
      <c r="M579" s="3" t="s">
        <v>5256</v>
      </c>
      <c r="N579" s="3" t="s">
        <v>67</v>
      </c>
      <c r="O579" s="3" t="s">
        <v>40</v>
      </c>
      <c r="P579" s="3" t="s">
        <v>40</v>
      </c>
      <c r="Q579" s="3" t="s">
        <v>40</v>
      </c>
      <c r="R579" s="3">
        <v>3.01</v>
      </c>
      <c r="S579" s="3">
        <v>12911.82</v>
      </c>
      <c r="T579" s="3">
        <v>428964</v>
      </c>
      <c r="U579" s="3">
        <v>0</v>
      </c>
      <c r="V579" s="3">
        <v>0</v>
      </c>
      <c r="W579" s="3">
        <v>0</v>
      </c>
      <c r="X579" s="3">
        <v>0</v>
      </c>
      <c r="Y579" s="3">
        <v>0</v>
      </c>
      <c r="Z579" s="3">
        <v>2.5</v>
      </c>
      <c r="AA579" s="3">
        <v>10709</v>
      </c>
      <c r="AB579" s="3">
        <v>428964</v>
      </c>
      <c r="AC579" s="3">
        <v>0</v>
      </c>
      <c r="AD579" s="3">
        <v>2</v>
      </c>
      <c r="AE579" s="3">
        <v>7566</v>
      </c>
      <c r="AF579" s="3">
        <v>378660</v>
      </c>
      <c r="AG579" s="3">
        <v>0</v>
      </c>
      <c r="AH579" s="3" t="s">
        <v>2546</v>
      </c>
    </row>
    <row r="580" spans="1:34" s="4" customFormat="1" ht="11.25" x14ac:dyDescent="0.2">
      <c r="A580" s="3" t="s">
        <v>2390</v>
      </c>
      <c r="B580" s="3" t="s">
        <v>2543</v>
      </c>
      <c r="C580" s="3" t="s">
        <v>2069</v>
      </c>
      <c r="D580" s="3">
        <v>13139</v>
      </c>
      <c r="E580" s="3" t="s">
        <v>2547</v>
      </c>
      <c r="F580" s="3" t="s">
        <v>2548</v>
      </c>
      <c r="G580" s="3"/>
      <c r="H580" s="3"/>
      <c r="I580" s="3" t="s">
        <v>87</v>
      </c>
      <c r="J580" s="3" t="s">
        <v>52</v>
      </c>
      <c r="K580" s="3" t="s">
        <v>53</v>
      </c>
      <c r="L580" s="3" t="s">
        <v>6</v>
      </c>
      <c r="M580" s="3" t="s">
        <v>5257</v>
      </c>
      <c r="N580" s="3">
        <v>34.29</v>
      </c>
      <c r="O580" s="3">
        <v>960</v>
      </c>
      <c r="P580" s="3">
        <v>28</v>
      </c>
      <c r="Q580" s="3">
        <v>0</v>
      </c>
      <c r="R580" s="3">
        <v>34.619999999999997</v>
      </c>
      <c r="S580" s="3">
        <v>900</v>
      </c>
      <c r="T580" s="3">
        <v>26</v>
      </c>
      <c r="U580" s="3">
        <v>0</v>
      </c>
      <c r="V580" s="3">
        <v>0</v>
      </c>
      <c r="W580" s="3">
        <v>0</v>
      </c>
      <c r="X580" s="3">
        <v>0</v>
      </c>
      <c r="Y580" s="3">
        <v>0</v>
      </c>
      <c r="Z580" s="3">
        <v>26.18</v>
      </c>
      <c r="AA580" s="3">
        <v>576</v>
      </c>
      <c r="AB580" s="3">
        <v>22</v>
      </c>
      <c r="AC580" s="3">
        <v>0</v>
      </c>
      <c r="AD580" s="3">
        <v>24.83</v>
      </c>
      <c r="AE580" s="3">
        <v>149</v>
      </c>
      <c r="AF580" s="3">
        <v>6</v>
      </c>
      <c r="AG580" s="3">
        <v>0</v>
      </c>
      <c r="AH580" s="3" t="s">
        <v>2549</v>
      </c>
    </row>
    <row r="581" spans="1:34" s="4" customFormat="1" ht="11.25" x14ac:dyDescent="0.2">
      <c r="A581" s="3" t="s">
        <v>2390</v>
      </c>
      <c r="B581" s="3" t="s">
        <v>2543</v>
      </c>
      <c r="C581" s="3" t="s">
        <v>2069</v>
      </c>
      <c r="D581" s="3">
        <v>13140</v>
      </c>
      <c r="E581" s="3" t="s">
        <v>2550</v>
      </c>
      <c r="F581" s="3" t="s">
        <v>2551</v>
      </c>
      <c r="G581" s="3"/>
      <c r="H581" s="3"/>
      <c r="I581" s="3" t="s">
        <v>42</v>
      </c>
      <c r="J581" s="3" t="s">
        <v>43</v>
      </c>
      <c r="K581" s="3" t="s">
        <v>44</v>
      </c>
      <c r="L581" s="3" t="s">
        <v>6</v>
      </c>
      <c r="M581" s="3" t="s">
        <v>5256</v>
      </c>
      <c r="N581" s="3" t="s">
        <v>67</v>
      </c>
      <c r="O581" s="3" t="s">
        <v>40</v>
      </c>
      <c r="P581" s="3" t="s">
        <v>40</v>
      </c>
      <c r="Q581" s="3" t="s">
        <v>40</v>
      </c>
      <c r="R581" s="3">
        <v>71</v>
      </c>
      <c r="S581" s="3">
        <v>10</v>
      </c>
      <c r="T581" s="3">
        <v>14</v>
      </c>
      <c r="U581" s="3">
        <v>0</v>
      </c>
      <c r="V581" s="3">
        <v>0</v>
      </c>
      <c r="W581" s="3">
        <v>0</v>
      </c>
      <c r="X581" s="3">
        <v>0</v>
      </c>
      <c r="Y581" s="3">
        <v>0</v>
      </c>
      <c r="Z581" s="3">
        <v>77</v>
      </c>
      <c r="AA581" s="3">
        <v>10</v>
      </c>
      <c r="AB581" s="3">
        <v>13</v>
      </c>
      <c r="AC581" s="3">
        <v>0</v>
      </c>
      <c r="AD581" s="3">
        <v>0</v>
      </c>
      <c r="AE581" s="3">
        <v>0</v>
      </c>
      <c r="AF581" s="3">
        <v>0</v>
      </c>
      <c r="AG581" s="3">
        <v>0</v>
      </c>
      <c r="AH581" s="3" t="s">
        <v>2552</v>
      </c>
    </row>
    <row r="582" spans="1:34" s="4" customFormat="1" ht="11.25" x14ac:dyDescent="0.2">
      <c r="A582" s="3" t="s">
        <v>2390</v>
      </c>
      <c r="B582" s="3" t="s">
        <v>2543</v>
      </c>
      <c r="C582" s="3" t="s">
        <v>2069</v>
      </c>
      <c r="D582" s="3">
        <v>13141</v>
      </c>
      <c r="E582" s="3" t="s">
        <v>2553</v>
      </c>
      <c r="F582" s="3" t="s">
        <v>2554</v>
      </c>
      <c r="G582" s="3"/>
      <c r="H582" s="3"/>
      <c r="I582" s="3" t="s">
        <v>42</v>
      </c>
      <c r="J582" s="3" t="s">
        <v>43</v>
      </c>
      <c r="K582" s="3" t="s">
        <v>44</v>
      </c>
      <c r="L582" s="3" t="s">
        <v>6</v>
      </c>
      <c r="M582" s="3" t="s">
        <v>5256</v>
      </c>
      <c r="N582" s="3" t="s">
        <v>67</v>
      </c>
      <c r="O582" s="3" t="s">
        <v>40</v>
      </c>
      <c r="P582" s="3" t="s">
        <v>40</v>
      </c>
      <c r="Q582" s="3" t="s">
        <v>40</v>
      </c>
      <c r="R582" s="3">
        <v>71</v>
      </c>
      <c r="S582" s="3">
        <v>5</v>
      </c>
      <c r="T582" s="3">
        <v>7</v>
      </c>
      <c r="U582" s="3">
        <v>0</v>
      </c>
      <c r="V582" s="3">
        <v>0</v>
      </c>
      <c r="W582" s="3">
        <v>0</v>
      </c>
      <c r="X582" s="3">
        <v>0</v>
      </c>
      <c r="Y582" s="3">
        <v>0</v>
      </c>
      <c r="Z582" s="3">
        <v>75</v>
      </c>
      <c r="AA582" s="3">
        <v>6</v>
      </c>
      <c r="AB582" s="3">
        <v>8</v>
      </c>
      <c r="AC582" s="3">
        <v>0</v>
      </c>
      <c r="AD582" s="3">
        <v>63</v>
      </c>
      <c r="AE582" s="3">
        <v>5</v>
      </c>
      <c r="AF582" s="3">
        <v>8</v>
      </c>
      <c r="AG582" s="3">
        <v>0</v>
      </c>
      <c r="AH582" s="3" t="s">
        <v>2555</v>
      </c>
    </row>
    <row r="583" spans="1:34" s="4" customFormat="1" ht="11.25" x14ac:dyDescent="0.2">
      <c r="A583" s="3" t="s">
        <v>2390</v>
      </c>
      <c r="B583" s="3" t="s">
        <v>2543</v>
      </c>
      <c r="C583" s="3" t="s">
        <v>2069</v>
      </c>
      <c r="D583" s="3">
        <v>13934</v>
      </c>
      <c r="E583" s="3" t="s">
        <v>2556</v>
      </c>
      <c r="F583" s="3" t="s">
        <v>2559</v>
      </c>
      <c r="G583" s="3" t="s">
        <v>2557</v>
      </c>
      <c r="H583" s="3" t="s">
        <v>2558</v>
      </c>
      <c r="I583" s="3" t="s">
        <v>42</v>
      </c>
      <c r="J583" s="3" t="s">
        <v>43</v>
      </c>
      <c r="K583" s="3" t="s">
        <v>44</v>
      </c>
      <c r="L583" s="3" t="s">
        <v>6</v>
      </c>
      <c r="M583" s="3" t="s">
        <v>9</v>
      </c>
      <c r="N583" s="3">
        <v>90</v>
      </c>
      <c r="O583" s="3">
        <v>1969</v>
      </c>
      <c r="P583" s="3">
        <v>2180</v>
      </c>
      <c r="Q583" s="3">
        <v>0</v>
      </c>
      <c r="R583" s="3"/>
      <c r="S583" s="3"/>
      <c r="T583" s="3"/>
      <c r="U583" s="3"/>
      <c r="V583" s="3">
        <v>90</v>
      </c>
      <c r="W583" s="3">
        <v>926</v>
      </c>
      <c r="X583" s="3">
        <v>1029</v>
      </c>
      <c r="Y583" s="3">
        <v>0</v>
      </c>
      <c r="Z583" s="3" t="s">
        <v>67</v>
      </c>
      <c r="AA583" s="3" t="s">
        <v>40</v>
      </c>
      <c r="AB583" s="3" t="s">
        <v>40</v>
      </c>
      <c r="AC583" s="3" t="s">
        <v>40</v>
      </c>
      <c r="AD583" s="3" t="s">
        <v>67</v>
      </c>
      <c r="AE583" s="3" t="s">
        <v>40</v>
      </c>
      <c r="AF583" s="3" t="s">
        <v>40</v>
      </c>
      <c r="AG583" s="3" t="s">
        <v>40</v>
      </c>
      <c r="AH583" s="3" t="s">
        <v>2560</v>
      </c>
    </row>
    <row r="584" spans="1:34" s="4" customFormat="1" ht="11.25" x14ac:dyDescent="0.2">
      <c r="A584" s="3" t="s">
        <v>2390</v>
      </c>
      <c r="B584" s="3" t="s">
        <v>2543</v>
      </c>
      <c r="C584" s="3" t="s">
        <v>2069</v>
      </c>
      <c r="D584" s="3">
        <v>13935</v>
      </c>
      <c r="E584" s="3" t="s">
        <v>2561</v>
      </c>
      <c r="F584" s="3" t="s">
        <v>2563</v>
      </c>
      <c r="G584" s="3" t="s">
        <v>2557</v>
      </c>
      <c r="H584" s="3" t="s">
        <v>2562</v>
      </c>
      <c r="I584" s="3" t="s">
        <v>42</v>
      </c>
      <c r="J584" s="3" t="s">
        <v>43</v>
      </c>
      <c r="K584" s="3" t="s">
        <v>44</v>
      </c>
      <c r="L584" s="3" t="s">
        <v>6</v>
      </c>
      <c r="M584" s="3" t="s">
        <v>9</v>
      </c>
      <c r="N584" s="3">
        <v>89</v>
      </c>
      <c r="O584" s="3">
        <v>1329</v>
      </c>
      <c r="P584" s="3">
        <v>1494</v>
      </c>
      <c r="Q584" s="3">
        <v>0</v>
      </c>
      <c r="R584" s="3"/>
      <c r="S584" s="3"/>
      <c r="T584" s="3"/>
      <c r="U584" s="3"/>
      <c r="V584" s="3">
        <v>90</v>
      </c>
      <c r="W584" s="3">
        <v>683</v>
      </c>
      <c r="X584" s="3">
        <v>758</v>
      </c>
      <c r="Y584" s="3">
        <v>0</v>
      </c>
      <c r="Z584" s="3" t="s">
        <v>67</v>
      </c>
      <c r="AA584" s="3" t="s">
        <v>40</v>
      </c>
      <c r="AB584" s="3" t="s">
        <v>40</v>
      </c>
      <c r="AC584" s="3" t="s">
        <v>40</v>
      </c>
      <c r="AD584" s="3" t="s">
        <v>67</v>
      </c>
      <c r="AE584" s="3" t="s">
        <v>40</v>
      </c>
      <c r="AF584" s="3" t="s">
        <v>40</v>
      </c>
      <c r="AG584" s="3" t="s">
        <v>40</v>
      </c>
      <c r="AH584" s="3" t="s">
        <v>2564</v>
      </c>
    </row>
    <row r="585" spans="1:34" s="4" customFormat="1" ht="11.25" x14ac:dyDescent="0.2">
      <c r="A585" s="3" t="s">
        <v>2390</v>
      </c>
      <c r="B585" s="3" t="s">
        <v>2543</v>
      </c>
      <c r="C585" s="3" t="s">
        <v>2069</v>
      </c>
      <c r="D585" s="3">
        <v>13937</v>
      </c>
      <c r="E585" s="3" t="s">
        <v>2565</v>
      </c>
      <c r="F585" s="3" t="s">
        <v>2568</v>
      </c>
      <c r="G585" s="3" t="s">
        <v>2566</v>
      </c>
      <c r="H585" s="3" t="s">
        <v>2567</v>
      </c>
      <c r="I585" s="3" t="s">
        <v>42</v>
      </c>
      <c r="J585" s="3" t="s">
        <v>43</v>
      </c>
      <c r="K585" s="3" t="s">
        <v>44</v>
      </c>
      <c r="L585" s="3" t="s">
        <v>45</v>
      </c>
      <c r="M585" s="3" t="s">
        <v>9</v>
      </c>
      <c r="N585" s="3">
        <v>17.649999999999999</v>
      </c>
      <c r="O585" s="3">
        <v>6</v>
      </c>
      <c r="P585" s="3">
        <v>34</v>
      </c>
      <c r="Q585" s="3">
        <v>0</v>
      </c>
      <c r="R585" s="3"/>
      <c r="S585" s="3"/>
      <c r="T585" s="3"/>
      <c r="U585" s="3"/>
      <c r="V585" s="3" t="s">
        <v>67</v>
      </c>
      <c r="W585" s="3" t="s">
        <v>40</v>
      </c>
      <c r="X585" s="3" t="s">
        <v>40</v>
      </c>
      <c r="Y585" s="3" t="s">
        <v>40</v>
      </c>
      <c r="Z585" s="3" t="s">
        <v>67</v>
      </c>
      <c r="AA585" s="3" t="s">
        <v>40</v>
      </c>
      <c r="AB585" s="3" t="s">
        <v>40</v>
      </c>
      <c r="AC585" s="3" t="s">
        <v>40</v>
      </c>
      <c r="AD585" s="3" t="s">
        <v>67</v>
      </c>
      <c r="AE585" s="3" t="s">
        <v>40</v>
      </c>
      <c r="AF585" s="3" t="s">
        <v>40</v>
      </c>
      <c r="AG585" s="3" t="s">
        <v>40</v>
      </c>
      <c r="AH585" s="3" t="s">
        <v>2569</v>
      </c>
    </row>
    <row r="586" spans="1:34" s="4" customFormat="1" ht="11.25" x14ac:dyDescent="0.2">
      <c r="A586" s="3" t="s">
        <v>2390</v>
      </c>
      <c r="B586" s="3" t="s">
        <v>2543</v>
      </c>
      <c r="C586" s="3" t="s">
        <v>2069</v>
      </c>
      <c r="D586" s="3">
        <v>13938</v>
      </c>
      <c r="E586" s="3" t="s">
        <v>2570</v>
      </c>
      <c r="F586" s="3" t="s">
        <v>2572</v>
      </c>
      <c r="G586" s="3" t="s">
        <v>2566</v>
      </c>
      <c r="H586" s="3" t="s">
        <v>2571</v>
      </c>
      <c r="I586" s="3" t="s">
        <v>42</v>
      </c>
      <c r="J586" s="3" t="s">
        <v>43</v>
      </c>
      <c r="K586" s="3" t="s">
        <v>44</v>
      </c>
      <c r="L586" s="3" t="s">
        <v>78</v>
      </c>
      <c r="M586" s="3" t="s">
        <v>9</v>
      </c>
      <c r="N586" s="3">
        <v>3.94</v>
      </c>
      <c r="O586" s="3">
        <v>18325</v>
      </c>
      <c r="P586" s="3">
        <v>464977</v>
      </c>
      <c r="Q586" s="3">
        <v>0</v>
      </c>
      <c r="R586" s="3"/>
      <c r="S586" s="3"/>
      <c r="T586" s="3"/>
      <c r="U586" s="3"/>
      <c r="V586" s="3">
        <v>3.1</v>
      </c>
      <c r="W586" s="3">
        <v>13309</v>
      </c>
      <c r="X586" s="3">
        <v>428964</v>
      </c>
      <c r="Y586" s="3">
        <v>0</v>
      </c>
      <c r="Z586" s="3">
        <v>2.5</v>
      </c>
      <c r="AA586" s="3">
        <v>10709</v>
      </c>
      <c r="AB586" s="3">
        <v>428964</v>
      </c>
      <c r="AC586" s="3">
        <v>0</v>
      </c>
      <c r="AD586" s="3">
        <v>2</v>
      </c>
      <c r="AE586" s="3">
        <v>7566</v>
      </c>
      <c r="AF586" s="3">
        <v>378660</v>
      </c>
      <c r="AG586" s="3">
        <v>0</v>
      </c>
      <c r="AH586" s="3" t="s">
        <v>2573</v>
      </c>
    </row>
    <row r="587" spans="1:34" s="4" customFormat="1" ht="11.25" x14ac:dyDescent="0.2">
      <c r="A587" s="3" t="s">
        <v>2390</v>
      </c>
      <c r="B587" s="3" t="s">
        <v>2543</v>
      </c>
      <c r="C587" s="3" t="s">
        <v>2069</v>
      </c>
      <c r="D587" s="3">
        <v>13940</v>
      </c>
      <c r="E587" s="3" t="s">
        <v>2574</v>
      </c>
      <c r="F587" s="3" t="s">
        <v>2577</v>
      </c>
      <c r="G587" s="3" t="s">
        <v>2575</v>
      </c>
      <c r="H587" s="3" t="s">
        <v>2576</v>
      </c>
      <c r="I587" s="3" t="s">
        <v>42</v>
      </c>
      <c r="J587" s="3" t="s">
        <v>43</v>
      </c>
      <c r="K587" s="3" t="s">
        <v>44</v>
      </c>
      <c r="L587" s="3" t="s">
        <v>45</v>
      </c>
      <c r="M587" s="3" t="s">
        <v>9</v>
      </c>
      <c r="N587" s="3">
        <v>61.11</v>
      </c>
      <c r="O587" s="3">
        <v>11</v>
      </c>
      <c r="P587" s="3">
        <v>18</v>
      </c>
      <c r="Q587" s="3">
        <v>0</v>
      </c>
      <c r="R587" s="3"/>
      <c r="S587" s="3"/>
      <c r="T587" s="3"/>
      <c r="U587" s="3"/>
      <c r="V587" s="3">
        <v>90.91</v>
      </c>
      <c r="W587" s="3">
        <v>10</v>
      </c>
      <c r="X587" s="3">
        <v>11</v>
      </c>
      <c r="Y587" s="3">
        <v>0</v>
      </c>
      <c r="Z587" s="3">
        <v>78.569999999999993</v>
      </c>
      <c r="AA587" s="3">
        <v>11</v>
      </c>
      <c r="AB587" s="3">
        <v>14</v>
      </c>
      <c r="AC587" s="3">
        <v>0</v>
      </c>
      <c r="AD587" s="3" t="s">
        <v>67</v>
      </c>
      <c r="AE587" s="3" t="s">
        <v>40</v>
      </c>
      <c r="AF587" s="3" t="s">
        <v>40</v>
      </c>
      <c r="AG587" s="3" t="s">
        <v>40</v>
      </c>
      <c r="AH587" s="3" t="s">
        <v>2578</v>
      </c>
    </row>
    <row r="588" spans="1:34" s="4" customFormat="1" ht="11.25" x14ac:dyDescent="0.2">
      <c r="A588" s="3" t="s">
        <v>2390</v>
      </c>
      <c r="B588" s="3" t="s">
        <v>2543</v>
      </c>
      <c r="C588" s="3" t="s">
        <v>2069</v>
      </c>
      <c r="D588" s="3">
        <v>13941</v>
      </c>
      <c r="E588" s="3" t="s">
        <v>2579</v>
      </c>
      <c r="F588" s="3" t="s">
        <v>2581</v>
      </c>
      <c r="G588" s="3" t="s">
        <v>2575</v>
      </c>
      <c r="H588" s="3" t="s">
        <v>2580</v>
      </c>
      <c r="I588" s="3" t="s">
        <v>42</v>
      </c>
      <c r="J588" s="3" t="s">
        <v>43</v>
      </c>
      <c r="K588" s="3" t="s">
        <v>44</v>
      </c>
      <c r="L588" s="3" t="s">
        <v>45</v>
      </c>
      <c r="M588" s="3" t="s">
        <v>9</v>
      </c>
      <c r="N588" s="3">
        <v>67</v>
      </c>
      <c r="O588" s="3">
        <v>8</v>
      </c>
      <c r="P588" s="3">
        <v>12</v>
      </c>
      <c r="Q588" s="3">
        <v>0</v>
      </c>
      <c r="R588" s="3"/>
      <c r="S588" s="3"/>
      <c r="T588" s="3"/>
      <c r="U588" s="3"/>
      <c r="V588" s="3">
        <v>100</v>
      </c>
      <c r="W588" s="3">
        <v>4</v>
      </c>
      <c r="X588" s="3">
        <v>4</v>
      </c>
      <c r="Y588" s="3">
        <v>0</v>
      </c>
      <c r="Z588" s="3" t="s">
        <v>67</v>
      </c>
      <c r="AA588" s="3" t="s">
        <v>40</v>
      </c>
      <c r="AB588" s="3" t="s">
        <v>40</v>
      </c>
      <c r="AC588" s="3" t="s">
        <v>40</v>
      </c>
      <c r="AD588" s="3" t="s">
        <v>67</v>
      </c>
      <c r="AE588" s="3" t="s">
        <v>40</v>
      </c>
      <c r="AF588" s="3" t="s">
        <v>40</v>
      </c>
      <c r="AG588" s="3" t="s">
        <v>40</v>
      </c>
      <c r="AH588" s="3" t="s">
        <v>2582</v>
      </c>
    </row>
    <row r="589" spans="1:34" s="4" customFormat="1" ht="11.25" x14ac:dyDescent="0.2">
      <c r="A589" s="3" t="s">
        <v>2390</v>
      </c>
      <c r="B589" s="3" t="s">
        <v>2543</v>
      </c>
      <c r="C589" s="3" t="s">
        <v>2069</v>
      </c>
      <c r="D589" s="3">
        <v>13942</v>
      </c>
      <c r="E589" s="3" t="s">
        <v>2583</v>
      </c>
      <c r="F589" s="3" t="s">
        <v>2586</v>
      </c>
      <c r="G589" s="3" t="s">
        <v>2584</v>
      </c>
      <c r="H589" s="3" t="s">
        <v>2585</v>
      </c>
      <c r="I589" s="3" t="s">
        <v>42</v>
      </c>
      <c r="J589" s="3" t="s">
        <v>43</v>
      </c>
      <c r="K589" s="3" t="s">
        <v>44</v>
      </c>
      <c r="L589" s="3" t="s">
        <v>6</v>
      </c>
      <c r="M589" s="3" t="s">
        <v>9</v>
      </c>
      <c r="N589" s="3">
        <v>71</v>
      </c>
      <c r="O589" s="3">
        <v>12</v>
      </c>
      <c r="P589" s="3">
        <v>17</v>
      </c>
      <c r="Q589" s="3">
        <v>0</v>
      </c>
      <c r="R589" s="3"/>
      <c r="S589" s="3"/>
      <c r="T589" s="3"/>
      <c r="U589" s="3"/>
      <c r="V589" s="3">
        <v>100</v>
      </c>
      <c r="W589" s="3">
        <v>11</v>
      </c>
      <c r="X589" s="3">
        <v>11</v>
      </c>
      <c r="Y589" s="3">
        <v>0</v>
      </c>
      <c r="Z589" s="3" t="s">
        <v>67</v>
      </c>
      <c r="AA589" s="3" t="s">
        <v>40</v>
      </c>
      <c r="AB589" s="3" t="s">
        <v>40</v>
      </c>
      <c r="AC589" s="3" t="s">
        <v>40</v>
      </c>
      <c r="AD589" s="3" t="s">
        <v>67</v>
      </c>
      <c r="AE589" s="3" t="s">
        <v>40</v>
      </c>
      <c r="AF589" s="3" t="s">
        <v>40</v>
      </c>
      <c r="AG589" s="3" t="s">
        <v>40</v>
      </c>
      <c r="AH589" s="3" t="s">
        <v>2587</v>
      </c>
    </row>
    <row r="590" spans="1:34" s="4" customFormat="1" ht="11.25" x14ac:dyDescent="0.2">
      <c r="A590" s="3" t="s">
        <v>2390</v>
      </c>
      <c r="B590" s="3" t="s">
        <v>2543</v>
      </c>
      <c r="C590" s="3" t="s">
        <v>2069</v>
      </c>
      <c r="D590" s="3">
        <v>13943</v>
      </c>
      <c r="E590" s="3" t="s">
        <v>2588</v>
      </c>
      <c r="F590" s="3" t="s">
        <v>2590</v>
      </c>
      <c r="G590" s="3" t="s">
        <v>2584</v>
      </c>
      <c r="H590" s="3" t="s">
        <v>2589</v>
      </c>
      <c r="I590" s="3" t="s">
        <v>42</v>
      </c>
      <c r="J590" s="3" t="s">
        <v>43</v>
      </c>
      <c r="K590" s="3" t="s">
        <v>44</v>
      </c>
      <c r="L590" s="3" t="s">
        <v>6</v>
      </c>
      <c r="M590" s="3" t="s">
        <v>9</v>
      </c>
      <c r="N590" s="3">
        <v>50</v>
      </c>
      <c r="O590" s="3">
        <v>4</v>
      </c>
      <c r="P590" s="3">
        <v>8</v>
      </c>
      <c r="Q590" s="3">
        <v>0</v>
      </c>
      <c r="R590" s="3"/>
      <c r="S590" s="3"/>
      <c r="T590" s="3"/>
      <c r="U590" s="3"/>
      <c r="V590" s="3">
        <v>100</v>
      </c>
      <c r="W590" s="3">
        <v>3</v>
      </c>
      <c r="X590" s="3">
        <v>3</v>
      </c>
      <c r="Y590" s="3">
        <v>0</v>
      </c>
      <c r="Z590" s="3" t="s">
        <v>67</v>
      </c>
      <c r="AA590" s="3" t="s">
        <v>40</v>
      </c>
      <c r="AB590" s="3" t="s">
        <v>40</v>
      </c>
      <c r="AC590" s="3" t="s">
        <v>40</v>
      </c>
      <c r="AD590" s="3" t="s">
        <v>67</v>
      </c>
      <c r="AE590" s="3" t="s">
        <v>40</v>
      </c>
      <c r="AF590" s="3" t="s">
        <v>40</v>
      </c>
      <c r="AG590" s="3" t="s">
        <v>40</v>
      </c>
      <c r="AH590" s="3" t="s">
        <v>2591</v>
      </c>
    </row>
    <row r="591" spans="1:34" s="4" customFormat="1" ht="11.25" x14ac:dyDescent="0.2">
      <c r="A591" s="3" t="s">
        <v>2592</v>
      </c>
      <c r="B591" s="3" t="s">
        <v>2593</v>
      </c>
      <c r="C591" s="3" t="s">
        <v>639</v>
      </c>
      <c r="D591" s="3">
        <v>12022</v>
      </c>
      <c r="E591" s="3" t="s">
        <v>2594</v>
      </c>
      <c r="F591" s="3" t="s">
        <v>2596</v>
      </c>
      <c r="G591" s="3" t="s">
        <v>2595</v>
      </c>
      <c r="H591" s="3"/>
      <c r="I591" s="3" t="s">
        <v>42</v>
      </c>
      <c r="J591" s="3" t="s">
        <v>43</v>
      </c>
      <c r="K591" s="3" t="s">
        <v>44</v>
      </c>
      <c r="L591" s="3" t="s">
        <v>6</v>
      </c>
      <c r="M591" s="3" t="s">
        <v>5256</v>
      </c>
      <c r="N591" s="3" t="s">
        <v>67</v>
      </c>
      <c r="O591" s="3" t="s">
        <v>40</v>
      </c>
      <c r="P591" s="3" t="s">
        <v>40</v>
      </c>
      <c r="Q591" s="3" t="s">
        <v>40</v>
      </c>
      <c r="R591" s="3">
        <v>100</v>
      </c>
      <c r="S591" s="3">
        <v>5000</v>
      </c>
      <c r="T591" s="3">
        <v>5000</v>
      </c>
      <c r="U591" s="3">
        <v>0</v>
      </c>
      <c r="V591" s="3">
        <v>0</v>
      </c>
      <c r="W591" s="3">
        <v>0</v>
      </c>
      <c r="X591" s="3">
        <v>5000</v>
      </c>
      <c r="Y591" s="3">
        <v>0</v>
      </c>
      <c r="Z591" s="3">
        <v>112</v>
      </c>
      <c r="AA591" s="3">
        <v>4468</v>
      </c>
      <c r="AB591" s="3">
        <v>4000</v>
      </c>
      <c r="AC591" s="3">
        <v>0</v>
      </c>
      <c r="AD591" s="3">
        <v>85</v>
      </c>
      <c r="AE591" s="3">
        <v>4259</v>
      </c>
      <c r="AF591" s="3">
        <v>5000</v>
      </c>
      <c r="AG591" s="3">
        <v>0</v>
      </c>
      <c r="AH591" s="3" t="s">
        <v>2597</v>
      </c>
    </row>
    <row r="592" spans="1:34" s="4" customFormat="1" ht="11.25" x14ac:dyDescent="0.2">
      <c r="A592" s="3" t="s">
        <v>2592</v>
      </c>
      <c r="B592" s="3" t="s">
        <v>2593</v>
      </c>
      <c r="C592" s="3" t="s">
        <v>639</v>
      </c>
      <c r="D592" s="3">
        <v>12033</v>
      </c>
      <c r="E592" s="3" t="s">
        <v>2598</v>
      </c>
      <c r="F592" s="3" t="s">
        <v>2600</v>
      </c>
      <c r="G592" s="3" t="s">
        <v>2599</v>
      </c>
      <c r="H592" s="3"/>
      <c r="I592" s="3" t="s">
        <v>42</v>
      </c>
      <c r="J592" s="3" t="s">
        <v>43</v>
      </c>
      <c r="K592" s="3" t="s">
        <v>44</v>
      </c>
      <c r="L592" s="3" t="s">
        <v>78</v>
      </c>
      <c r="M592" s="3" t="s">
        <v>5257</v>
      </c>
      <c r="N592" s="3">
        <v>91</v>
      </c>
      <c r="O592" s="3">
        <v>121</v>
      </c>
      <c r="P592" s="3">
        <v>133</v>
      </c>
      <c r="Q592" s="3">
        <v>0</v>
      </c>
      <c r="R592" s="3">
        <v>91</v>
      </c>
      <c r="S592" s="3">
        <v>121</v>
      </c>
      <c r="T592" s="3">
        <v>133</v>
      </c>
      <c r="U592" s="3">
        <v>0</v>
      </c>
      <c r="V592" s="3">
        <v>0</v>
      </c>
      <c r="W592" s="3">
        <v>0</v>
      </c>
      <c r="X592" s="3">
        <v>133</v>
      </c>
      <c r="Y592" s="3">
        <v>0</v>
      </c>
      <c r="Z592" s="3">
        <v>91</v>
      </c>
      <c r="AA592" s="3">
        <v>154</v>
      </c>
      <c r="AB592" s="3">
        <v>170</v>
      </c>
      <c r="AC592" s="3">
        <v>0</v>
      </c>
      <c r="AD592" s="3">
        <v>92</v>
      </c>
      <c r="AE592" s="3">
        <v>178</v>
      </c>
      <c r="AF592" s="3">
        <v>194</v>
      </c>
      <c r="AG592" s="3">
        <v>0</v>
      </c>
      <c r="AH592" s="3" t="s">
        <v>2601</v>
      </c>
    </row>
    <row r="593" spans="1:34" s="4" customFormat="1" ht="11.25" x14ac:dyDescent="0.2">
      <c r="A593" s="3" t="s">
        <v>2592</v>
      </c>
      <c r="B593" s="3" t="s">
        <v>2593</v>
      </c>
      <c r="C593" s="3" t="s">
        <v>639</v>
      </c>
      <c r="D593" s="3">
        <v>12117</v>
      </c>
      <c r="E593" s="3" t="s">
        <v>2602</v>
      </c>
      <c r="F593" s="3" t="s">
        <v>2603</v>
      </c>
      <c r="G593" s="3" t="s">
        <v>2599</v>
      </c>
      <c r="H593" s="3"/>
      <c r="I593" s="3" t="s">
        <v>42</v>
      </c>
      <c r="J593" s="3" t="s">
        <v>43</v>
      </c>
      <c r="K593" s="3" t="s">
        <v>44</v>
      </c>
      <c r="L593" s="3" t="s">
        <v>78</v>
      </c>
      <c r="M593" s="3" t="s">
        <v>5256</v>
      </c>
      <c r="N593" s="3" t="s">
        <v>67</v>
      </c>
      <c r="O593" s="3" t="s">
        <v>40</v>
      </c>
      <c r="P593" s="3" t="s">
        <v>40</v>
      </c>
      <c r="Q593" s="3" t="s">
        <v>40</v>
      </c>
      <c r="R593" s="3">
        <v>89</v>
      </c>
      <c r="S593" s="3">
        <v>2649</v>
      </c>
      <c r="T593" s="3">
        <v>2975</v>
      </c>
      <c r="U593" s="3">
        <v>0</v>
      </c>
      <c r="V593" s="3">
        <v>0</v>
      </c>
      <c r="W593" s="3">
        <v>0</v>
      </c>
      <c r="X593" s="3">
        <v>2975</v>
      </c>
      <c r="Y593" s="3">
        <v>0</v>
      </c>
      <c r="Z593" s="3">
        <v>89</v>
      </c>
      <c r="AA593" s="3">
        <v>4405</v>
      </c>
      <c r="AB593" s="3">
        <v>4951</v>
      </c>
      <c r="AC593" s="3">
        <v>0</v>
      </c>
      <c r="AD593" s="3">
        <v>93</v>
      </c>
      <c r="AE593" s="3">
        <v>2914</v>
      </c>
      <c r="AF593" s="3">
        <v>3145</v>
      </c>
      <c r="AG593" s="3">
        <v>0</v>
      </c>
      <c r="AH593" s="3" t="s">
        <v>2604</v>
      </c>
    </row>
    <row r="594" spans="1:34" s="4" customFormat="1" ht="11.25" x14ac:dyDescent="0.2">
      <c r="A594" s="3" t="s">
        <v>2592</v>
      </c>
      <c r="B594" s="3" t="s">
        <v>2593</v>
      </c>
      <c r="C594" s="3" t="s">
        <v>639</v>
      </c>
      <c r="D594" s="3">
        <v>12777</v>
      </c>
      <c r="E594" s="3" t="s">
        <v>2605</v>
      </c>
      <c r="F594" s="3" t="s">
        <v>2607</v>
      </c>
      <c r="G594" s="3" t="s">
        <v>2606</v>
      </c>
      <c r="H594" s="3"/>
      <c r="I594" s="3" t="s">
        <v>42</v>
      </c>
      <c r="J594" s="3" t="s">
        <v>43</v>
      </c>
      <c r="K594" s="3" t="s">
        <v>44</v>
      </c>
      <c r="L594" s="3" t="s">
        <v>6</v>
      </c>
      <c r="M594" s="3" t="s">
        <v>5256</v>
      </c>
      <c r="N594" s="3" t="s">
        <v>67</v>
      </c>
      <c r="O594" s="3" t="s">
        <v>40</v>
      </c>
      <c r="P594" s="3" t="s">
        <v>40</v>
      </c>
      <c r="Q594" s="3" t="s">
        <v>40</v>
      </c>
      <c r="R594" s="3">
        <v>98</v>
      </c>
      <c r="S594" s="3">
        <v>19600</v>
      </c>
      <c r="T594" s="3">
        <v>20000</v>
      </c>
      <c r="U594" s="3">
        <v>0</v>
      </c>
      <c r="V594" s="3">
        <v>0</v>
      </c>
      <c r="W594" s="3">
        <v>0</v>
      </c>
      <c r="X594" s="3">
        <v>20000</v>
      </c>
      <c r="Y594" s="3">
        <v>0</v>
      </c>
      <c r="Z594" s="3">
        <v>99</v>
      </c>
      <c r="AA594" s="3">
        <v>23398</v>
      </c>
      <c r="AB594" s="3">
        <v>23680</v>
      </c>
      <c r="AC594" s="3">
        <v>0</v>
      </c>
      <c r="AD594" s="3">
        <v>99</v>
      </c>
      <c r="AE594" s="3">
        <v>22511</v>
      </c>
      <c r="AF594" s="3">
        <v>22814</v>
      </c>
      <c r="AG594" s="3">
        <v>0</v>
      </c>
      <c r="AH594" s="3" t="s">
        <v>2608</v>
      </c>
    </row>
    <row r="595" spans="1:34" s="4" customFormat="1" ht="11.25" x14ac:dyDescent="0.2">
      <c r="A595" s="3" t="s">
        <v>2592</v>
      </c>
      <c r="B595" s="3" t="s">
        <v>2593</v>
      </c>
      <c r="C595" s="3" t="s">
        <v>639</v>
      </c>
      <c r="D595" s="3">
        <v>12927</v>
      </c>
      <c r="E595" s="3" t="s">
        <v>2609</v>
      </c>
      <c r="F595" s="3" t="s">
        <v>2611</v>
      </c>
      <c r="G595" s="3" t="s">
        <v>2610</v>
      </c>
      <c r="H595" s="3"/>
      <c r="I595" s="3" t="s">
        <v>42</v>
      </c>
      <c r="J595" s="3" t="s">
        <v>43</v>
      </c>
      <c r="K595" s="3" t="s">
        <v>44</v>
      </c>
      <c r="L595" s="3" t="s">
        <v>6</v>
      </c>
      <c r="M595" s="3" t="s">
        <v>5256</v>
      </c>
      <c r="N595" s="3" t="s">
        <v>67</v>
      </c>
      <c r="O595" s="3" t="s">
        <v>40</v>
      </c>
      <c r="P595" s="3" t="s">
        <v>40</v>
      </c>
      <c r="Q595" s="3" t="s">
        <v>40</v>
      </c>
      <c r="R595" s="3">
        <v>98</v>
      </c>
      <c r="S595" s="3">
        <v>3837</v>
      </c>
      <c r="T595" s="3">
        <v>3910</v>
      </c>
      <c r="U595" s="3">
        <v>0</v>
      </c>
      <c r="V595" s="3">
        <v>0</v>
      </c>
      <c r="W595" s="3">
        <v>0</v>
      </c>
      <c r="X595" s="3">
        <v>3910</v>
      </c>
      <c r="Y595" s="3">
        <v>0</v>
      </c>
      <c r="Z595" s="3">
        <v>100</v>
      </c>
      <c r="AA595" s="3">
        <v>5442</v>
      </c>
      <c r="AB595" s="3">
        <v>5443</v>
      </c>
      <c r="AC595" s="3">
        <v>0</v>
      </c>
      <c r="AD595" s="3">
        <v>100</v>
      </c>
      <c r="AE595" s="3">
        <v>5570</v>
      </c>
      <c r="AF595" s="3">
        <v>5574</v>
      </c>
      <c r="AG595" s="3">
        <v>0</v>
      </c>
      <c r="AH595" s="3" t="s">
        <v>2612</v>
      </c>
    </row>
    <row r="596" spans="1:34" s="4" customFormat="1" ht="11.25" x14ac:dyDescent="0.2">
      <c r="A596" s="3" t="s">
        <v>2592</v>
      </c>
      <c r="B596" s="3" t="s">
        <v>2593</v>
      </c>
      <c r="C596" s="3" t="s">
        <v>639</v>
      </c>
      <c r="D596" s="3">
        <v>12950</v>
      </c>
      <c r="E596" s="3" t="s">
        <v>2613</v>
      </c>
      <c r="F596" s="3" t="s">
        <v>2614</v>
      </c>
      <c r="G596" s="3" t="s">
        <v>2606</v>
      </c>
      <c r="H596" s="3"/>
      <c r="I596" s="3" t="s">
        <v>42</v>
      </c>
      <c r="J596" s="3" t="s">
        <v>43</v>
      </c>
      <c r="K596" s="3" t="s">
        <v>44</v>
      </c>
      <c r="L596" s="3" t="s">
        <v>6</v>
      </c>
      <c r="M596" s="3" t="s">
        <v>5256</v>
      </c>
      <c r="N596" s="3" t="s">
        <v>67</v>
      </c>
      <c r="O596" s="3" t="s">
        <v>40</v>
      </c>
      <c r="P596" s="3" t="s">
        <v>40</v>
      </c>
      <c r="Q596" s="3" t="s">
        <v>40</v>
      </c>
      <c r="R596" s="3">
        <v>70</v>
      </c>
      <c r="S596" s="3">
        <v>7588</v>
      </c>
      <c r="T596" s="3">
        <v>10840</v>
      </c>
      <c r="U596" s="3">
        <v>0</v>
      </c>
      <c r="V596" s="3">
        <v>0</v>
      </c>
      <c r="W596" s="3">
        <v>0</v>
      </c>
      <c r="X596" s="3">
        <v>10840</v>
      </c>
      <c r="Y596" s="3">
        <v>0</v>
      </c>
      <c r="Z596" s="3">
        <v>64</v>
      </c>
      <c r="AA596" s="3">
        <v>5880</v>
      </c>
      <c r="AB596" s="3">
        <v>9214</v>
      </c>
      <c r="AC596" s="3">
        <v>0</v>
      </c>
      <c r="AD596" s="3">
        <v>44</v>
      </c>
      <c r="AE596" s="3">
        <v>4559</v>
      </c>
      <c r="AF596" s="3">
        <v>10426</v>
      </c>
      <c r="AG596" s="3">
        <v>0</v>
      </c>
      <c r="AH596" s="3" t="s">
        <v>2615</v>
      </c>
    </row>
    <row r="597" spans="1:34" s="4" customFormat="1" ht="11.25" x14ac:dyDescent="0.2">
      <c r="A597" s="3" t="s">
        <v>2592</v>
      </c>
      <c r="B597" s="3" t="s">
        <v>2593</v>
      </c>
      <c r="C597" s="3" t="s">
        <v>639</v>
      </c>
      <c r="D597" s="3">
        <v>13961</v>
      </c>
      <c r="E597" s="3" t="s">
        <v>2616</v>
      </c>
      <c r="F597" s="3" t="s">
        <v>2618</v>
      </c>
      <c r="G597" s="3" t="s">
        <v>2606</v>
      </c>
      <c r="H597" s="3" t="s">
        <v>2617</v>
      </c>
      <c r="I597" s="3" t="s">
        <v>42</v>
      </c>
      <c r="J597" s="3" t="s">
        <v>43</v>
      </c>
      <c r="K597" s="3" t="s">
        <v>44</v>
      </c>
      <c r="L597" s="3" t="s">
        <v>78</v>
      </c>
      <c r="M597" s="3" t="s">
        <v>9</v>
      </c>
      <c r="N597" s="3">
        <v>80</v>
      </c>
      <c r="O597" s="3">
        <v>8320</v>
      </c>
      <c r="P597" s="3">
        <v>10400</v>
      </c>
      <c r="Q597" s="3">
        <v>0</v>
      </c>
      <c r="R597" s="3"/>
      <c r="S597" s="3"/>
      <c r="T597" s="3"/>
      <c r="U597" s="3"/>
      <c r="V597" s="3">
        <v>97</v>
      </c>
      <c r="W597" s="3">
        <v>8387</v>
      </c>
      <c r="X597" s="3">
        <v>8647</v>
      </c>
      <c r="Y597" s="3">
        <v>0</v>
      </c>
      <c r="Z597" s="3">
        <v>77</v>
      </c>
      <c r="AA597" s="3">
        <v>4510</v>
      </c>
      <c r="AB597" s="3">
        <v>5880</v>
      </c>
      <c r="AC597" s="3">
        <v>0</v>
      </c>
      <c r="AD597" s="3">
        <v>77</v>
      </c>
      <c r="AE597" s="3">
        <v>4510</v>
      </c>
      <c r="AF597" s="3">
        <v>5880</v>
      </c>
      <c r="AG597" s="3">
        <v>0</v>
      </c>
      <c r="AH597" s="3" t="s">
        <v>2619</v>
      </c>
    </row>
    <row r="598" spans="1:34" s="4" customFormat="1" ht="11.25" x14ac:dyDescent="0.2">
      <c r="A598" s="3" t="s">
        <v>2592</v>
      </c>
      <c r="B598" s="3" t="s">
        <v>2593</v>
      </c>
      <c r="C598" s="3" t="s">
        <v>639</v>
      </c>
      <c r="D598" s="3">
        <v>13962</v>
      </c>
      <c r="E598" s="3" t="s">
        <v>2620</v>
      </c>
      <c r="F598" s="3" t="s">
        <v>2622</v>
      </c>
      <c r="G598" s="3" t="s">
        <v>2610</v>
      </c>
      <c r="H598" s="3" t="s">
        <v>2621</v>
      </c>
      <c r="I598" s="3" t="s">
        <v>42</v>
      </c>
      <c r="J598" s="3" t="s">
        <v>43</v>
      </c>
      <c r="K598" s="3" t="s">
        <v>44</v>
      </c>
      <c r="L598" s="3" t="s">
        <v>78</v>
      </c>
      <c r="M598" s="3" t="s">
        <v>9</v>
      </c>
      <c r="N598" s="3">
        <v>90</v>
      </c>
      <c r="O598" s="3">
        <v>16006</v>
      </c>
      <c r="P598" s="3">
        <v>17784</v>
      </c>
      <c r="Q598" s="3">
        <v>0</v>
      </c>
      <c r="R598" s="3"/>
      <c r="S598" s="3"/>
      <c r="T598" s="3"/>
      <c r="U598" s="3"/>
      <c r="V598" s="3">
        <v>100</v>
      </c>
      <c r="W598" s="3">
        <v>2837</v>
      </c>
      <c r="X598" s="3">
        <v>2837</v>
      </c>
      <c r="Y598" s="3">
        <v>0</v>
      </c>
      <c r="Z598" s="3">
        <v>100</v>
      </c>
      <c r="AA598" s="3">
        <v>6852</v>
      </c>
      <c r="AB598" s="3">
        <v>6853</v>
      </c>
      <c r="AC598" s="3">
        <v>0</v>
      </c>
      <c r="AD598" s="3">
        <v>100</v>
      </c>
      <c r="AE598" s="3">
        <v>6482</v>
      </c>
      <c r="AF598" s="3">
        <v>6487</v>
      </c>
      <c r="AG598" s="3">
        <v>0</v>
      </c>
      <c r="AH598" s="3" t="s">
        <v>2623</v>
      </c>
    </row>
    <row r="599" spans="1:34" s="4" customFormat="1" ht="11.25" x14ac:dyDescent="0.2">
      <c r="A599" s="3" t="s">
        <v>2592</v>
      </c>
      <c r="B599" s="3" t="s">
        <v>2593</v>
      </c>
      <c r="C599" s="3" t="s">
        <v>639</v>
      </c>
      <c r="D599" s="3">
        <v>13963</v>
      </c>
      <c r="E599" s="3" t="s">
        <v>2624</v>
      </c>
      <c r="F599" s="3" t="s">
        <v>2626</v>
      </c>
      <c r="G599" s="3" t="s">
        <v>2595</v>
      </c>
      <c r="H599" s="3" t="s">
        <v>2625</v>
      </c>
      <c r="I599" s="3" t="s">
        <v>42</v>
      </c>
      <c r="J599" s="3" t="s">
        <v>43</v>
      </c>
      <c r="K599" s="3" t="s">
        <v>44</v>
      </c>
      <c r="L599" s="3" t="s">
        <v>78</v>
      </c>
      <c r="M599" s="3" t="s">
        <v>9</v>
      </c>
      <c r="N599" s="3">
        <v>86</v>
      </c>
      <c r="O599" s="3">
        <v>1118</v>
      </c>
      <c r="P599" s="3">
        <v>1300</v>
      </c>
      <c r="Q599" s="3">
        <v>0</v>
      </c>
      <c r="R599" s="3"/>
      <c r="S599" s="3"/>
      <c r="T599" s="3"/>
      <c r="U599" s="3"/>
      <c r="V599" s="3">
        <v>0</v>
      </c>
      <c r="W599" s="3">
        <v>0</v>
      </c>
      <c r="X599" s="3">
        <v>1000</v>
      </c>
      <c r="Y599" s="3">
        <v>0</v>
      </c>
      <c r="Z599" s="3">
        <v>58</v>
      </c>
      <c r="AA599" s="3">
        <v>583</v>
      </c>
      <c r="AB599" s="3">
        <v>1000</v>
      </c>
      <c r="AC599" s="3">
        <v>0</v>
      </c>
      <c r="AD599" s="3">
        <v>59</v>
      </c>
      <c r="AE599" s="3">
        <v>590</v>
      </c>
      <c r="AF599" s="3">
        <v>1000</v>
      </c>
      <c r="AG599" s="3">
        <v>0</v>
      </c>
      <c r="AH599" s="3" t="s">
        <v>2627</v>
      </c>
    </row>
    <row r="600" spans="1:34" s="4" customFormat="1" ht="11.25" x14ac:dyDescent="0.2">
      <c r="A600" s="3" t="s">
        <v>2592</v>
      </c>
      <c r="B600" s="3" t="s">
        <v>2593</v>
      </c>
      <c r="C600" s="3" t="s">
        <v>639</v>
      </c>
      <c r="D600" s="3">
        <v>13966</v>
      </c>
      <c r="E600" s="3" t="s">
        <v>2628</v>
      </c>
      <c r="F600" s="3" t="s">
        <v>2630</v>
      </c>
      <c r="G600" s="3" t="s">
        <v>2599</v>
      </c>
      <c r="H600" s="3" t="s">
        <v>2629</v>
      </c>
      <c r="I600" s="3" t="s">
        <v>42</v>
      </c>
      <c r="J600" s="3" t="s">
        <v>43</v>
      </c>
      <c r="K600" s="3" t="s">
        <v>44</v>
      </c>
      <c r="L600" s="3" t="s">
        <v>78</v>
      </c>
      <c r="M600" s="3" t="s">
        <v>9</v>
      </c>
      <c r="N600" s="3">
        <v>96</v>
      </c>
      <c r="O600" s="3">
        <v>8321</v>
      </c>
      <c r="P600" s="3">
        <v>8676</v>
      </c>
      <c r="Q600" s="3">
        <v>0</v>
      </c>
      <c r="R600" s="3"/>
      <c r="S600" s="3"/>
      <c r="T600" s="3"/>
      <c r="U600" s="3"/>
      <c r="V600" s="3">
        <v>95</v>
      </c>
      <c r="W600" s="3">
        <v>2964</v>
      </c>
      <c r="X600" s="3">
        <v>3120</v>
      </c>
      <c r="Y600" s="3">
        <v>0</v>
      </c>
      <c r="Z600" s="3">
        <v>96</v>
      </c>
      <c r="AA600" s="3">
        <v>8321</v>
      </c>
      <c r="AB600" s="3">
        <v>8676</v>
      </c>
      <c r="AC600" s="3">
        <v>0</v>
      </c>
      <c r="AD600" s="3">
        <v>95</v>
      </c>
      <c r="AE600" s="3">
        <v>3776</v>
      </c>
      <c r="AF600" s="3">
        <v>3961</v>
      </c>
      <c r="AG600" s="3">
        <v>0</v>
      </c>
      <c r="AH600" s="3" t="s">
        <v>2631</v>
      </c>
    </row>
    <row r="601" spans="1:34" s="4" customFormat="1" ht="11.25" x14ac:dyDescent="0.2">
      <c r="A601" s="3" t="s">
        <v>2592</v>
      </c>
      <c r="B601" s="3" t="s">
        <v>2632</v>
      </c>
      <c r="C601" s="3" t="s">
        <v>639</v>
      </c>
      <c r="D601" s="3">
        <v>13025</v>
      </c>
      <c r="E601" s="3" t="s">
        <v>2633</v>
      </c>
      <c r="F601" s="3" t="s">
        <v>2635</v>
      </c>
      <c r="G601" s="3" t="s">
        <v>2634</v>
      </c>
      <c r="H601" s="3"/>
      <c r="I601" s="3" t="s">
        <v>42</v>
      </c>
      <c r="J601" s="3" t="s">
        <v>43</v>
      </c>
      <c r="K601" s="3" t="s">
        <v>44</v>
      </c>
      <c r="L601" s="3" t="s">
        <v>6</v>
      </c>
      <c r="M601" s="3" t="s">
        <v>5256</v>
      </c>
      <c r="N601" s="3" t="s">
        <v>67</v>
      </c>
      <c r="O601" s="3" t="s">
        <v>40</v>
      </c>
      <c r="P601" s="3" t="s">
        <v>40</v>
      </c>
      <c r="Q601" s="3" t="s">
        <v>40</v>
      </c>
      <c r="R601" s="3">
        <v>100</v>
      </c>
      <c r="S601" s="3">
        <v>38</v>
      </c>
      <c r="T601" s="3">
        <v>38</v>
      </c>
      <c r="U601" s="3">
        <v>0</v>
      </c>
      <c r="V601" s="3">
        <v>58</v>
      </c>
      <c r="W601" s="3">
        <v>22</v>
      </c>
      <c r="X601" s="3">
        <v>38</v>
      </c>
      <c r="Y601" s="3">
        <v>0</v>
      </c>
      <c r="Z601" s="3">
        <v>95</v>
      </c>
      <c r="AA601" s="3">
        <v>36</v>
      </c>
      <c r="AB601" s="3">
        <v>38</v>
      </c>
      <c r="AC601" s="3">
        <v>0</v>
      </c>
      <c r="AD601" s="3">
        <v>100</v>
      </c>
      <c r="AE601" s="3">
        <v>34</v>
      </c>
      <c r="AF601" s="3">
        <v>34</v>
      </c>
      <c r="AG601" s="3">
        <v>0</v>
      </c>
      <c r="AH601" s="3" t="s">
        <v>2636</v>
      </c>
    </row>
    <row r="602" spans="1:34" s="4" customFormat="1" ht="11.25" x14ac:dyDescent="0.2">
      <c r="A602" s="3" t="s">
        <v>2592</v>
      </c>
      <c r="B602" s="3" t="s">
        <v>2632</v>
      </c>
      <c r="C602" s="3" t="s">
        <v>639</v>
      </c>
      <c r="D602" s="3">
        <v>13026</v>
      </c>
      <c r="E602" s="3" t="s">
        <v>2637</v>
      </c>
      <c r="F602" s="3" t="s">
        <v>2640</v>
      </c>
      <c r="G602" s="3" t="s">
        <v>2638</v>
      </c>
      <c r="H602" s="3" t="s">
        <v>2639</v>
      </c>
      <c r="I602" s="3" t="s">
        <v>42</v>
      </c>
      <c r="J602" s="3" t="s">
        <v>43</v>
      </c>
      <c r="K602" s="3" t="s">
        <v>44</v>
      </c>
      <c r="L602" s="3" t="s">
        <v>6</v>
      </c>
      <c r="M602" s="3" t="s">
        <v>5257</v>
      </c>
      <c r="N602" s="3">
        <v>100</v>
      </c>
      <c r="O602" s="3">
        <v>160</v>
      </c>
      <c r="P602" s="3">
        <v>160</v>
      </c>
      <c r="Q602" s="3">
        <v>0</v>
      </c>
      <c r="R602" s="3">
        <v>95</v>
      </c>
      <c r="S602" s="3">
        <v>149</v>
      </c>
      <c r="T602" s="3">
        <v>157</v>
      </c>
      <c r="U602" s="3">
        <v>0</v>
      </c>
      <c r="V602" s="3">
        <v>61</v>
      </c>
      <c r="W602" s="3">
        <v>98</v>
      </c>
      <c r="X602" s="3">
        <v>160</v>
      </c>
      <c r="Y602" s="3">
        <v>0</v>
      </c>
      <c r="Z602" s="3">
        <v>94</v>
      </c>
      <c r="AA602" s="3">
        <v>148</v>
      </c>
      <c r="AB602" s="3">
        <v>157</v>
      </c>
      <c r="AC602" s="3">
        <v>0</v>
      </c>
      <c r="AD602" s="3">
        <v>96</v>
      </c>
      <c r="AE602" s="3">
        <v>144</v>
      </c>
      <c r="AF602" s="3">
        <v>150</v>
      </c>
      <c r="AG602" s="3">
        <v>0</v>
      </c>
      <c r="AH602" s="3" t="s">
        <v>2641</v>
      </c>
    </row>
    <row r="603" spans="1:34" s="4" customFormat="1" ht="11.25" x14ac:dyDescent="0.2">
      <c r="A603" s="3" t="s">
        <v>2592</v>
      </c>
      <c r="B603" s="3" t="s">
        <v>2632</v>
      </c>
      <c r="C603" s="3" t="s">
        <v>639</v>
      </c>
      <c r="D603" s="3">
        <v>13027</v>
      </c>
      <c r="E603" s="3" t="s">
        <v>2642</v>
      </c>
      <c r="F603" s="3" t="s">
        <v>2644</v>
      </c>
      <c r="G603" s="3" t="s">
        <v>2638</v>
      </c>
      <c r="H603" s="3" t="s">
        <v>2643</v>
      </c>
      <c r="I603" s="3" t="s">
        <v>1186</v>
      </c>
      <c r="J603" s="3" t="s">
        <v>43</v>
      </c>
      <c r="K603" s="3" t="s">
        <v>44</v>
      </c>
      <c r="L603" s="3" t="s">
        <v>6</v>
      </c>
      <c r="M603" s="3" t="s">
        <v>5256</v>
      </c>
      <c r="N603" s="3" t="s">
        <v>67</v>
      </c>
      <c r="O603" s="3" t="s">
        <v>40</v>
      </c>
      <c r="P603" s="3" t="s">
        <v>40</v>
      </c>
      <c r="Q603" s="3" t="s">
        <v>40</v>
      </c>
      <c r="R603" s="3">
        <v>90</v>
      </c>
      <c r="S603" s="3">
        <v>4000</v>
      </c>
      <c r="T603" s="3">
        <v>443364</v>
      </c>
      <c r="U603" s="3">
        <v>10000</v>
      </c>
      <c r="V603" s="3">
        <v>47</v>
      </c>
      <c r="W603" s="3">
        <v>2068</v>
      </c>
      <c r="X603" s="3">
        <v>443364</v>
      </c>
      <c r="Y603" s="3">
        <v>10000</v>
      </c>
      <c r="Z603" s="3">
        <v>76</v>
      </c>
      <c r="AA603" s="3">
        <v>3488</v>
      </c>
      <c r="AB603" s="3">
        <v>461228</v>
      </c>
      <c r="AC603" s="3">
        <v>10000</v>
      </c>
      <c r="AD603" s="3">
        <v>101</v>
      </c>
      <c r="AE603" s="3">
        <v>4249</v>
      </c>
      <c r="AF603" s="3">
        <v>420018</v>
      </c>
      <c r="AG603" s="3">
        <v>10000</v>
      </c>
      <c r="AH603" s="3" t="s">
        <v>2645</v>
      </c>
    </row>
    <row r="604" spans="1:34" s="4" customFormat="1" ht="11.25" x14ac:dyDescent="0.2">
      <c r="A604" s="3" t="s">
        <v>2592</v>
      </c>
      <c r="B604" s="3" t="s">
        <v>2632</v>
      </c>
      <c r="C604" s="3" t="s">
        <v>639</v>
      </c>
      <c r="D604" s="3">
        <v>13944</v>
      </c>
      <c r="E604" s="3" t="s">
        <v>2646</v>
      </c>
      <c r="F604" s="3" t="s">
        <v>2649</v>
      </c>
      <c r="G604" s="3" t="s">
        <v>2647</v>
      </c>
      <c r="H604" s="3" t="s">
        <v>2648</v>
      </c>
      <c r="I604" s="3" t="s">
        <v>42</v>
      </c>
      <c r="J604" s="3" t="s">
        <v>43</v>
      </c>
      <c r="K604" s="3" t="s">
        <v>44</v>
      </c>
      <c r="L604" s="3" t="s">
        <v>45</v>
      </c>
      <c r="M604" s="3" t="s">
        <v>9</v>
      </c>
      <c r="N604" s="3">
        <v>100</v>
      </c>
      <c r="O604" s="3">
        <v>4</v>
      </c>
      <c r="P604" s="3">
        <v>4</v>
      </c>
      <c r="Q604" s="3">
        <v>0</v>
      </c>
      <c r="R604" s="3"/>
      <c r="S604" s="3"/>
      <c r="T604" s="3"/>
      <c r="U604" s="3"/>
      <c r="V604" s="3" t="s">
        <v>67</v>
      </c>
      <c r="W604" s="3" t="s">
        <v>40</v>
      </c>
      <c r="X604" s="3" t="s">
        <v>40</v>
      </c>
      <c r="Y604" s="3" t="s">
        <v>40</v>
      </c>
      <c r="Z604" s="3" t="s">
        <v>67</v>
      </c>
      <c r="AA604" s="3" t="s">
        <v>40</v>
      </c>
      <c r="AB604" s="3" t="s">
        <v>40</v>
      </c>
      <c r="AC604" s="3" t="s">
        <v>40</v>
      </c>
      <c r="AD604" s="3" t="s">
        <v>67</v>
      </c>
      <c r="AE604" s="3" t="s">
        <v>40</v>
      </c>
      <c r="AF604" s="3" t="s">
        <v>40</v>
      </c>
      <c r="AG604" s="3" t="s">
        <v>40</v>
      </c>
      <c r="AH604" s="3" t="s">
        <v>2650</v>
      </c>
    </row>
    <row r="605" spans="1:34" s="4" customFormat="1" ht="11.25" x14ac:dyDescent="0.2">
      <c r="A605" s="3" t="s">
        <v>2592</v>
      </c>
      <c r="B605" s="3" t="s">
        <v>2632</v>
      </c>
      <c r="C605" s="3" t="s">
        <v>639</v>
      </c>
      <c r="D605" s="3">
        <v>13945</v>
      </c>
      <c r="E605" s="3" t="s">
        <v>2651</v>
      </c>
      <c r="F605" s="3" t="s">
        <v>2654</v>
      </c>
      <c r="G605" s="3" t="s">
        <v>2652</v>
      </c>
      <c r="H605" s="3" t="s">
        <v>2653</v>
      </c>
      <c r="I605" s="3" t="s">
        <v>42</v>
      </c>
      <c r="J605" s="3" t="s">
        <v>43</v>
      </c>
      <c r="K605" s="3" t="s">
        <v>44</v>
      </c>
      <c r="L605" s="3" t="s">
        <v>45</v>
      </c>
      <c r="M605" s="3" t="s">
        <v>9</v>
      </c>
      <c r="N605" s="3">
        <v>60</v>
      </c>
      <c r="O605" s="3">
        <v>3</v>
      </c>
      <c r="P605" s="3">
        <v>5</v>
      </c>
      <c r="Q605" s="3">
        <v>0</v>
      </c>
      <c r="R605" s="3"/>
      <c r="S605" s="3"/>
      <c r="T605" s="3"/>
      <c r="U605" s="3"/>
      <c r="V605" s="3">
        <v>100</v>
      </c>
      <c r="W605" s="3">
        <v>1</v>
      </c>
      <c r="X605" s="3">
        <v>1</v>
      </c>
      <c r="Y605" s="3">
        <v>0</v>
      </c>
      <c r="Z605" s="3" t="s">
        <v>67</v>
      </c>
      <c r="AA605" s="3" t="s">
        <v>40</v>
      </c>
      <c r="AB605" s="3" t="s">
        <v>40</v>
      </c>
      <c r="AC605" s="3" t="s">
        <v>40</v>
      </c>
      <c r="AD605" s="3" t="s">
        <v>67</v>
      </c>
      <c r="AE605" s="3" t="s">
        <v>40</v>
      </c>
      <c r="AF605" s="3" t="s">
        <v>40</v>
      </c>
      <c r="AG605" s="3" t="s">
        <v>40</v>
      </c>
      <c r="AH605" s="3" t="s">
        <v>2655</v>
      </c>
    </row>
    <row r="606" spans="1:34" s="4" customFormat="1" ht="11.25" x14ac:dyDescent="0.2">
      <c r="A606" s="3" t="s">
        <v>2592</v>
      </c>
      <c r="B606" s="3" t="s">
        <v>2632</v>
      </c>
      <c r="C606" s="3" t="s">
        <v>639</v>
      </c>
      <c r="D606" s="3">
        <v>13946</v>
      </c>
      <c r="E606" s="3" t="s">
        <v>2656</v>
      </c>
      <c r="F606" s="3" t="s">
        <v>2659</v>
      </c>
      <c r="G606" s="3" t="s">
        <v>2657</v>
      </c>
      <c r="H606" s="3" t="s">
        <v>2658</v>
      </c>
      <c r="I606" s="3" t="s">
        <v>42</v>
      </c>
      <c r="J606" s="3" t="s">
        <v>43</v>
      </c>
      <c r="K606" s="3" t="s">
        <v>44</v>
      </c>
      <c r="L606" s="3" t="s">
        <v>45</v>
      </c>
      <c r="M606" s="3" t="s">
        <v>9</v>
      </c>
      <c r="N606" s="3">
        <v>66.7</v>
      </c>
      <c r="O606" s="3">
        <v>2</v>
      </c>
      <c r="P606" s="3">
        <v>3</v>
      </c>
      <c r="Q606" s="3">
        <v>0</v>
      </c>
      <c r="R606" s="3"/>
      <c r="S606" s="3"/>
      <c r="T606" s="3"/>
      <c r="U606" s="3"/>
      <c r="V606" s="3" t="s">
        <v>67</v>
      </c>
      <c r="W606" s="3" t="s">
        <v>40</v>
      </c>
      <c r="X606" s="3" t="s">
        <v>40</v>
      </c>
      <c r="Y606" s="3" t="s">
        <v>40</v>
      </c>
      <c r="Z606" s="3" t="s">
        <v>67</v>
      </c>
      <c r="AA606" s="3" t="s">
        <v>40</v>
      </c>
      <c r="AB606" s="3" t="s">
        <v>40</v>
      </c>
      <c r="AC606" s="3" t="s">
        <v>40</v>
      </c>
      <c r="AD606" s="3" t="s">
        <v>67</v>
      </c>
      <c r="AE606" s="3" t="s">
        <v>40</v>
      </c>
      <c r="AF606" s="3" t="s">
        <v>40</v>
      </c>
      <c r="AG606" s="3" t="s">
        <v>40</v>
      </c>
      <c r="AH606" s="3" t="s">
        <v>2660</v>
      </c>
    </row>
    <row r="607" spans="1:34" s="4" customFormat="1" ht="11.25" x14ac:dyDescent="0.2">
      <c r="A607" s="3" t="s">
        <v>2592</v>
      </c>
      <c r="B607" s="3" t="s">
        <v>2632</v>
      </c>
      <c r="C607" s="3" t="s">
        <v>639</v>
      </c>
      <c r="D607" s="3">
        <v>13947</v>
      </c>
      <c r="E607" s="3" t="s">
        <v>2661</v>
      </c>
      <c r="F607" s="3" t="s">
        <v>2663</v>
      </c>
      <c r="G607" s="3" t="s">
        <v>2634</v>
      </c>
      <c r="H607" s="3" t="s">
        <v>2662</v>
      </c>
      <c r="I607" s="3" t="s">
        <v>42</v>
      </c>
      <c r="J607" s="3" t="s">
        <v>43</v>
      </c>
      <c r="K607" s="3" t="s">
        <v>44</v>
      </c>
      <c r="L607" s="3" t="s">
        <v>6</v>
      </c>
      <c r="M607" s="3" t="s">
        <v>9</v>
      </c>
      <c r="N607" s="3">
        <v>55</v>
      </c>
      <c r="O607" s="3">
        <v>26000</v>
      </c>
      <c r="P607" s="3">
        <v>47235</v>
      </c>
      <c r="Q607" s="3">
        <v>0</v>
      </c>
      <c r="R607" s="3"/>
      <c r="S607" s="3"/>
      <c r="T607" s="3"/>
      <c r="U607" s="3"/>
      <c r="V607" s="3" t="s">
        <v>67</v>
      </c>
      <c r="W607" s="3" t="s">
        <v>40</v>
      </c>
      <c r="X607" s="3" t="s">
        <v>40</v>
      </c>
      <c r="Y607" s="3" t="s">
        <v>40</v>
      </c>
      <c r="Z607" s="3" t="s">
        <v>67</v>
      </c>
      <c r="AA607" s="3" t="s">
        <v>40</v>
      </c>
      <c r="AB607" s="3" t="s">
        <v>40</v>
      </c>
      <c r="AC607" s="3" t="s">
        <v>40</v>
      </c>
      <c r="AD607" s="3" t="s">
        <v>67</v>
      </c>
      <c r="AE607" s="3" t="s">
        <v>40</v>
      </c>
      <c r="AF607" s="3" t="s">
        <v>40</v>
      </c>
      <c r="AG607" s="3" t="s">
        <v>40</v>
      </c>
      <c r="AH607" s="3" t="s">
        <v>2664</v>
      </c>
    </row>
    <row r="608" spans="1:34" s="4" customFormat="1" ht="11.25" x14ac:dyDescent="0.2">
      <c r="A608" s="3" t="s">
        <v>2592</v>
      </c>
      <c r="B608" s="3" t="s">
        <v>2632</v>
      </c>
      <c r="C608" s="3" t="s">
        <v>639</v>
      </c>
      <c r="D608" s="3">
        <v>13950</v>
      </c>
      <c r="E608" s="3" t="s">
        <v>2665</v>
      </c>
      <c r="F608" s="3" t="s">
        <v>2668</v>
      </c>
      <c r="G608" s="3" t="s">
        <v>2666</v>
      </c>
      <c r="H608" s="3" t="s">
        <v>2667</v>
      </c>
      <c r="I608" s="3" t="s">
        <v>42</v>
      </c>
      <c r="J608" s="3" t="s">
        <v>43</v>
      </c>
      <c r="K608" s="3" t="s">
        <v>44</v>
      </c>
      <c r="L608" s="3" t="s">
        <v>45</v>
      </c>
      <c r="M608" s="3" t="s">
        <v>9</v>
      </c>
      <c r="N608" s="3">
        <v>60</v>
      </c>
      <c r="O608" s="3">
        <v>3</v>
      </c>
      <c r="P608" s="3">
        <v>5</v>
      </c>
      <c r="Q608" s="3">
        <v>0</v>
      </c>
      <c r="R608" s="3"/>
      <c r="S608" s="3"/>
      <c r="T608" s="3"/>
      <c r="U608" s="3"/>
      <c r="V608" s="3" t="s">
        <v>67</v>
      </c>
      <c r="W608" s="3" t="s">
        <v>40</v>
      </c>
      <c r="X608" s="3" t="s">
        <v>40</v>
      </c>
      <c r="Y608" s="3" t="s">
        <v>40</v>
      </c>
      <c r="Z608" s="3" t="s">
        <v>67</v>
      </c>
      <c r="AA608" s="3" t="s">
        <v>40</v>
      </c>
      <c r="AB608" s="3" t="s">
        <v>40</v>
      </c>
      <c r="AC608" s="3" t="s">
        <v>40</v>
      </c>
      <c r="AD608" s="3" t="s">
        <v>67</v>
      </c>
      <c r="AE608" s="3" t="s">
        <v>40</v>
      </c>
      <c r="AF608" s="3" t="s">
        <v>40</v>
      </c>
      <c r="AG608" s="3" t="s">
        <v>40</v>
      </c>
      <c r="AH608" s="3" t="s">
        <v>2669</v>
      </c>
    </row>
    <row r="609" spans="1:34" s="4" customFormat="1" ht="11.25" x14ac:dyDescent="0.2">
      <c r="A609" s="3" t="s">
        <v>2592</v>
      </c>
      <c r="B609" s="3" t="s">
        <v>2632</v>
      </c>
      <c r="C609" s="3" t="s">
        <v>639</v>
      </c>
      <c r="D609" s="3">
        <v>13951</v>
      </c>
      <c r="E609" s="3" t="s">
        <v>2670</v>
      </c>
      <c r="F609" s="3" t="s">
        <v>2673</v>
      </c>
      <c r="G609" s="3" t="s">
        <v>2671</v>
      </c>
      <c r="H609" s="3" t="s">
        <v>2672</v>
      </c>
      <c r="I609" s="3" t="s">
        <v>42</v>
      </c>
      <c r="J609" s="3" t="s">
        <v>43</v>
      </c>
      <c r="K609" s="3" t="s">
        <v>44</v>
      </c>
      <c r="L609" s="3" t="s">
        <v>45</v>
      </c>
      <c r="M609" s="3" t="s">
        <v>9</v>
      </c>
      <c r="N609" s="3">
        <v>100</v>
      </c>
      <c r="O609" s="3">
        <v>2</v>
      </c>
      <c r="P609" s="3">
        <v>2</v>
      </c>
      <c r="Q609" s="3">
        <v>0</v>
      </c>
      <c r="R609" s="3"/>
      <c r="S609" s="3"/>
      <c r="T609" s="3"/>
      <c r="U609" s="3"/>
      <c r="V609" s="3" t="s">
        <v>67</v>
      </c>
      <c r="W609" s="3" t="s">
        <v>40</v>
      </c>
      <c r="X609" s="3" t="s">
        <v>40</v>
      </c>
      <c r="Y609" s="3" t="s">
        <v>40</v>
      </c>
      <c r="Z609" s="3" t="s">
        <v>67</v>
      </c>
      <c r="AA609" s="3" t="s">
        <v>40</v>
      </c>
      <c r="AB609" s="3" t="s">
        <v>40</v>
      </c>
      <c r="AC609" s="3" t="s">
        <v>40</v>
      </c>
      <c r="AD609" s="3" t="s">
        <v>67</v>
      </c>
      <c r="AE609" s="3" t="s">
        <v>40</v>
      </c>
      <c r="AF609" s="3" t="s">
        <v>40</v>
      </c>
      <c r="AG609" s="3" t="s">
        <v>40</v>
      </c>
      <c r="AH609" s="3" t="s">
        <v>2674</v>
      </c>
    </row>
    <row r="610" spans="1:34" s="4" customFormat="1" ht="11.25" x14ac:dyDescent="0.2">
      <c r="A610" s="3" t="s">
        <v>2675</v>
      </c>
      <c r="B610" s="3" t="s">
        <v>2676</v>
      </c>
      <c r="C610" s="3" t="s">
        <v>1347</v>
      </c>
      <c r="D610" s="3">
        <v>5923</v>
      </c>
      <c r="E610" s="3" t="s">
        <v>2677</v>
      </c>
      <c r="F610" s="3" t="s">
        <v>2680</v>
      </c>
      <c r="G610" s="3" t="s">
        <v>2678</v>
      </c>
      <c r="H610" s="3" t="s">
        <v>2679</v>
      </c>
      <c r="I610" s="3" t="s">
        <v>42</v>
      </c>
      <c r="J610" s="3" t="s">
        <v>43</v>
      </c>
      <c r="K610" s="3" t="s">
        <v>44</v>
      </c>
      <c r="L610" s="3" t="s">
        <v>6</v>
      </c>
      <c r="M610" s="3" t="s">
        <v>5257</v>
      </c>
      <c r="N610" s="3">
        <v>82.1</v>
      </c>
      <c r="O610" s="3">
        <v>2347000</v>
      </c>
      <c r="P610" s="3">
        <v>2857570</v>
      </c>
      <c r="Q610" s="3">
        <v>0</v>
      </c>
      <c r="R610" s="3">
        <v>79.2</v>
      </c>
      <c r="S610" s="3">
        <v>2262952</v>
      </c>
      <c r="T610" s="3">
        <v>2857570</v>
      </c>
      <c r="U610" s="3">
        <v>0</v>
      </c>
      <c r="V610" s="3">
        <v>79.099999999999994</v>
      </c>
      <c r="W610" s="3">
        <v>2261152</v>
      </c>
      <c r="X610" s="3">
        <v>2857570</v>
      </c>
      <c r="Y610" s="3">
        <v>0</v>
      </c>
      <c r="Z610" s="3">
        <v>78.5</v>
      </c>
      <c r="AA610" s="3">
        <v>2242610</v>
      </c>
      <c r="AB610" s="3">
        <v>2857570</v>
      </c>
      <c r="AC610" s="3">
        <v>0</v>
      </c>
      <c r="AD610" s="3">
        <v>78</v>
      </c>
      <c r="AE610" s="3">
        <v>2227952</v>
      </c>
      <c r="AF610" s="3">
        <v>2857570</v>
      </c>
      <c r="AG610" s="3">
        <v>0</v>
      </c>
      <c r="AH610" s="3" t="s">
        <v>2681</v>
      </c>
    </row>
    <row r="611" spans="1:34" s="4" customFormat="1" ht="11.25" x14ac:dyDescent="0.2">
      <c r="A611" s="3" t="s">
        <v>2675</v>
      </c>
      <c r="B611" s="3" t="s">
        <v>2676</v>
      </c>
      <c r="C611" s="3" t="s">
        <v>1347</v>
      </c>
      <c r="D611" s="3">
        <v>6653</v>
      </c>
      <c r="E611" s="3" t="s">
        <v>2682</v>
      </c>
      <c r="F611" s="3" t="s">
        <v>2685</v>
      </c>
      <c r="G611" s="3" t="s">
        <v>2683</v>
      </c>
      <c r="H611" s="3" t="s">
        <v>2684</v>
      </c>
      <c r="I611" s="3" t="s">
        <v>42</v>
      </c>
      <c r="J611" s="3" t="s">
        <v>43</v>
      </c>
      <c r="K611" s="3" t="s">
        <v>53</v>
      </c>
      <c r="L611" s="3" t="s">
        <v>6</v>
      </c>
      <c r="M611" s="3" t="s">
        <v>5257</v>
      </c>
      <c r="N611" s="3">
        <v>95.9</v>
      </c>
      <c r="O611" s="3">
        <v>95.9</v>
      </c>
      <c r="P611" s="3">
        <v>0</v>
      </c>
      <c r="Q611" s="3">
        <v>0</v>
      </c>
      <c r="R611" s="3">
        <v>95.8</v>
      </c>
      <c r="S611" s="3">
        <v>95.8</v>
      </c>
      <c r="T611" s="3">
        <v>0</v>
      </c>
      <c r="U611" s="3">
        <v>0</v>
      </c>
      <c r="V611" s="3">
        <v>95.5</v>
      </c>
      <c r="W611" s="3">
        <v>95.49</v>
      </c>
      <c r="X611" s="3">
        <v>0</v>
      </c>
      <c r="Y611" s="3">
        <v>0</v>
      </c>
      <c r="Z611" s="3">
        <v>95.8</v>
      </c>
      <c r="AA611" s="3">
        <v>95.83</v>
      </c>
      <c r="AB611" s="3">
        <v>0</v>
      </c>
      <c r="AC611" s="3">
        <v>0</v>
      </c>
      <c r="AD611" s="3">
        <v>96.5</v>
      </c>
      <c r="AE611" s="3">
        <v>96.5</v>
      </c>
      <c r="AF611" s="3">
        <v>0</v>
      </c>
      <c r="AG611" s="3">
        <v>0</v>
      </c>
      <c r="AH611" s="3" t="s">
        <v>2686</v>
      </c>
    </row>
    <row r="612" spans="1:34" s="4" customFormat="1" ht="11.25" x14ac:dyDescent="0.2">
      <c r="A612" s="3" t="s">
        <v>2675</v>
      </c>
      <c r="B612" s="3" t="s">
        <v>2676</v>
      </c>
      <c r="C612" s="3" t="s">
        <v>1347</v>
      </c>
      <c r="D612" s="3">
        <v>8505</v>
      </c>
      <c r="E612" s="3" t="s">
        <v>2687</v>
      </c>
      <c r="F612" s="3" t="s">
        <v>2690</v>
      </c>
      <c r="G612" s="3" t="s">
        <v>2688</v>
      </c>
      <c r="H612" s="3" t="s">
        <v>2689</v>
      </c>
      <c r="I612" s="3" t="s">
        <v>42</v>
      </c>
      <c r="J612" s="3" t="s">
        <v>43</v>
      </c>
      <c r="K612" s="3" t="s">
        <v>53</v>
      </c>
      <c r="L612" s="3" t="s">
        <v>6</v>
      </c>
      <c r="M612" s="3" t="s">
        <v>5257</v>
      </c>
      <c r="N612" s="3">
        <v>98.5</v>
      </c>
      <c r="O612" s="3">
        <v>13691</v>
      </c>
      <c r="P612" s="3">
        <v>13900</v>
      </c>
      <c r="Q612" s="3">
        <v>0</v>
      </c>
      <c r="R612" s="3">
        <v>98.3</v>
      </c>
      <c r="S612" s="3">
        <v>11796</v>
      </c>
      <c r="T612" s="3">
        <v>12000</v>
      </c>
      <c r="U612" s="3">
        <v>0</v>
      </c>
      <c r="V612" s="3">
        <v>100</v>
      </c>
      <c r="W612" s="3">
        <v>7000</v>
      </c>
      <c r="X612" s="3">
        <v>7000</v>
      </c>
      <c r="Y612" s="3">
        <v>0</v>
      </c>
      <c r="Z612" s="3">
        <v>100</v>
      </c>
      <c r="AA612" s="3">
        <v>14034</v>
      </c>
      <c r="AB612" s="3">
        <v>14034</v>
      </c>
      <c r="AC612" s="3">
        <v>0</v>
      </c>
      <c r="AD612" s="3">
        <v>99.5</v>
      </c>
      <c r="AE612" s="3">
        <v>10571</v>
      </c>
      <c r="AF612" s="3">
        <v>10622</v>
      </c>
      <c r="AG612" s="3">
        <v>0</v>
      </c>
      <c r="AH612" s="3" t="s">
        <v>2691</v>
      </c>
    </row>
    <row r="613" spans="1:34" s="4" customFormat="1" ht="11.25" x14ac:dyDescent="0.2">
      <c r="A613" s="3" t="s">
        <v>2675</v>
      </c>
      <c r="B613" s="3" t="s">
        <v>2676</v>
      </c>
      <c r="C613" s="3" t="s">
        <v>1347</v>
      </c>
      <c r="D613" s="3">
        <v>12111</v>
      </c>
      <c r="E613" s="3" t="s">
        <v>2692</v>
      </c>
      <c r="F613" s="3" t="s">
        <v>2694</v>
      </c>
      <c r="G613" s="3" t="s">
        <v>2683</v>
      </c>
      <c r="H613" s="3" t="s">
        <v>2693</v>
      </c>
      <c r="I613" s="3" t="s">
        <v>42</v>
      </c>
      <c r="J613" s="3" t="s">
        <v>43</v>
      </c>
      <c r="K613" s="3" t="s">
        <v>44</v>
      </c>
      <c r="L613" s="3" t="s">
        <v>6</v>
      </c>
      <c r="M613" s="3" t="s">
        <v>5257</v>
      </c>
      <c r="N613" s="3">
        <v>82</v>
      </c>
      <c r="O613" s="3">
        <v>70142</v>
      </c>
      <c r="P613" s="3">
        <v>85491</v>
      </c>
      <c r="Q613" s="3">
        <v>0</v>
      </c>
      <c r="R613" s="3">
        <v>88</v>
      </c>
      <c r="S613" s="3">
        <v>29309</v>
      </c>
      <c r="T613" s="3">
        <v>33306</v>
      </c>
      <c r="U613" s="3">
        <v>0</v>
      </c>
      <c r="V613" s="3">
        <v>94.2</v>
      </c>
      <c r="W613" s="3">
        <v>15693</v>
      </c>
      <c r="X613" s="3">
        <v>16653</v>
      </c>
      <c r="Y613" s="3">
        <v>0</v>
      </c>
      <c r="Z613" s="3">
        <v>95.5</v>
      </c>
      <c r="AA613" s="3">
        <v>9536</v>
      </c>
      <c r="AB613" s="3">
        <v>9982</v>
      </c>
      <c r="AC613" s="3">
        <v>0</v>
      </c>
      <c r="AD613" s="3">
        <v>70.900000000000006</v>
      </c>
      <c r="AE613" s="3">
        <v>3950</v>
      </c>
      <c r="AF613" s="3">
        <v>5571</v>
      </c>
      <c r="AG613" s="3">
        <v>0</v>
      </c>
      <c r="AH613" s="3" t="s">
        <v>2695</v>
      </c>
    </row>
    <row r="614" spans="1:34" s="4" customFormat="1" ht="11.25" x14ac:dyDescent="0.2">
      <c r="A614" s="3" t="s">
        <v>2675</v>
      </c>
      <c r="B614" s="3" t="s">
        <v>2676</v>
      </c>
      <c r="C614" s="3" t="s">
        <v>1347</v>
      </c>
      <c r="D614" s="3">
        <v>13840</v>
      </c>
      <c r="E614" s="3" t="s">
        <v>2696</v>
      </c>
      <c r="F614" s="3" t="s">
        <v>2699</v>
      </c>
      <c r="G614" s="3" t="s">
        <v>2697</v>
      </c>
      <c r="H614" s="3" t="s">
        <v>2698</v>
      </c>
      <c r="I614" s="3" t="s">
        <v>340</v>
      </c>
      <c r="J614" s="3" t="s">
        <v>43</v>
      </c>
      <c r="K614" s="3" t="s">
        <v>44</v>
      </c>
      <c r="L614" s="3" t="s">
        <v>6</v>
      </c>
      <c r="M614" s="3" t="s">
        <v>9</v>
      </c>
      <c r="N614" s="3">
        <v>12</v>
      </c>
      <c r="O614" s="3">
        <v>280000</v>
      </c>
      <c r="P614" s="3">
        <v>250000</v>
      </c>
      <c r="Q614" s="3">
        <v>0</v>
      </c>
      <c r="R614" s="3"/>
      <c r="S614" s="3"/>
      <c r="T614" s="3"/>
      <c r="U614" s="3"/>
      <c r="V614" s="3">
        <v>-41.1</v>
      </c>
      <c r="W614" s="3">
        <v>147313</v>
      </c>
      <c r="X614" s="3">
        <v>250000</v>
      </c>
      <c r="Y614" s="3">
        <v>0</v>
      </c>
      <c r="Z614" s="3">
        <v>0</v>
      </c>
      <c r="AA614" s="3">
        <v>250000</v>
      </c>
      <c r="AB614" s="3">
        <v>250000</v>
      </c>
      <c r="AC614" s="3">
        <v>0</v>
      </c>
      <c r="AD614" s="3" t="s">
        <v>67</v>
      </c>
      <c r="AE614" s="3" t="s">
        <v>40</v>
      </c>
      <c r="AF614" s="3" t="s">
        <v>40</v>
      </c>
      <c r="AG614" s="3" t="s">
        <v>40</v>
      </c>
      <c r="AH614" s="3" t="s">
        <v>2700</v>
      </c>
    </row>
    <row r="615" spans="1:34" s="4" customFormat="1" ht="11.25" x14ac:dyDescent="0.2">
      <c r="A615" s="3" t="s">
        <v>2675</v>
      </c>
      <c r="B615" s="3" t="s">
        <v>2676</v>
      </c>
      <c r="C615" s="3" t="s">
        <v>1347</v>
      </c>
      <c r="D615" s="3">
        <v>13841</v>
      </c>
      <c r="E615" s="3" t="s">
        <v>2701</v>
      </c>
      <c r="F615" s="3" t="s">
        <v>2704</v>
      </c>
      <c r="G615" s="3" t="s">
        <v>2702</v>
      </c>
      <c r="H615" s="3" t="s">
        <v>2703</v>
      </c>
      <c r="I615" s="3" t="s">
        <v>42</v>
      </c>
      <c r="J615" s="3" t="s">
        <v>43</v>
      </c>
      <c r="K615" s="3" t="s">
        <v>53</v>
      </c>
      <c r="L615" s="3" t="s">
        <v>6</v>
      </c>
      <c r="M615" s="3" t="s">
        <v>9</v>
      </c>
      <c r="N615" s="3">
        <v>80.400000000000006</v>
      </c>
      <c r="O615" s="3">
        <v>45</v>
      </c>
      <c r="P615" s="3">
        <v>56</v>
      </c>
      <c r="Q615" s="3">
        <v>0</v>
      </c>
      <c r="R615" s="3"/>
      <c r="S615" s="3"/>
      <c r="T615" s="3"/>
      <c r="U615" s="3"/>
      <c r="V615" s="3" t="s">
        <v>67</v>
      </c>
      <c r="W615" s="3" t="s">
        <v>40</v>
      </c>
      <c r="X615" s="3" t="s">
        <v>40</v>
      </c>
      <c r="Y615" s="3" t="s">
        <v>40</v>
      </c>
      <c r="Z615" s="3" t="s">
        <v>67</v>
      </c>
      <c r="AA615" s="3" t="s">
        <v>40</v>
      </c>
      <c r="AB615" s="3" t="s">
        <v>40</v>
      </c>
      <c r="AC615" s="3" t="s">
        <v>40</v>
      </c>
      <c r="AD615" s="3" t="s">
        <v>67</v>
      </c>
      <c r="AE615" s="3" t="s">
        <v>40</v>
      </c>
      <c r="AF615" s="3" t="s">
        <v>40</v>
      </c>
      <c r="AG615" s="3" t="s">
        <v>40</v>
      </c>
      <c r="AH615" s="3" t="s">
        <v>2705</v>
      </c>
    </row>
    <row r="616" spans="1:34" s="4" customFormat="1" ht="11.25" x14ac:dyDescent="0.2">
      <c r="A616" s="3" t="s">
        <v>2675</v>
      </c>
      <c r="B616" s="3" t="s">
        <v>2676</v>
      </c>
      <c r="C616" s="3" t="s">
        <v>1347</v>
      </c>
      <c r="D616" s="3">
        <v>13842</v>
      </c>
      <c r="E616" s="3" t="s">
        <v>2706</v>
      </c>
      <c r="F616" s="3" t="s">
        <v>2709</v>
      </c>
      <c r="G616" s="3" t="s">
        <v>2707</v>
      </c>
      <c r="H616" s="3" t="s">
        <v>2708</v>
      </c>
      <c r="I616" s="3" t="s">
        <v>42</v>
      </c>
      <c r="J616" s="3" t="s">
        <v>43</v>
      </c>
      <c r="K616" s="3" t="s">
        <v>44</v>
      </c>
      <c r="L616" s="3" t="s">
        <v>6</v>
      </c>
      <c r="M616" s="3" t="s">
        <v>9</v>
      </c>
      <c r="N616" s="3">
        <v>42.1</v>
      </c>
      <c r="O616" s="3">
        <v>820</v>
      </c>
      <c r="P616" s="3">
        <v>1950</v>
      </c>
      <c r="Q616" s="3">
        <v>0</v>
      </c>
      <c r="R616" s="3"/>
      <c r="S616" s="3"/>
      <c r="T616" s="3"/>
      <c r="U616" s="3"/>
      <c r="V616" s="3">
        <v>46.2</v>
      </c>
      <c r="W616" s="3">
        <v>884</v>
      </c>
      <c r="X616" s="3">
        <v>1914</v>
      </c>
      <c r="Y616" s="3">
        <v>0</v>
      </c>
      <c r="Z616" s="3">
        <v>49.5</v>
      </c>
      <c r="AA616" s="3">
        <v>822</v>
      </c>
      <c r="AB616" s="3">
        <v>1661</v>
      </c>
      <c r="AC616" s="3">
        <v>0</v>
      </c>
      <c r="AD616" s="3">
        <v>41.9</v>
      </c>
      <c r="AE616" s="3">
        <v>691</v>
      </c>
      <c r="AF616" s="3">
        <v>1649</v>
      </c>
      <c r="AG616" s="3">
        <v>0</v>
      </c>
      <c r="AH616" s="3" t="s">
        <v>2710</v>
      </c>
    </row>
    <row r="617" spans="1:34" s="4" customFormat="1" ht="11.25" x14ac:dyDescent="0.2">
      <c r="A617" s="3" t="s">
        <v>2675</v>
      </c>
      <c r="B617" s="3" t="s">
        <v>2711</v>
      </c>
      <c r="C617" s="3" t="s">
        <v>1347</v>
      </c>
      <c r="D617" s="3">
        <v>12078</v>
      </c>
      <c r="E617" s="3" t="s">
        <v>2712</v>
      </c>
      <c r="F617" s="3" t="s">
        <v>2713</v>
      </c>
      <c r="G617" s="3"/>
      <c r="H617" s="3"/>
      <c r="I617" s="3" t="s">
        <v>42</v>
      </c>
      <c r="J617" s="3" t="s">
        <v>43</v>
      </c>
      <c r="K617" s="3" t="s">
        <v>44</v>
      </c>
      <c r="L617" s="3" t="s">
        <v>6</v>
      </c>
      <c r="M617" s="3" t="s">
        <v>5256</v>
      </c>
      <c r="N617" s="3" t="s">
        <v>67</v>
      </c>
      <c r="O617" s="3" t="s">
        <v>40</v>
      </c>
      <c r="P617" s="3" t="s">
        <v>40</v>
      </c>
      <c r="Q617" s="3" t="s">
        <v>40</v>
      </c>
      <c r="R617" s="3">
        <v>55</v>
      </c>
      <c r="S617" s="3">
        <v>190</v>
      </c>
      <c r="T617" s="3">
        <v>346</v>
      </c>
      <c r="U617" s="3">
        <v>0</v>
      </c>
      <c r="V617" s="3">
        <v>0</v>
      </c>
      <c r="W617" s="3">
        <v>0</v>
      </c>
      <c r="X617" s="3">
        <v>0</v>
      </c>
      <c r="Y617" s="3">
        <v>0</v>
      </c>
      <c r="Z617" s="3">
        <v>53</v>
      </c>
      <c r="AA617" s="3">
        <v>185</v>
      </c>
      <c r="AB617" s="3">
        <v>346</v>
      </c>
      <c r="AC617" s="3">
        <v>0</v>
      </c>
      <c r="AD617" s="3">
        <v>51</v>
      </c>
      <c r="AE617" s="3">
        <v>178</v>
      </c>
      <c r="AF617" s="3">
        <v>346</v>
      </c>
      <c r="AG617" s="3">
        <v>0</v>
      </c>
      <c r="AH617" s="3" t="s">
        <v>2714</v>
      </c>
    </row>
    <row r="618" spans="1:34" s="4" customFormat="1" ht="11.25" x14ac:dyDescent="0.2">
      <c r="A618" s="3" t="s">
        <v>2675</v>
      </c>
      <c r="B618" s="3" t="s">
        <v>2711</v>
      </c>
      <c r="C618" s="3" t="s">
        <v>1347</v>
      </c>
      <c r="D618" s="3">
        <v>12085</v>
      </c>
      <c r="E618" s="3" t="s">
        <v>2715</v>
      </c>
      <c r="F618" s="3" t="s">
        <v>2716</v>
      </c>
      <c r="G618" s="3"/>
      <c r="H618" s="3"/>
      <c r="I618" s="3" t="s">
        <v>42</v>
      </c>
      <c r="J618" s="3" t="s">
        <v>43</v>
      </c>
      <c r="K618" s="3" t="s">
        <v>44</v>
      </c>
      <c r="L618" s="3" t="s">
        <v>6</v>
      </c>
      <c r="M618" s="3" t="s">
        <v>5256</v>
      </c>
      <c r="N618" s="3" t="s">
        <v>67</v>
      </c>
      <c r="O618" s="3" t="s">
        <v>40</v>
      </c>
      <c r="P618" s="3" t="s">
        <v>40</v>
      </c>
      <c r="Q618" s="3" t="s">
        <v>40</v>
      </c>
      <c r="R618" s="3">
        <v>87</v>
      </c>
      <c r="S618" s="3">
        <v>13</v>
      </c>
      <c r="T618" s="3">
        <v>15</v>
      </c>
      <c r="U618" s="3">
        <v>0</v>
      </c>
      <c r="V618" s="3">
        <v>0</v>
      </c>
      <c r="W618" s="3">
        <v>0</v>
      </c>
      <c r="X618" s="3">
        <v>0</v>
      </c>
      <c r="Y618" s="3">
        <v>0</v>
      </c>
      <c r="Z618" s="3">
        <v>80</v>
      </c>
      <c r="AA618" s="3">
        <v>12</v>
      </c>
      <c r="AB618" s="3">
        <v>15</v>
      </c>
      <c r="AC618" s="3">
        <v>0</v>
      </c>
      <c r="AD618" s="3">
        <v>80</v>
      </c>
      <c r="AE618" s="3">
        <v>12</v>
      </c>
      <c r="AF618" s="3">
        <v>15</v>
      </c>
      <c r="AG618" s="3">
        <v>0</v>
      </c>
      <c r="AH618" s="3" t="s">
        <v>2717</v>
      </c>
    </row>
    <row r="619" spans="1:34" s="4" customFormat="1" ht="11.25" x14ac:dyDescent="0.2">
      <c r="A619" s="3" t="s">
        <v>2675</v>
      </c>
      <c r="B619" s="3" t="s">
        <v>2711</v>
      </c>
      <c r="C619" s="3" t="s">
        <v>1347</v>
      </c>
      <c r="D619" s="3">
        <v>12388</v>
      </c>
      <c r="E619" s="3" t="s">
        <v>2718</v>
      </c>
      <c r="F619" s="3" t="s">
        <v>2719</v>
      </c>
      <c r="G619" s="3"/>
      <c r="H619" s="3"/>
      <c r="I619" s="3" t="s">
        <v>42</v>
      </c>
      <c r="J619" s="3" t="s">
        <v>43</v>
      </c>
      <c r="K619" s="3" t="s">
        <v>44</v>
      </c>
      <c r="L619" s="3" t="s">
        <v>6</v>
      </c>
      <c r="M619" s="3" t="s">
        <v>5256</v>
      </c>
      <c r="N619" s="3" t="s">
        <v>67</v>
      </c>
      <c r="O619" s="3" t="s">
        <v>40</v>
      </c>
      <c r="P619" s="3" t="s">
        <v>40</v>
      </c>
      <c r="Q619" s="3" t="s">
        <v>40</v>
      </c>
      <c r="R619" s="3">
        <v>49</v>
      </c>
      <c r="S619" s="3">
        <v>170</v>
      </c>
      <c r="T619" s="3">
        <v>346</v>
      </c>
      <c r="U619" s="3">
        <v>0</v>
      </c>
      <c r="V619" s="3">
        <v>0</v>
      </c>
      <c r="W619" s="3">
        <v>0</v>
      </c>
      <c r="X619" s="3">
        <v>0</v>
      </c>
      <c r="Y619" s="3">
        <v>0</v>
      </c>
      <c r="Z619" s="3">
        <v>49</v>
      </c>
      <c r="AA619" s="3">
        <v>170</v>
      </c>
      <c r="AB619" s="3">
        <v>346</v>
      </c>
      <c r="AC619" s="3">
        <v>0</v>
      </c>
      <c r="AD619" s="3">
        <v>25</v>
      </c>
      <c r="AE619" s="3">
        <v>88</v>
      </c>
      <c r="AF619" s="3">
        <v>346</v>
      </c>
      <c r="AG619" s="3">
        <v>0</v>
      </c>
      <c r="AH619" s="3" t="s">
        <v>2720</v>
      </c>
    </row>
    <row r="620" spans="1:34" s="4" customFormat="1" ht="11.25" x14ac:dyDescent="0.2">
      <c r="A620" s="3" t="s">
        <v>2675</v>
      </c>
      <c r="B620" s="3" t="s">
        <v>2711</v>
      </c>
      <c r="C620" s="3" t="s">
        <v>1347</v>
      </c>
      <c r="D620" s="3">
        <v>12997</v>
      </c>
      <c r="E620" s="3" t="s">
        <v>2721</v>
      </c>
      <c r="F620" s="3" t="s">
        <v>2722</v>
      </c>
      <c r="G620" s="3"/>
      <c r="H620" s="3"/>
      <c r="I620" s="3" t="s">
        <v>42</v>
      </c>
      <c r="J620" s="3" t="s">
        <v>43</v>
      </c>
      <c r="K620" s="3" t="s">
        <v>44</v>
      </c>
      <c r="L620" s="3" t="s">
        <v>6</v>
      </c>
      <c r="M620" s="3" t="s">
        <v>5256</v>
      </c>
      <c r="N620" s="3" t="s">
        <v>67</v>
      </c>
      <c r="O620" s="3" t="s">
        <v>40</v>
      </c>
      <c r="P620" s="3" t="s">
        <v>40</v>
      </c>
      <c r="Q620" s="3" t="s">
        <v>40</v>
      </c>
      <c r="R620" s="3">
        <v>17</v>
      </c>
      <c r="S620" s="3">
        <v>248</v>
      </c>
      <c r="T620" s="3">
        <v>1461</v>
      </c>
      <c r="U620" s="3">
        <v>0</v>
      </c>
      <c r="V620" s="3">
        <v>0</v>
      </c>
      <c r="W620" s="3">
        <v>0</v>
      </c>
      <c r="X620" s="3">
        <v>0</v>
      </c>
      <c r="Y620" s="3">
        <v>0</v>
      </c>
      <c r="Z620" s="3">
        <v>23</v>
      </c>
      <c r="AA620" s="3">
        <v>353</v>
      </c>
      <c r="AB620" s="3">
        <v>1508</v>
      </c>
      <c r="AC620" s="3">
        <v>0</v>
      </c>
      <c r="AD620" s="3">
        <v>0</v>
      </c>
      <c r="AE620" s="3">
        <v>0</v>
      </c>
      <c r="AF620" s="3">
        <v>0</v>
      </c>
      <c r="AG620" s="3">
        <v>0</v>
      </c>
      <c r="AH620" s="3" t="s">
        <v>2723</v>
      </c>
    </row>
    <row r="621" spans="1:34" s="4" customFormat="1" ht="11.25" x14ac:dyDescent="0.2">
      <c r="A621" s="3" t="s">
        <v>2675</v>
      </c>
      <c r="B621" s="3" t="s">
        <v>2711</v>
      </c>
      <c r="C621" s="3" t="s">
        <v>1347</v>
      </c>
      <c r="D621" s="3">
        <v>14015</v>
      </c>
      <c r="E621" s="3" t="s">
        <v>2724</v>
      </c>
      <c r="F621" s="3" t="s">
        <v>2727</v>
      </c>
      <c r="G621" s="3" t="s">
        <v>2725</v>
      </c>
      <c r="H621" s="3" t="s">
        <v>2726</v>
      </c>
      <c r="I621" s="3" t="s">
        <v>42</v>
      </c>
      <c r="J621" s="3" t="s">
        <v>43</v>
      </c>
      <c r="K621" s="3" t="s">
        <v>44</v>
      </c>
      <c r="L621" s="3" t="s">
        <v>6</v>
      </c>
      <c r="M621" s="3" t="s">
        <v>9</v>
      </c>
      <c r="N621" s="3">
        <v>4.2</v>
      </c>
      <c r="O621" s="3">
        <v>3025</v>
      </c>
      <c r="P621" s="3">
        <v>72537</v>
      </c>
      <c r="Q621" s="3">
        <v>0</v>
      </c>
      <c r="R621" s="3"/>
      <c r="S621" s="3"/>
      <c r="T621" s="3"/>
      <c r="U621" s="3"/>
      <c r="V621" s="3">
        <v>1</v>
      </c>
      <c r="W621" s="3">
        <v>760</v>
      </c>
      <c r="X621" s="3">
        <v>72537</v>
      </c>
      <c r="Y621" s="3">
        <v>0</v>
      </c>
      <c r="Z621" s="3" t="s">
        <v>67</v>
      </c>
      <c r="AA621" s="3" t="s">
        <v>40</v>
      </c>
      <c r="AB621" s="3" t="s">
        <v>40</v>
      </c>
      <c r="AC621" s="3" t="s">
        <v>40</v>
      </c>
      <c r="AD621" s="3" t="s">
        <v>67</v>
      </c>
      <c r="AE621" s="3" t="s">
        <v>40</v>
      </c>
      <c r="AF621" s="3" t="s">
        <v>40</v>
      </c>
      <c r="AG621" s="3" t="s">
        <v>40</v>
      </c>
      <c r="AH621" s="3" t="s">
        <v>2728</v>
      </c>
    </row>
    <row r="622" spans="1:34" s="4" customFormat="1" ht="11.25" x14ac:dyDescent="0.2">
      <c r="A622" s="3" t="s">
        <v>2675</v>
      </c>
      <c r="B622" s="3" t="s">
        <v>2711</v>
      </c>
      <c r="C622" s="3" t="s">
        <v>1347</v>
      </c>
      <c r="D622" s="3">
        <v>14016</v>
      </c>
      <c r="E622" s="3" t="s">
        <v>2729</v>
      </c>
      <c r="F622" s="3" t="s">
        <v>2732</v>
      </c>
      <c r="G622" s="3" t="s">
        <v>2730</v>
      </c>
      <c r="H622" s="3" t="s">
        <v>2731</v>
      </c>
      <c r="I622" s="3" t="s">
        <v>42</v>
      </c>
      <c r="J622" s="3" t="s">
        <v>43</v>
      </c>
      <c r="K622" s="3" t="s">
        <v>44</v>
      </c>
      <c r="L622" s="3" t="s">
        <v>6</v>
      </c>
      <c r="M622" s="3" t="s">
        <v>9</v>
      </c>
      <c r="N622" s="3">
        <v>26</v>
      </c>
      <c r="O622" s="3">
        <v>90</v>
      </c>
      <c r="P622" s="3">
        <v>346</v>
      </c>
      <c r="Q622" s="3">
        <v>0</v>
      </c>
      <c r="R622" s="3"/>
      <c r="S622" s="3"/>
      <c r="T622" s="3"/>
      <c r="U622" s="3"/>
      <c r="V622" s="3">
        <v>13</v>
      </c>
      <c r="W622" s="3">
        <v>45</v>
      </c>
      <c r="X622" s="3">
        <v>346</v>
      </c>
      <c r="Y622" s="3">
        <v>0</v>
      </c>
      <c r="Z622" s="3" t="s">
        <v>67</v>
      </c>
      <c r="AA622" s="3" t="s">
        <v>40</v>
      </c>
      <c r="AB622" s="3" t="s">
        <v>40</v>
      </c>
      <c r="AC622" s="3" t="s">
        <v>40</v>
      </c>
      <c r="AD622" s="3" t="s">
        <v>67</v>
      </c>
      <c r="AE622" s="3" t="s">
        <v>40</v>
      </c>
      <c r="AF622" s="3" t="s">
        <v>40</v>
      </c>
      <c r="AG622" s="3" t="s">
        <v>40</v>
      </c>
      <c r="AH622" s="3" t="s">
        <v>2733</v>
      </c>
    </row>
    <row r="623" spans="1:34" s="4" customFormat="1" ht="11.25" x14ac:dyDescent="0.2">
      <c r="A623" s="3" t="s">
        <v>2675</v>
      </c>
      <c r="B623" s="3" t="s">
        <v>2711</v>
      </c>
      <c r="C623" s="3" t="s">
        <v>1347</v>
      </c>
      <c r="D623" s="3">
        <v>14017</v>
      </c>
      <c r="E623" s="3" t="s">
        <v>2734</v>
      </c>
      <c r="F623" s="3" t="s">
        <v>2737</v>
      </c>
      <c r="G623" s="3" t="s">
        <v>2735</v>
      </c>
      <c r="H623" s="3" t="s">
        <v>2736</v>
      </c>
      <c r="I623" s="3" t="s">
        <v>42</v>
      </c>
      <c r="J623" s="3" t="s">
        <v>43</v>
      </c>
      <c r="K623" s="3" t="s">
        <v>53</v>
      </c>
      <c r="L623" s="3" t="s">
        <v>6</v>
      </c>
      <c r="M623" s="3" t="s">
        <v>9</v>
      </c>
      <c r="N623" s="3">
        <v>60</v>
      </c>
      <c r="O623" s="3">
        <v>942</v>
      </c>
      <c r="P623" s="3">
        <v>1570</v>
      </c>
      <c r="Q623" s="3">
        <v>0</v>
      </c>
      <c r="R623" s="3"/>
      <c r="S623" s="3"/>
      <c r="T623" s="3"/>
      <c r="U623" s="3"/>
      <c r="V623" s="3">
        <v>0</v>
      </c>
      <c r="W623" s="3">
        <v>0</v>
      </c>
      <c r="X623" s="3">
        <v>620</v>
      </c>
      <c r="Y623" s="3">
        <v>0</v>
      </c>
      <c r="Z623" s="3" t="s">
        <v>67</v>
      </c>
      <c r="AA623" s="3" t="s">
        <v>40</v>
      </c>
      <c r="AB623" s="3" t="s">
        <v>40</v>
      </c>
      <c r="AC623" s="3" t="s">
        <v>40</v>
      </c>
      <c r="AD623" s="3" t="s">
        <v>67</v>
      </c>
      <c r="AE623" s="3" t="s">
        <v>40</v>
      </c>
      <c r="AF623" s="3" t="s">
        <v>40</v>
      </c>
      <c r="AG623" s="3" t="s">
        <v>40</v>
      </c>
      <c r="AH623" s="3" t="s">
        <v>2738</v>
      </c>
    </row>
    <row r="624" spans="1:34" s="4" customFormat="1" ht="11.25" x14ac:dyDescent="0.2">
      <c r="A624" s="3" t="s">
        <v>2675</v>
      </c>
      <c r="B624" s="3" t="s">
        <v>2739</v>
      </c>
      <c r="C624" s="3" t="s">
        <v>1347</v>
      </c>
      <c r="D624" s="3">
        <v>13181</v>
      </c>
      <c r="E624" s="3" t="s">
        <v>2740</v>
      </c>
      <c r="F624" s="3" t="s">
        <v>2742</v>
      </c>
      <c r="G624" s="3"/>
      <c r="H624" s="3" t="s">
        <v>2741</v>
      </c>
      <c r="I624" s="3" t="s">
        <v>42</v>
      </c>
      <c r="J624" s="3" t="s">
        <v>43</v>
      </c>
      <c r="K624" s="3" t="s">
        <v>44</v>
      </c>
      <c r="L624" s="3" t="s">
        <v>6</v>
      </c>
      <c r="M624" s="3" t="s">
        <v>5256</v>
      </c>
      <c r="N624" s="3" t="s">
        <v>67</v>
      </c>
      <c r="O624" s="3" t="s">
        <v>40</v>
      </c>
      <c r="P624" s="3" t="s">
        <v>40</v>
      </c>
      <c r="Q624" s="3" t="s">
        <v>40</v>
      </c>
      <c r="R624" s="3">
        <v>20</v>
      </c>
      <c r="S624" s="3">
        <v>2</v>
      </c>
      <c r="T624" s="3">
        <v>10</v>
      </c>
      <c r="U624" s="3">
        <v>0</v>
      </c>
      <c r="V624" s="3">
        <v>20</v>
      </c>
      <c r="W624" s="3">
        <v>2</v>
      </c>
      <c r="X624" s="3">
        <v>10</v>
      </c>
      <c r="Y624" s="3">
        <v>0</v>
      </c>
      <c r="Z624" s="3">
        <v>20</v>
      </c>
      <c r="AA624" s="3">
        <v>2</v>
      </c>
      <c r="AB624" s="3">
        <v>10</v>
      </c>
      <c r="AC624" s="3">
        <v>0</v>
      </c>
      <c r="AD624" s="3">
        <v>10</v>
      </c>
      <c r="AE624" s="3">
        <v>1</v>
      </c>
      <c r="AF624" s="3">
        <v>10</v>
      </c>
      <c r="AG624" s="3">
        <v>0</v>
      </c>
      <c r="AH624" s="3" t="s">
        <v>2743</v>
      </c>
    </row>
    <row r="625" spans="1:34" s="4" customFormat="1" ht="11.25" x14ac:dyDescent="0.2">
      <c r="A625" s="3" t="s">
        <v>2675</v>
      </c>
      <c r="B625" s="3" t="s">
        <v>2739</v>
      </c>
      <c r="C625" s="3" t="s">
        <v>1347</v>
      </c>
      <c r="D625" s="3">
        <v>13197</v>
      </c>
      <c r="E625" s="3" t="s">
        <v>2744</v>
      </c>
      <c r="F625" s="3" t="s">
        <v>2746</v>
      </c>
      <c r="G625" s="3"/>
      <c r="H625" s="3" t="s">
        <v>2745</v>
      </c>
      <c r="I625" s="3" t="s">
        <v>42</v>
      </c>
      <c r="J625" s="3" t="s">
        <v>43</v>
      </c>
      <c r="K625" s="3" t="s">
        <v>44</v>
      </c>
      <c r="L625" s="3" t="s">
        <v>6</v>
      </c>
      <c r="M625" s="3" t="s">
        <v>5256</v>
      </c>
      <c r="N625" s="3" t="s">
        <v>67</v>
      </c>
      <c r="O625" s="3" t="s">
        <v>40</v>
      </c>
      <c r="P625" s="3" t="s">
        <v>40</v>
      </c>
      <c r="Q625" s="3" t="s">
        <v>40</v>
      </c>
      <c r="R625" s="3">
        <v>100</v>
      </c>
      <c r="S625" s="3">
        <v>16</v>
      </c>
      <c r="T625" s="3">
        <v>16</v>
      </c>
      <c r="U625" s="3">
        <v>0</v>
      </c>
      <c r="V625" s="3">
        <v>100</v>
      </c>
      <c r="W625" s="3">
        <v>16</v>
      </c>
      <c r="X625" s="3">
        <v>16</v>
      </c>
      <c r="Y625" s="3">
        <v>0</v>
      </c>
      <c r="Z625" s="3">
        <v>175</v>
      </c>
      <c r="AA625" s="3">
        <v>14</v>
      </c>
      <c r="AB625" s="3">
        <v>8</v>
      </c>
      <c r="AC625" s="3">
        <v>0</v>
      </c>
      <c r="AD625" s="3">
        <v>100</v>
      </c>
      <c r="AE625" s="3">
        <v>8</v>
      </c>
      <c r="AF625" s="3">
        <v>8</v>
      </c>
      <c r="AG625" s="3">
        <v>0</v>
      </c>
      <c r="AH625" s="3" t="s">
        <v>2747</v>
      </c>
    </row>
    <row r="626" spans="1:34" s="4" customFormat="1" ht="11.25" x14ac:dyDescent="0.2">
      <c r="A626" s="3" t="s">
        <v>2675</v>
      </c>
      <c r="B626" s="3" t="s">
        <v>2739</v>
      </c>
      <c r="C626" s="3" t="s">
        <v>1347</v>
      </c>
      <c r="D626" s="3">
        <v>13198</v>
      </c>
      <c r="E626" s="3" t="s">
        <v>2748</v>
      </c>
      <c r="F626" s="3" t="s">
        <v>2750</v>
      </c>
      <c r="G626" s="3"/>
      <c r="H626" s="3" t="s">
        <v>2749</v>
      </c>
      <c r="I626" s="3" t="s">
        <v>42</v>
      </c>
      <c r="J626" s="3" t="s">
        <v>43</v>
      </c>
      <c r="K626" s="3" t="s">
        <v>44</v>
      </c>
      <c r="L626" s="3" t="s">
        <v>45</v>
      </c>
      <c r="M626" s="3" t="s">
        <v>5256</v>
      </c>
      <c r="N626" s="3" t="s">
        <v>67</v>
      </c>
      <c r="O626" s="3" t="s">
        <v>40</v>
      </c>
      <c r="P626" s="3" t="s">
        <v>40</v>
      </c>
      <c r="Q626" s="3" t="s">
        <v>40</v>
      </c>
      <c r="R626" s="3">
        <v>100</v>
      </c>
      <c r="S626" s="3">
        <v>4</v>
      </c>
      <c r="T626" s="3">
        <v>4</v>
      </c>
      <c r="U626" s="3">
        <v>0</v>
      </c>
      <c r="V626" s="3">
        <v>25</v>
      </c>
      <c r="W626" s="3">
        <v>1</v>
      </c>
      <c r="X626" s="3">
        <v>4</v>
      </c>
      <c r="Y626" s="3">
        <v>0</v>
      </c>
      <c r="Z626" s="3">
        <v>100</v>
      </c>
      <c r="AA626" s="3">
        <v>3</v>
      </c>
      <c r="AB626" s="3">
        <v>3</v>
      </c>
      <c r="AC626" s="3">
        <v>0</v>
      </c>
      <c r="AD626" s="3">
        <v>100</v>
      </c>
      <c r="AE626" s="3">
        <v>4</v>
      </c>
      <c r="AF626" s="3">
        <v>4</v>
      </c>
      <c r="AG626" s="3">
        <v>0</v>
      </c>
      <c r="AH626" s="3" t="s">
        <v>2751</v>
      </c>
    </row>
    <row r="627" spans="1:34" s="4" customFormat="1" ht="11.25" x14ac:dyDescent="0.2">
      <c r="A627" s="3" t="s">
        <v>2675</v>
      </c>
      <c r="B627" s="3" t="s">
        <v>2739</v>
      </c>
      <c r="C627" s="3" t="s">
        <v>1347</v>
      </c>
      <c r="D627" s="3">
        <v>13316</v>
      </c>
      <c r="E627" s="3" t="s">
        <v>2752</v>
      </c>
      <c r="F627" s="3" t="s">
        <v>2754</v>
      </c>
      <c r="G627" s="3"/>
      <c r="H627" s="3" t="s">
        <v>2753</v>
      </c>
      <c r="I627" s="3" t="s">
        <v>42</v>
      </c>
      <c r="J627" s="3" t="s">
        <v>43</v>
      </c>
      <c r="K627" s="3" t="s">
        <v>44</v>
      </c>
      <c r="L627" s="3" t="s">
        <v>45</v>
      </c>
      <c r="M627" s="3" t="s">
        <v>5256</v>
      </c>
      <c r="N627" s="3" t="s">
        <v>67</v>
      </c>
      <c r="O627" s="3" t="s">
        <v>40</v>
      </c>
      <c r="P627" s="3" t="s">
        <v>40</v>
      </c>
      <c r="Q627" s="3" t="s">
        <v>40</v>
      </c>
      <c r="R627" s="3">
        <v>11</v>
      </c>
      <c r="S627" s="3">
        <v>18</v>
      </c>
      <c r="T627" s="3">
        <v>162</v>
      </c>
      <c r="U627" s="3">
        <v>0</v>
      </c>
      <c r="V627" s="3">
        <v>10</v>
      </c>
      <c r="W627" s="3">
        <v>17</v>
      </c>
      <c r="X627" s="3">
        <v>162</v>
      </c>
      <c r="Y627" s="3">
        <v>0</v>
      </c>
      <c r="Z627" s="3">
        <v>8</v>
      </c>
      <c r="AA627" s="3">
        <v>13</v>
      </c>
      <c r="AB627" s="3">
        <v>162</v>
      </c>
      <c r="AC627" s="3">
        <v>0</v>
      </c>
      <c r="AD627" s="3">
        <v>5</v>
      </c>
      <c r="AE627" s="3">
        <v>8</v>
      </c>
      <c r="AF627" s="3">
        <v>162</v>
      </c>
      <c r="AG627" s="3">
        <v>0</v>
      </c>
      <c r="AH627" s="3" t="s">
        <v>2755</v>
      </c>
    </row>
    <row r="628" spans="1:34" s="4" customFormat="1" ht="11.25" x14ac:dyDescent="0.2">
      <c r="A628" s="3" t="s">
        <v>2675</v>
      </c>
      <c r="B628" s="3" t="s">
        <v>2739</v>
      </c>
      <c r="C628" s="3" t="s">
        <v>1347</v>
      </c>
      <c r="D628" s="3">
        <v>13989</v>
      </c>
      <c r="E628" s="3" t="s">
        <v>2756</v>
      </c>
      <c r="F628" s="3" t="s">
        <v>2759</v>
      </c>
      <c r="G628" s="3" t="s">
        <v>2757</v>
      </c>
      <c r="H628" s="3" t="s">
        <v>2758</v>
      </c>
      <c r="I628" s="3" t="s">
        <v>42</v>
      </c>
      <c r="J628" s="3" t="s">
        <v>43</v>
      </c>
      <c r="K628" s="3" t="s">
        <v>44</v>
      </c>
      <c r="L628" s="3" t="s">
        <v>45</v>
      </c>
      <c r="M628" s="3" t="s">
        <v>9</v>
      </c>
      <c r="N628" s="3">
        <v>58</v>
      </c>
      <c r="O628" s="3">
        <v>21</v>
      </c>
      <c r="P628" s="3">
        <v>36</v>
      </c>
      <c r="Q628" s="3">
        <v>0</v>
      </c>
      <c r="R628" s="3"/>
      <c r="S628" s="3"/>
      <c r="T628" s="3"/>
      <c r="U628" s="3"/>
      <c r="V628" s="3">
        <v>44</v>
      </c>
      <c r="W628" s="3">
        <v>16</v>
      </c>
      <c r="X628" s="3">
        <v>36</v>
      </c>
      <c r="Y628" s="3">
        <v>0</v>
      </c>
      <c r="Z628" s="3">
        <v>39</v>
      </c>
      <c r="AA628" s="3">
        <v>14</v>
      </c>
      <c r="AB628" s="3">
        <v>36</v>
      </c>
      <c r="AC628" s="3">
        <v>0</v>
      </c>
      <c r="AD628" s="3">
        <v>22</v>
      </c>
      <c r="AE628" s="3">
        <v>8</v>
      </c>
      <c r="AF628" s="3">
        <v>36</v>
      </c>
      <c r="AG628" s="3">
        <v>0</v>
      </c>
      <c r="AH628" s="3" t="s">
        <v>2760</v>
      </c>
    </row>
    <row r="629" spans="1:34" s="4" customFormat="1" ht="11.25" x14ac:dyDescent="0.2">
      <c r="A629" s="3" t="s">
        <v>2675</v>
      </c>
      <c r="B629" s="3" t="s">
        <v>2739</v>
      </c>
      <c r="C629" s="3" t="s">
        <v>1347</v>
      </c>
      <c r="D629" s="3">
        <v>13990</v>
      </c>
      <c r="E629" s="3" t="s">
        <v>2761</v>
      </c>
      <c r="F629" s="3" t="s">
        <v>2763</v>
      </c>
      <c r="G629" s="3" t="s">
        <v>2757</v>
      </c>
      <c r="H629" s="3" t="s">
        <v>2762</v>
      </c>
      <c r="I629" s="3" t="s">
        <v>42</v>
      </c>
      <c r="J629" s="3" t="s">
        <v>43</v>
      </c>
      <c r="K629" s="3" t="s">
        <v>44</v>
      </c>
      <c r="L629" s="3" t="s">
        <v>45</v>
      </c>
      <c r="M629" s="3" t="s">
        <v>9</v>
      </c>
      <c r="N629" s="3">
        <v>100</v>
      </c>
      <c r="O629" s="3">
        <v>15</v>
      </c>
      <c r="P629" s="3">
        <v>15</v>
      </c>
      <c r="Q629" s="3">
        <v>0</v>
      </c>
      <c r="R629" s="3"/>
      <c r="S629" s="3"/>
      <c r="T629" s="3"/>
      <c r="U629" s="3"/>
      <c r="V629" s="3">
        <v>53</v>
      </c>
      <c r="W629" s="3">
        <v>8</v>
      </c>
      <c r="X629" s="3">
        <v>15</v>
      </c>
      <c r="Y629" s="3">
        <v>0</v>
      </c>
      <c r="Z629" s="3">
        <v>47</v>
      </c>
      <c r="AA629" s="3">
        <v>7</v>
      </c>
      <c r="AB629" s="3">
        <v>15</v>
      </c>
      <c r="AC629" s="3">
        <v>0</v>
      </c>
      <c r="AD629" s="3">
        <v>27</v>
      </c>
      <c r="AE629" s="3">
        <v>4</v>
      </c>
      <c r="AF629" s="3">
        <v>15</v>
      </c>
      <c r="AG629" s="3">
        <v>0</v>
      </c>
      <c r="AH629" s="3" t="s">
        <v>2764</v>
      </c>
    </row>
    <row r="630" spans="1:34" s="4" customFormat="1" ht="11.25" x14ac:dyDescent="0.2">
      <c r="A630" s="3" t="s">
        <v>2675</v>
      </c>
      <c r="B630" s="3" t="s">
        <v>2739</v>
      </c>
      <c r="C630" s="3" t="s">
        <v>1347</v>
      </c>
      <c r="D630" s="3">
        <v>13991</v>
      </c>
      <c r="E630" s="3" t="s">
        <v>2752</v>
      </c>
      <c r="F630" s="3" t="s">
        <v>2754</v>
      </c>
      <c r="G630" s="3" t="s">
        <v>2765</v>
      </c>
      <c r="H630" s="3" t="s">
        <v>2766</v>
      </c>
      <c r="I630" s="3" t="s">
        <v>42</v>
      </c>
      <c r="J630" s="3" t="s">
        <v>52</v>
      </c>
      <c r="K630" s="3" t="s">
        <v>44</v>
      </c>
      <c r="L630" s="3" t="s">
        <v>6</v>
      </c>
      <c r="M630" s="3" t="s">
        <v>9</v>
      </c>
      <c r="N630" s="3">
        <v>19</v>
      </c>
      <c r="O630" s="3">
        <v>30</v>
      </c>
      <c r="P630" s="3">
        <v>162</v>
      </c>
      <c r="Q630" s="3">
        <v>0</v>
      </c>
      <c r="R630" s="3"/>
      <c r="S630" s="3"/>
      <c r="T630" s="3"/>
      <c r="U630" s="3"/>
      <c r="V630" s="3">
        <v>10</v>
      </c>
      <c r="W630" s="3">
        <v>17</v>
      </c>
      <c r="X630" s="3">
        <v>162</v>
      </c>
      <c r="Y630" s="3">
        <v>0</v>
      </c>
      <c r="Z630" s="3">
        <v>8</v>
      </c>
      <c r="AA630" s="3">
        <v>13</v>
      </c>
      <c r="AB630" s="3">
        <v>162</v>
      </c>
      <c r="AC630" s="3">
        <v>0</v>
      </c>
      <c r="AD630" s="3">
        <v>5</v>
      </c>
      <c r="AE630" s="3">
        <v>8</v>
      </c>
      <c r="AF630" s="3">
        <v>162</v>
      </c>
      <c r="AG630" s="3">
        <v>0</v>
      </c>
      <c r="AH630" s="3" t="s">
        <v>2767</v>
      </c>
    </row>
    <row r="631" spans="1:34" s="4" customFormat="1" ht="11.25" x14ac:dyDescent="0.2">
      <c r="A631" s="3" t="s">
        <v>2768</v>
      </c>
      <c r="B631" s="3" t="s">
        <v>2769</v>
      </c>
      <c r="C631" s="3" t="s">
        <v>36</v>
      </c>
      <c r="D631" s="3">
        <v>5357</v>
      </c>
      <c r="E631" s="3" t="s">
        <v>2770</v>
      </c>
      <c r="F631" s="3" t="s">
        <v>2771</v>
      </c>
      <c r="G631" s="3"/>
      <c r="H631" s="3"/>
      <c r="I631" s="3" t="s">
        <v>42</v>
      </c>
      <c r="J631" s="3" t="s">
        <v>43</v>
      </c>
      <c r="K631" s="3" t="s">
        <v>44</v>
      </c>
      <c r="L631" s="3" t="s">
        <v>6</v>
      </c>
      <c r="M631" s="3" t="s">
        <v>5256</v>
      </c>
      <c r="N631" s="3" t="s">
        <v>67</v>
      </c>
      <c r="O631" s="3" t="s">
        <v>40</v>
      </c>
      <c r="P631" s="3" t="s">
        <v>40</v>
      </c>
      <c r="Q631" s="3" t="s">
        <v>40</v>
      </c>
      <c r="R631" s="3">
        <v>100</v>
      </c>
      <c r="S631" s="3">
        <v>5</v>
      </c>
      <c r="T631" s="3">
        <v>5</v>
      </c>
      <c r="U631" s="3">
        <v>0</v>
      </c>
      <c r="V631" s="3">
        <v>0</v>
      </c>
      <c r="W631" s="3">
        <v>0</v>
      </c>
      <c r="X631" s="3">
        <v>0</v>
      </c>
      <c r="Y631" s="3">
        <v>0</v>
      </c>
      <c r="Z631" s="3">
        <v>100</v>
      </c>
      <c r="AA631" s="3">
        <v>5</v>
      </c>
      <c r="AB631" s="3">
        <v>5</v>
      </c>
      <c r="AC631" s="3">
        <v>0</v>
      </c>
      <c r="AD631" s="3">
        <v>85.7</v>
      </c>
      <c r="AE631" s="3">
        <v>6</v>
      </c>
      <c r="AF631" s="3">
        <v>7</v>
      </c>
      <c r="AG631" s="3">
        <v>0</v>
      </c>
      <c r="AH631" s="3" t="s">
        <v>2772</v>
      </c>
    </row>
    <row r="632" spans="1:34" s="4" customFormat="1" ht="11.25" x14ac:dyDescent="0.2">
      <c r="A632" s="3" t="s">
        <v>2768</v>
      </c>
      <c r="B632" s="3" t="s">
        <v>2769</v>
      </c>
      <c r="C632" s="3" t="s">
        <v>36</v>
      </c>
      <c r="D632" s="3">
        <v>5971</v>
      </c>
      <c r="E632" s="3" t="s">
        <v>2773</v>
      </c>
      <c r="F632" s="3" t="s">
        <v>2776</v>
      </c>
      <c r="G632" s="3" t="s">
        <v>2774</v>
      </c>
      <c r="H632" s="3" t="s">
        <v>2775</v>
      </c>
      <c r="I632" s="3" t="s">
        <v>42</v>
      </c>
      <c r="J632" s="3" t="s">
        <v>43</v>
      </c>
      <c r="K632" s="3" t="s">
        <v>44</v>
      </c>
      <c r="L632" s="3" t="s">
        <v>6</v>
      </c>
      <c r="M632" s="3" t="s">
        <v>5257</v>
      </c>
      <c r="N632" s="3">
        <v>100</v>
      </c>
      <c r="O632" s="3">
        <v>25</v>
      </c>
      <c r="P632" s="3">
        <v>25</v>
      </c>
      <c r="Q632" s="3">
        <v>0</v>
      </c>
      <c r="R632" s="3">
        <v>100</v>
      </c>
      <c r="S632" s="3">
        <v>24</v>
      </c>
      <c r="T632" s="3">
        <v>24</v>
      </c>
      <c r="U632" s="3">
        <v>0</v>
      </c>
      <c r="V632" s="3">
        <v>0</v>
      </c>
      <c r="W632" s="3">
        <v>0</v>
      </c>
      <c r="X632" s="3">
        <v>0</v>
      </c>
      <c r="Y632" s="3">
        <v>0</v>
      </c>
      <c r="Z632" s="3">
        <v>100</v>
      </c>
      <c r="AA632" s="3">
        <v>23</v>
      </c>
      <c r="AB632" s="3">
        <v>23</v>
      </c>
      <c r="AC632" s="3">
        <v>0</v>
      </c>
      <c r="AD632" s="3">
        <v>100</v>
      </c>
      <c r="AE632" s="3">
        <v>22</v>
      </c>
      <c r="AF632" s="3">
        <v>22</v>
      </c>
      <c r="AG632" s="3">
        <v>0</v>
      </c>
      <c r="AH632" s="3" t="s">
        <v>2777</v>
      </c>
    </row>
    <row r="633" spans="1:34" s="4" customFormat="1" ht="11.25" x14ac:dyDescent="0.2">
      <c r="A633" s="3" t="s">
        <v>2768</v>
      </c>
      <c r="B633" s="3" t="s">
        <v>2769</v>
      </c>
      <c r="C633" s="3" t="s">
        <v>36</v>
      </c>
      <c r="D633" s="3">
        <v>5973</v>
      </c>
      <c r="E633" s="3" t="s">
        <v>2778</v>
      </c>
      <c r="F633" s="3" t="s">
        <v>2780</v>
      </c>
      <c r="G633" s="3" t="s">
        <v>2774</v>
      </c>
      <c r="H633" s="3" t="s">
        <v>2779</v>
      </c>
      <c r="I633" s="3" t="s">
        <v>42</v>
      </c>
      <c r="J633" s="3" t="s">
        <v>43</v>
      </c>
      <c r="K633" s="3" t="s">
        <v>44</v>
      </c>
      <c r="L633" s="3" t="s">
        <v>6</v>
      </c>
      <c r="M633" s="3" t="s">
        <v>5257</v>
      </c>
      <c r="N633" s="3">
        <v>87.5</v>
      </c>
      <c r="O633" s="3">
        <v>28</v>
      </c>
      <c r="P633" s="3">
        <v>32</v>
      </c>
      <c r="Q633" s="3">
        <v>0</v>
      </c>
      <c r="R633" s="3">
        <v>87.5</v>
      </c>
      <c r="S633" s="3">
        <v>28</v>
      </c>
      <c r="T633" s="3">
        <v>32</v>
      </c>
      <c r="U633" s="3">
        <v>0</v>
      </c>
      <c r="V633" s="3">
        <v>0</v>
      </c>
      <c r="W633" s="3">
        <v>0</v>
      </c>
      <c r="X633" s="3">
        <v>0</v>
      </c>
      <c r="Y633" s="3">
        <v>0</v>
      </c>
      <c r="Z633" s="3">
        <v>88.9</v>
      </c>
      <c r="AA633" s="3">
        <v>16</v>
      </c>
      <c r="AB633" s="3">
        <v>18</v>
      </c>
      <c r="AC633" s="3">
        <v>0</v>
      </c>
      <c r="AD633" s="3">
        <v>83.3</v>
      </c>
      <c r="AE633" s="3">
        <v>20</v>
      </c>
      <c r="AF633" s="3">
        <v>24</v>
      </c>
      <c r="AG633" s="3">
        <v>0</v>
      </c>
      <c r="AH633" s="3" t="s">
        <v>2781</v>
      </c>
    </row>
    <row r="634" spans="1:34" s="4" customFormat="1" ht="11.25" x14ac:dyDescent="0.2">
      <c r="A634" s="3" t="s">
        <v>2768</v>
      </c>
      <c r="B634" s="3" t="s">
        <v>2769</v>
      </c>
      <c r="C634" s="3" t="s">
        <v>36</v>
      </c>
      <c r="D634" s="3">
        <v>7879</v>
      </c>
      <c r="E634" s="3" t="s">
        <v>2782</v>
      </c>
      <c r="F634" s="3" t="s">
        <v>2785</v>
      </c>
      <c r="G634" s="3" t="s">
        <v>2783</v>
      </c>
      <c r="H634" s="3" t="s">
        <v>2784</v>
      </c>
      <c r="I634" s="3" t="s">
        <v>42</v>
      </c>
      <c r="J634" s="3" t="s">
        <v>43</v>
      </c>
      <c r="K634" s="3" t="s">
        <v>53</v>
      </c>
      <c r="L634" s="3" t="s">
        <v>6</v>
      </c>
      <c r="M634" s="3" t="s">
        <v>5257</v>
      </c>
      <c r="N634" s="3">
        <v>100</v>
      </c>
      <c r="O634" s="3">
        <v>52</v>
      </c>
      <c r="P634" s="3">
        <v>52</v>
      </c>
      <c r="Q634" s="3">
        <v>0</v>
      </c>
      <c r="R634" s="3">
        <v>100</v>
      </c>
      <c r="S634" s="3">
        <v>52</v>
      </c>
      <c r="T634" s="3">
        <v>52</v>
      </c>
      <c r="U634" s="3">
        <v>0</v>
      </c>
      <c r="V634" s="3">
        <v>48</v>
      </c>
      <c r="W634" s="3">
        <v>25</v>
      </c>
      <c r="X634" s="3">
        <v>52</v>
      </c>
      <c r="Y634" s="3">
        <v>0</v>
      </c>
      <c r="Z634" s="3">
        <v>100</v>
      </c>
      <c r="AA634" s="3">
        <v>52</v>
      </c>
      <c r="AB634" s="3">
        <v>52</v>
      </c>
      <c r="AC634" s="3">
        <v>0</v>
      </c>
      <c r="AD634" s="3">
        <v>100</v>
      </c>
      <c r="AE634" s="3">
        <v>53</v>
      </c>
      <c r="AF634" s="3">
        <v>53</v>
      </c>
      <c r="AG634" s="3">
        <v>0</v>
      </c>
      <c r="AH634" s="3" t="s">
        <v>2786</v>
      </c>
    </row>
    <row r="635" spans="1:34" s="4" customFormat="1" ht="11.25" x14ac:dyDescent="0.2">
      <c r="A635" s="3" t="s">
        <v>2768</v>
      </c>
      <c r="B635" s="3" t="s">
        <v>2769</v>
      </c>
      <c r="C635" s="3" t="s">
        <v>36</v>
      </c>
      <c r="D635" s="3">
        <v>12425</v>
      </c>
      <c r="E635" s="3" t="s">
        <v>2787</v>
      </c>
      <c r="F635" s="3" t="s">
        <v>2790</v>
      </c>
      <c r="G635" s="3" t="s">
        <v>2788</v>
      </c>
      <c r="H635" s="3" t="s">
        <v>2789</v>
      </c>
      <c r="I635" s="3" t="s">
        <v>42</v>
      </c>
      <c r="J635" s="3" t="s">
        <v>43</v>
      </c>
      <c r="K635" s="3" t="s">
        <v>44</v>
      </c>
      <c r="L635" s="3" t="s">
        <v>6</v>
      </c>
      <c r="M635" s="3" t="s">
        <v>5257</v>
      </c>
      <c r="N635" s="3">
        <v>100</v>
      </c>
      <c r="O635" s="3">
        <v>19</v>
      </c>
      <c r="P635" s="3">
        <v>19</v>
      </c>
      <c r="Q635" s="3">
        <v>0</v>
      </c>
      <c r="R635" s="3">
        <v>100</v>
      </c>
      <c r="S635" s="3">
        <v>18</v>
      </c>
      <c r="T635" s="3">
        <v>18</v>
      </c>
      <c r="U635" s="3">
        <v>0</v>
      </c>
      <c r="V635" s="3">
        <v>50</v>
      </c>
      <c r="W635" s="3">
        <v>9</v>
      </c>
      <c r="X635" s="3">
        <v>18</v>
      </c>
      <c r="Y635" s="3">
        <v>0</v>
      </c>
      <c r="Z635" s="3">
        <v>100</v>
      </c>
      <c r="AA635" s="3">
        <v>19</v>
      </c>
      <c r="AB635" s="3">
        <v>19</v>
      </c>
      <c r="AC635" s="3">
        <v>0</v>
      </c>
      <c r="AD635" s="3">
        <v>100</v>
      </c>
      <c r="AE635" s="3">
        <v>19</v>
      </c>
      <c r="AF635" s="3">
        <v>19</v>
      </c>
      <c r="AG635" s="3">
        <v>0</v>
      </c>
      <c r="AH635" s="3" t="s">
        <v>2791</v>
      </c>
    </row>
    <row r="636" spans="1:34" s="4" customFormat="1" ht="11.25" x14ac:dyDescent="0.2">
      <c r="A636" s="3" t="s">
        <v>2768</v>
      </c>
      <c r="B636" s="3" t="s">
        <v>2769</v>
      </c>
      <c r="C636" s="3" t="s">
        <v>36</v>
      </c>
      <c r="D636" s="3">
        <v>13628</v>
      </c>
      <c r="E636" s="3" t="s">
        <v>2792</v>
      </c>
      <c r="F636" s="3" t="s">
        <v>2794</v>
      </c>
      <c r="G636" s="3" t="s">
        <v>2783</v>
      </c>
      <c r="H636" s="3" t="s">
        <v>2793</v>
      </c>
      <c r="I636" s="3" t="s">
        <v>42</v>
      </c>
      <c r="J636" s="3" t="s">
        <v>43</v>
      </c>
      <c r="K636" s="3" t="s">
        <v>44</v>
      </c>
      <c r="L636" s="3" t="s">
        <v>45</v>
      </c>
      <c r="M636" s="3" t="s">
        <v>9</v>
      </c>
      <c r="N636" s="3">
        <v>100</v>
      </c>
      <c r="O636" s="3">
        <v>4</v>
      </c>
      <c r="P636" s="3">
        <v>4</v>
      </c>
      <c r="Q636" s="3">
        <v>0</v>
      </c>
      <c r="R636" s="3"/>
      <c r="S636" s="3"/>
      <c r="T636" s="3"/>
      <c r="U636" s="3"/>
      <c r="V636" s="3">
        <v>0</v>
      </c>
      <c r="W636" s="3">
        <v>0</v>
      </c>
      <c r="X636" s="3">
        <v>0</v>
      </c>
      <c r="Y636" s="3">
        <v>0</v>
      </c>
      <c r="Z636" s="3">
        <v>100</v>
      </c>
      <c r="AA636" s="3">
        <v>4</v>
      </c>
      <c r="AB636" s="3">
        <v>4</v>
      </c>
      <c r="AC636" s="3">
        <v>0</v>
      </c>
      <c r="AD636" s="3">
        <v>100</v>
      </c>
      <c r="AE636" s="3">
        <v>4</v>
      </c>
      <c r="AF636" s="3">
        <v>4</v>
      </c>
      <c r="AG636" s="3">
        <v>0</v>
      </c>
      <c r="AH636" s="3" t="s">
        <v>2795</v>
      </c>
    </row>
    <row r="637" spans="1:34" s="4" customFormat="1" ht="11.25" x14ac:dyDescent="0.2">
      <c r="A637" s="3" t="s">
        <v>2768</v>
      </c>
      <c r="B637" s="3" t="s">
        <v>2796</v>
      </c>
      <c r="C637" s="3" t="s">
        <v>36</v>
      </c>
      <c r="D637" s="3">
        <v>9562</v>
      </c>
      <c r="E637" s="3" t="s">
        <v>2797</v>
      </c>
      <c r="F637" s="3" t="s">
        <v>2798</v>
      </c>
      <c r="G637" s="3"/>
      <c r="H637" s="3"/>
      <c r="I637" s="3" t="s">
        <v>42</v>
      </c>
      <c r="J637" s="3" t="s">
        <v>43</v>
      </c>
      <c r="K637" s="3" t="s">
        <v>44</v>
      </c>
      <c r="L637" s="3" t="s">
        <v>78</v>
      </c>
      <c r="M637" s="3" t="s">
        <v>5256</v>
      </c>
      <c r="N637" s="3" t="s">
        <v>67</v>
      </c>
      <c r="O637" s="3" t="s">
        <v>40</v>
      </c>
      <c r="P637" s="3" t="s">
        <v>40</v>
      </c>
      <c r="Q637" s="3" t="s">
        <v>40</v>
      </c>
      <c r="R637" s="3">
        <v>18</v>
      </c>
      <c r="S637" s="3">
        <v>4308</v>
      </c>
      <c r="T637" s="3">
        <v>3666</v>
      </c>
      <c r="U637" s="3">
        <v>0</v>
      </c>
      <c r="V637" s="3" t="s">
        <v>67</v>
      </c>
      <c r="W637" s="3" t="s">
        <v>40</v>
      </c>
      <c r="X637" s="3" t="s">
        <v>40</v>
      </c>
      <c r="Y637" s="3" t="s">
        <v>40</v>
      </c>
      <c r="Z637" s="3">
        <v>25</v>
      </c>
      <c r="AA637" s="3">
        <v>11961851.779999999</v>
      </c>
      <c r="AB637" s="3">
        <v>9594446.7400000002</v>
      </c>
      <c r="AC637" s="3">
        <v>0</v>
      </c>
      <c r="AD637" s="3">
        <v>7</v>
      </c>
      <c r="AE637" s="3">
        <v>221070</v>
      </c>
      <c r="AF637" s="3">
        <v>205988</v>
      </c>
      <c r="AG637" s="3">
        <v>0</v>
      </c>
      <c r="AH637" s="3" t="s">
        <v>2799</v>
      </c>
    </row>
    <row r="638" spans="1:34" s="4" customFormat="1" ht="11.25" x14ac:dyDescent="0.2">
      <c r="A638" s="3" t="s">
        <v>2768</v>
      </c>
      <c r="B638" s="3" t="s">
        <v>2796</v>
      </c>
      <c r="C638" s="3" t="s">
        <v>36</v>
      </c>
      <c r="D638" s="3">
        <v>12302</v>
      </c>
      <c r="E638" s="3" t="s">
        <v>2800</v>
      </c>
      <c r="F638" s="3" t="s">
        <v>2801</v>
      </c>
      <c r="G638" s="3"/>
      <c r="H638" s="3"/>
      <c r="I638" s="3" t="s">
        <v>42</v>
      </c>
      <c r="J638" s="3" t="s">
        <v>43</v>
      </c>
      <c r="K638" s="3" t="s">
        <v>44</v>
      </c>
      <c r="L638" s="3" t="s">
        <v>6</v>
      </c>
      <c r="M638" s="3" t="s">
        <v>5256</v>
      </c>
      <c r="N638" s="3" t="s">
        <v>67</v>
      </c>
      <c r="O638" s="3" t="s">
        <v>40</v>
      </c>
      <c r="P638" s="3" t="s">
        <v>40</v>
      </c>
      <c r="Q638" s="3" t="s">
        <v>40</v>
      </c>
      <c r="R638" s="3">
        <v>96</v>
      </c>
      <c r="S638" s="3">
        <v>5570</v>
      </c>
      <c r="T638" s="3">
        <v>5797</v>
      </c>
      <c r="U638" s="3">
        <v>0</v>
      </c>
      <c r="V638" s="3" t="s">
        <v>67</v>
      </c>
      <c r="W638" s="3" t="s">
        <v>40</v>
      </c>
      <c r="X638" s="3" t="s">
        <v>40</v>
      </c>
      <c r="Y638" s="3" t="s">
        <v>40</v>
      </c>
      <c r="Z638" s="3">
        <v>97</v>
      </c>
      <c r="AA638" s="3">
        <v>6318</v>
      </c>
      <c r="AB638" s="3">
        <v>6499</v>
      </c>
      <c r="AC638" s="3">
        <v>0</v>
      </c>
      <c r="AD638" s="3">
        <v>97</v>
      </c>
      <c r="AE638" s="3">
        <v>5809</v>
      </c>
      <c r="AF638" s="3">
        <v>6013</v>
      </c>
      <c r="AG638" s="3">
        <v>0</v>
      </c>
      <c r="AH638" s="3" t="s">
        <v>2802</v>
      </c>
    </row>
    <row r="639" spans="1:34" s="4" customFormat="1" ht="11.25" x14ac:dyDescent="0.2">
      <c r="A639" s="3" t="s">
        <v>2768</v>
      </c>
      <c r="B639" s="3" t="s">
        <v>2796</v>
      </c>
      <c r="C639" s="3" t="s">
        <v>36</v>
      </c>
      <c r="D639" s="3">
        <v>13862</v>
      </c>
      <c r="E639" s="3" t="s">
        <v>2803</v>
      </c>
      <c r="F639" s="3" t="s">
        <v>2806</v>
      </c>
      <c r="G639" s="3" t="s">
        <v>2804</v>
      </c>
      <c r="H639" s="3" t="s">
        <v>2805</v>
      </c>
      <c r="I639" s="3" t="s">
        <v>42</v>
      </c>
      <c r="J639" s="3" t="s">
        <v>43</v>
      </c>
      <c r="K639" s="3" t="s">
        <v>44</v>
      </c>
      <c r="L639" s="3" t="s">
        <v>45</v>
      </c>
      <c r="M639" s="3" t="s">
        <v>9</v>
      </c>
      <c r="N639" s="3">
        <v>60</v>
      </c>
      <c r="O639" s="3">
        <v>3</v>
      </c>
      <c r="P639" s="3">
        <v>5</v>
      </c>
      <c r="Q639" s="3">
        <v>0</v>
      </c>
      <c r="R639" s="3"/>
      <c r="S639" s="3"/>
      <c r="T639" s="3"/>
      <c r="U639" s="3"/>
      <c r="V639" s="3" t="s">
        <v>67</v>
      </c>
      <c r="W639" s="3" t="s">
        <v>40</v>
      </c>
      <c r="X639" s="3" t="s">
        <v>40</v>
      </c>
      <c r="Y639" s="3" t="s">
        <v>40</v>
      </c>
      <c r="Z639" s="3" t="s">
        <v>67</v>
      </c>
      <c r="AA639" s="3" t="s">
        <v>40</v>
      </c>
      <c r="AB639" s="3" t="s">
        <v>40</v>
      </c>
      <c r="AC639" s="3" t="s">
        <v>40</v>
      </c>
      <c r="AD639" s="3" t="s">
        <v>67</v>
      </c>
      <c r="AE639" s="3" t="s">
        <v>40</v>
      </c>
      <c r="AF639" s="3" t="s">
        <v>40</v>
      </c>
      <c r="AG639" s="3" t="s">
        <v>40</v>
      </c>
      <c r="AH639" s="3" t="s">
        <v>2807</v>
      </c>
    </row>
    <row r="640" spans="1:34" s="4" customFormat="1" ht="11.25" x14ac:dyDescent="0.2">
      <c r="A640" s="3" t="s">
        <v>2768</v>
      </c>
      <c r="B640" s="3" t="s">
        <v>2796</v>
      </c>
      <c r="C640" s="3" t="s">
        <v>36</v>
      </c>
      <c r="D640" s="3">
        <v>13866</v>
      </c>
      <c r="E640" s="3" t="s">
        <v>2808</v>
      </c>
      <c r="F640" s="3" t="s">
        <v>2811</v>
      </c>
      <c r="G640" s="3" t="s">
        <v>2809</v>
      </c>
      <c r="H640" s="3" t="s">
        <v>2810</v>
      </c>
      <c r="I640" s="3" t="s">
        <v>42</v>
      </c>
      <c r="J640" s="3" t="s">
        <v>43</v>
      </c>
      <c r="K640" s="3" t="s">
        <v>44</v>
      </c>
      <c r="L640" s="3" t="s">
        <v>45</v>
      </c>
      <c r="M640" s="3" t="s">
        <v>9</v>
      </c>
      <c r="N640" s="3">
        <v>66.67</v>
      </c>
      <c r="O640" s="3">
        <v>2</v>
      </c>
      <c r="P640" s="3">
        <v>3</v>
      </c>
      <c r="Q640" s="3">
        <v>0</v>
      </c>
      <c r="R640" s="3"/>
      <c r="S640" s="3"/>
      <c r="T640" s="3"/>
      <c r="U640" s="3"/>
      <c r="V640" s="3" t="s">
        <v>67</v>
      </c>
      <c r="W640" s="3" t="s">
        <v>40</v>
      </c>
      <c r="X640" s="3" t="s">
        <v>40</v>
      </c>
      <c r="Y640" s="3" t="s">
        <v>40</v>
      </c>
      <c r="Z640" s="3" t="s">
        <v>67</v>
      </c>
      <c r="AA640" s="3" t="s">
        <v>40</v>
      </c>
      <c r="AB640" s="3" t="s">
        <v>40</v>
      </c>
      <c r="AC640" s="3" t="s">
        <v>40</v>
      </c>
      <c r="AD640" s="3" t="s">
        <v>67</v>
      </c>
      <c r="AE640" s="3" t="s">
        <v>40</v>
      </c>
      <c r="AF640" s="3" t="s">
        <v>40</v>
      </c>
      <c r="AG640" s="3" t="s">
        <v>40</v>
      </c>
      <c r="AH640" s="3" t="s">
        <v>2812</v>
      </c>
    </row>
    <row r="641" spans="1:34" s="4" customFormat="1" ht="11.25" x14ac:dyDescent="0.2">
      <c r="A641" s="3" t="s">
        <v>2768</v>
      </c>
      <c r="B641" s="3" t="s">
        <v>2796</v>
      </c>
      <c r="C641" s="3" t="s">
        <v>36</v>
      </c>
      <c r="D641" s="3">
        <v>13869</v>
      </c>
      <c r="E641" s="3" t="s">
        <v>2813</v>
      </c>
      <c r="F641" s="3" t="s">
        <v>2816</v>
      </c>
      <c r="G641" s="3" t="s">
        <v>2814</v>
      </c>
      <c r="H641" s="3" t="s">
        <v>2815</v>
      </c>
      <c r="I641" s="3" t="s">
        <v>42</v>
      </c>
      <c r="J641" s="3" t="s">
        <v>43</v>
      </c>
      <c r="K641" s="3" t="s">
        <v>44</v>
      </c>
      <c r="L641" s="3" t="s">
        <v>45</v>
      </c>
      <c r="M641" s="3" t="s">
        <v>9</v>
      </c>
      <c r="N641" s="3">
        <v>66.67</v>
      </c>
      <c r="O641" s="3">
        <v>4</v>
      </c>
      <c r="P641" s="3">
        <v>6</v>
      </c>
      <c r="Q641" s="3">
        <v>0</v>
      </c>
      <c r="R641" s="3"/>
      <c r="S641" s="3"/>
      <c r="T641" s="3"/>
      <c r="U641" s="3"/>
      <c r="V641" s="3" t="s">
        <v>67</v>
      </c>
      <c r="W641" s="3" t="s">
        <v>40</v>
      </c>
      <c r="X641" s="3" t="s">
        <v>40</v>
      </c>
      <c r="Y641" s="3" t="s">
        <v>40</v>
      </c>
      <c r="Z641" s="3" t="s">
        <v>67</v>
      </c>
      <c r="AA641" s="3" t="s">
        <v>40</v>
      </c>
      <c r="AB641" s="3" t="s">
        <v>40</v>
      </c>
      <c r="AC641" s="3" t="s">
        <v>40</v>
      </c>
      <c r="AD641" s="3" t="s">
        <v>67</v>
      </c>
      <c r="AE641" s="3" t="s">
        <v>40</v>
      </c>
      <c r="AF641" s="3" t="s">
        <v>40</v>
      </c>
      <c r="AG641" s="3" t="s">
        <v>40</v>
      </c>
      <c r="AH641" s="3" t="s">
        <v>2817</v>
      </c>
    </row>
    <row r="642" spans="1:34" s="4" customFormat="1" ht="11.25" x14ac:dyDescent="0.2">
      <c r="A642" s="3" t="s">
        <v>2768</v>
      </c>
      <c r="B642" s="3" t="s">
        <v>2796</v>
      </c>
      <c r="C642" s="3" t="s">
        <v>36</v>
      </c>
      <c r="D642" s="3">
        <v>13872</v>
      </c>
      <c r="E642" s="3" t="s">
        <v>2818</v>
      </c>
      <c r="F642" s="3" t="s">
        <v>2820</v>
      </c>
      <c r="G642" s="3" t="s">
        <v>2814</v>
      </c>
      <c r="H642" s="3" t="s">
        <v>2819</v>
      </c>
      <c r="I642" s="3" t="s">
        <v>42</v>
      </c>
      <c r="J642" s="3" t="s">
        <v>43</v>
      </c>
      <c r="K642" s="3" t="s">
        <v>44</v>
      </c>
      <c r="L642" s="3" t="s">
        <v>45</v>
      </c>
      <c r="M642" s="3" t="s">
        <v>9</v>
      </c>
      <c r="N642" s="3">
        <v>66.67</v>
      </c>
      <c r="O642" s="3">
        <v>4</v>
      </c>
      <c r="P642" s="3">
        <v>6</v>
      </c>
      <c r="Q642" s="3">
        <v>0</v>
      </c>
      <c r="R642" s="3"/>
      <c r="S642" s="3"/>
      <c r="T642" s="3"/>
      <c r="U642" s="3"/>
      <c r="V642" s="3" t="s">
        <v>67</v>
      </c>
      <c r="W642" s="3" t="s">
        <v>40</v>
      </c>
      <c r="X642" s="3" t="s">
        <v>40</v>
      </c>
      <c r="Y642" s="3" t="s">
        <v>40</v>
      </c>
      <c r="Z642" s="3" t="s">
        <v>67</v>
      </c>
      <c r="AA642" s="3" t="s">
        <v>40</v>
      </c>
      <c r="AB642" s="3" t="s">
        <v>40</v>
      </c>
      <c r="AC642" s="3" t="s">
        <v>40</v>
      </c>
      <c r="AD642" s="3" t="s">
        <v>67</v>
      </c>
      <c r="AE642" s="3" t="s">
        <v>40</v>
      </c>
      <c r="AF642" s="3" t="s">
        <v>40</v>
      </c>
      <c r="AG642" s="3" t="s">
        <v>40</v>
      </c>
      <c r="AH642" s="3" t="s">
        <v>2821</v>
      </c>
    </row>
    <row r="643" spans="1:34" s="4" customFormat="1" ht="11.25" x14ac:dyDescent="0.2">
      <c r="A643" s="3" t="s">
        <v>2768</v>
      </c>
      <c r="B643" s="3" t="s">
        <v>2796</v>
      </c>
      <c r="C643" s="3" t="s">
        <v>36</v>
      </c>
      <c r="D643" s="3">
        <v>13876</v>
      </c>
      <c r="E643" s="3" t="s">
        <v>2822</v>
      </c>
      <c r="F643" s="3" t="s">
        <v>2825</v>
      </c>
      <c r="G643" s="3" t="s">
        <v>2823</v>
      </c>
      <c r="H643" s="3" t="s">
        <v>2824</v>
      </c>
      <c r="I643" s="3" t="s">
        <v>42</v>
      </c>
      <c r="J643" s="3" t="s">
        <v>43</v>
      </c>
      <c r="K643" s="3" t="s">
        <v>44</v>
      </c>
      <c r="L643" s="3" t="s">
        <v>78</v>
      </c>
      <c r="M643" s="3" t="s">
        <v>9</v>
      </c>
      <c r="N643" s="3">
        <v>10</v>
      </c>
      <c r="O643" s="3">
        <v>17</v>
      </c>
      <c r="P643" s="3">
        <v>170</v>
      </c>
      <c r="Q643" s="3">
        <v>0</v>
      </c>
      <c r="R643" s="3"/>
      <c r="S643" s="3"/>
      <c r="T643" s="3"/>
      <c r="U643" s="3"/>
      <c r="V643" s="3" t="s">
        <v>67</v>
      </c>
      <c r="W643" s="3" t="s">
        <v>40</v>
      </c>
      <c r="X643" s="3" t="s">
        <v>40</v>
      </c>
      <c r="Y643" s="3" t="s">
        <v>40</v>
      </c>
      <c r="Z643" s="3" t="s">
        <v>67</v>
      </c>
      <c r="AA643" s="3" t="s">
        <v>40</v>
      </c>
      <c r="AB643" s="3" t="s">
        <v>40</v>
      </c>
      <c r="AC643" s="3" t="s">
        <v>40</v>
      </c>
      <c r="AD643" s="3" t="s">
        <v>67</v>
      </c>
      <c r="AE643" s="3" t="s">
        <v>40</v>
      </c>
      <c r="AF643" s="3" t="s">
        <v>40</v>
      </c>
      <c r="AG643" s="3" t="s">
        <v>40</v>
      </c>
      <c r="AH643" s="3" t="s">
        <v>2826</v>
      </c>
    </row>
    <row r="644" spans="1:34" s="4" customFormat="1" ht="11.25" x14ac:dyDescent="0.2">
      <c r="A644" s="3" t="s">
        <v>2768</v>
      </c>
      <c r="B644" s="3" t="s">
        <v>2827</v>
      </c>
      <c r="C644" s="3" t="s">
        <v>36</v>
      </c>
      <c r="D644" s="3">
        <v>11685</v>
      </c>
      <c r="E644" s="3" t="s">
        <v>2828</v>
      </c>
      <c r="F644" s="3" t="s">
        <v>2830</v>
      </c>
      <c r="G644" s="3" t="s">
        <v>2829</v>
      </c>
      <c r="H644" s="3"/>
      <c r="I644" s="3" t="s">
        <v>42</v>
      </c>
      <c r="J644" s="3" t="s">
        <v>43</v>
      </c>
      <c r="K644" s="3" t="s">
        <v>44</v>
      </c>
      <c r="L644" s="3" t="s">
        <v>6</v>
      </c>
      <c r="M644" s="3" t="s">
        <v>5256</v>
      </c>
      <c r="N644" s="3" t="s">
        <v>67</v>
      </c>
      <c r="O644" s="3" t="s">
        <v>40</v>
      </c>
      <c r="P644" s="3" t="s">
        <v>40</v>
      </c>
      <c r="Q644" s="3" t="s">
        <v>40</v>
      </c>
      <c r="R644" s="3">
        <v>93.3</v>
      </c>
      <c r="S644" s="3">
        <v>28</v>
      </c>
      <c r="T644" s="3">
        <v>30</v>
      </c>
      <c r="U644" s="3">
        <v>0</v>
      </c>
      <c r="V644" s="3">
        <v>84.5</v>
      </c>
      <c r="W644" s="3">
        <v>25.35</v>
      </c>
      <c r="X644" s="3">
        <v>30</v>
      </c>
      <c r="Y644" s="3">
        <v>0</v>
      </c>
      <c r="Z644" s="3">
        <v>80</v>
      </c>
      <c r="AA644" s="3">
        <v>24</v>
      </c>
      <c r="AB644" s="3">
        <v>30</v>
      </c>
      <c r="AC644" s="3">
        <v>0</v>
      </c>
      <c r="AD644" s="3">
        <v>73.3</v>
      </c>
      <c r="AE644" s="3">
        <v>22</v>
      </c>
      <c r="AF644" s="3">
        <v>30</v>
      </c>
      <c r="AG644" s="3">
        <v>0</v>
      </c>
      <c r="AH644" s="3" t="s">
        <v>2831</v>
      </c>
    </row>
    <row r="645" spans="1:34" s="4" customFormat="1" ht="11.25" x14ac:dyDescent="0.2">
      <c r="A645" s="3" t="s">
        <v>2768</v>
      </c>
      <c r="B645" s="3" t="s">
        <v>2827</v>
      </c>
      <c r="C645" s="3" t="s">
        <v>36</v>
      </c>
      <c r="D645" s="3">
        <v>12507</v>
      </c>
      <c r="E645" s="3" t="s">
        <v>2832</v>
      </c>
      <c r="F645" s="3" t="s">
        <v>2835</v>
      </c>
      <c r="G645" s="3" t="s">
        <v>2833</v>
      </c>
      <c r="H645" s="3" t="s">
        <v>2834</v>
      </c>
      <c r="I645" s="3" t="s">
        <v>42</v>
      </c>
      <c r="J645" s="3" t="s">
        <v>43</v>
      </c>
      <c r="K645" s="3" t="s">
        <v>44</v>
      </c>
      <c r="L645" s="3" t="s">
        <v>6</v>
      </c>
      <c r="M645" s="3" t="s">
        <v>5257</v>
      </c>
      <c r="N645" s="3">
        <v>60.2</v>
      </c>
      <c r="O645" s="3">
        <v>1632</v>
      </c>
      <c r="P645" s="3">
        <v>2711</v>
      </c>
      <c r="Q645" s="3">
        <v>0</v>
      </c>
      <c r="R645" s="3">
        <v>59.1</v>
      </c>
      <c r="S645" s="3">
        <v>1602</v>
      </c>
      <c r="T645" s="3">
        <v>2711</v>
      </c>
      <c r="U645" s="3">
        <v>0</v>
      </c>
      <c r="V645" s="3">
        <v>46.2</v>
      </c>
      <c r="W645" s="3">
        <v>1252</v>
      </c>
      <c r="X645" s="3">
        <v>2711</v>
      </c>
      <c r="Y645" s="3">
        <v>0</v>
      </c>
      <c r="Z645" s="3">
        <v>90.4</v>
      </c>
      <c r="AA645" s="3">
        <v>1800</v>
      </c>
      <c r="AB645" s="3">
        <v>1992</v>
      </c>
      <c r="AC645" s="3">
        <v>0</v>
      </c>
      <c r="AD645" s="3">
        <v>78.599999999999994</v>
      </c>
      <c r="AE645" s="3">
        <v>1772</v>
      </c>
      <c r="AF645" s="3">
        <v>2254</v>
      </c>
      <c r="AG645" s="3">
        <v>0</v>
      </c>
      <c r="AH645" s="3" t="s">
        <v>2836</v>
      </c>
    </row>
    <row r="646" spans="1:34" s="4" customFormat="1" ht="11.25" x14ac:dyDescent="0.2">
      <c r="A646" s="3" t="s">
        <v>2768</v>
      </c>
      <c r="B646" s="3" t="s">
        <v>2827</v>
      </c>
      <c r="C646" s="3" t="s">
        <v>36</v>
      </c>
      <c r="D646" s="3">
        <v>12822</v>
      </c>
      <c r="E646" s="3" t="s">
        <v>2837</v>
      </c>
      <c r="F646" s="3" t="s">
        <v>2839</v>
      </c>
      <c r="G646" s="3" t="s">
        <v>2833</v>
      </c>
      <c r="H646" s="3" t="s">
        <v>2838</v>
      </c>
      <c r="I646" s="3" t="s">
        <v>42</v>
      </c>
      <c r="J646" s="3" t="s">
        <v>43</v>
      </c>
      <c r="K646" s="3" t="s">
        <v>44</v>
      </c>
      <c r="L646" s="3" t="s">
        <v>6</v>
      </c>
      <c r="M646" s="3" t="s">
        <v>5257</v>
      </c>
      <c r="N646" s="3">
        <v>40</v>
      </c>
      <c r="O646" s="3">
        <v>70</v>
      </c>
      <c r="P646" s="3">
        <v>175</v>
      </c>
      <c r="Q646" s="3">
        <v>0</v>
      </c>
      <c r="R646" s="3">
        <v>40.200000000000003</v>
      </c>
      <c r="S646" s="3">
        <v>70</v>
      </c>
      <c r="T646" s="3">
        <v>174</v>
      </c>
      <c r="U646" s="3">
        <v>0</v>
      </c>
      <c r="V646" s="3">
        <v>19.5</v>
      </c>
      <c r="W646" s="3">
        <v>34</v>
      </c>
      <c r="X646" s="3">
        <v>174</v>
      </c>
      <c r="Y646" s="3">
        <v>0</v>
      </c>
      <c r="Z646" s="3">
        <v>39.6</v>
      </c>
      <c r="AA646" s="3">
        <v>65</v>
      </c>
      <c r="AB646" s="3">
        <v>164</v>
      </c>
      <c r="AC646" s="3">
        <v>0</v>
      </c>
      <c r="AD646" s="3">
        <v>37.700000000000003</v>
      </c>
      <c r="AE646" s="3">
        <v>60</v>
      </c>
      <c r="AF646" s="3">
        <v>159</v>
      </c>
      <c r="AG646" s="3">
        <v>0</v>
      </c>
      <c r="AH646" s="3" t="s">
        <v>2840</v>
      </c>
    </row>
    <row r="647" spans="1:34" s="4" customFormat="1" ht="11.25" x14ac:dyDescent="0.2">
      <c r="A647" s="3" t="s">
        <v>2768</v>
      </c>
      <c r="B647" s="3" t="s">
        <v>2827</v>
      </c>
      <c r="C647" s="3" t="s">
        <v>36</v>
      </c>
      <c r="D647" s="3">
        <v>13318</v>
      </c>
      <c r="E647" s="3" t="s">
        <v>2841</v>
      </c>
      <c r="F647" s="3" t="s">
        <v>2843</v>
      </c>
      <c r="G647" s="3" t="s">
        <v>2833</v>
      </c>
      <c r="H647" s="3" t="s">
        <v>2842</v>
      </c>
      <c r="I647" s="3" t="s">
        <v>391</v>
      </c>
      <c r="J647" s="3" t="s">
        <v>52</v>
      </c>
      <c r="K647" s="3" t="s">
        <v>44</v>
      </c>
      <c r="L647" s="3" t="s">
        <v>392</v>
      </c>
      <c r="M647" s="3" t="s">
        <v>5256</v>
      </c>
      <c r="N647" s="3" t="s">
        <v>67</v>
      </c>
      <c r="O647" s="3" t="s">
        <v>40</v>
      </c>
      <c r="P647" s="3" t="s">
        <v>40</v>
      </c>
      <c r="Q647" s="3" t="s">
        <v>40</v>
      </c>
      <c r="R647" s="3">
        <v>0.1</v>
      </c>
      <c r="S647" s="3">
        <v>1523</v>
      </c>
      <c r="T647" s="3">
        <v>10581</v>
      </c>
      <c r="U647" s="3">
        <v>0</v>
      </c>
      <c r="V647" s="3">
        <v>0.1</v>
      </c>
      <c r="W647" s="3">
        <v>1405</v>
      </c>
      <c r="X647" s="3">
        <v>10581</v>
      </c>
      <c r="Y647" s="3">
        <v>0</v>
      </c>
      <c r="Z647" s="3">
        <v>0.1</v>
      </c>
      <c r="AA647" s="3">
        <v>1367</v>
      </c>
      <c r="AB647" s="3">
        <v>10691</v>
      </c>
      <c r="AC647" s="3">
        <v>0</v>
      </c>
      <c r="AD647" s="3">
        <v>0.1</v>
      </c>
      <c r="AE647" s="3">
        <v>1410</v>
      </c>
      <c r="AF647" s="3">
        <v>10824</v>
      </c>
      <c r="AG647" s="3">
        <v>0</v>
      </c>
      <c r="AH647" s="3" t="s">
        <v>2844</v>
      </c>
    </row>
    <row r="648" spans="1:34" s="4" customFormat="1" ht="11.25" x14ac:dyDescent="0.2">
      <c r="A648" s="3" t="s">
        <v>2768</v>
      </c>
      <c r="B648" s="3" t="s">
        <v>2827</v>
      </c>
      <c r="C648" s="3" t="s">
        <v>36</v>
      </c>
      <c r="D648" s="3">
        <v>13406</v>
      </c>
      <c r="E648" s="3" t="s">
        <v>2845</v>
      </c>
      <c r="F648" s="3" t="s">
        <v>2848</v>
      </c>
      <c r="G648" s="3" t="s">
        <v>2846</v>
      </c>
      <c r="H648" s="3" t="s">
        <v>2847</v>
      </c>
      <c r="I648" s="3" t="s">
        <v>42</v>
      </c>
      <c r="J648" s="3" t="s">
        <v>43</v>
      </c>
      <c r="K648" s="3" t="s">
        <v>44</v>
      </c>
      <c r="L648" s="3" t="s">
        <v>6</v>
      </c>
      <c r="M648" s="3" t="s">
        <v>5256</v>
      </c>
      <c r="N648" s="3" t="s">
        <v>67</v>
      </c>
      <c r="O648" s="3" t="s">
        <v>40</v>
      </c>
      <c r="P648" s="3" t="s">
        <v>40</v>
      </c>
      <c r="Q648" s="3" t="s">
        <v>40</v>
      </c>
      <c r="R648" s="3">
        <v>100</v>
      </c>
      <c r="S648" s="3">
        <v>115</v>
      </c>
      <c r="T648" s="3">
        <v>115</v>
      </c>
      <c r="U648" s="3">
        <v>0</v>
      </c>
      <c r="V648" s="3">
        <v>94.3</v>
      </c>
      <c r="W648" s="3">
        <v>108.4</v>
      </c>
      <c r="X648" s="3">
        <v>115</v>
      </c>
      <c r="Y648" s="3">
        <v>0</v>
      </c>
      <c r="Z648" s="3">
        <v>100</v>
      </c>
      <c r="AA648" s="3">
        <v>105</v>
      </c>
      <c r="AB648" s="3">
        <v>105</v>
      </c>
      <c r="AC648" s="3">
        <v>0</v>
      </c>
      <c r="AD648" s="3">
        <v>100</v>
      </c>
      <c r="AE648" s="3">
        <v>88</v>
      </c>
      <c r="AF648" s="3">
        <v>88</v>
      </c>
      <c r="AG648" s="3">
        <v>0</v>
      </c>
      <c r="AH648" s="3" t="s">
        <v>2849</v>
      </c>
    </row>
    <row r="649" spans="1:34" s="4" customFormat="1" ht="11.25" x14ac:dyDescent="0.2">
      <c r="A649" s="3" t="s">
        <v>2768</v>
      </c>
      <c r="B649" s="3" t="s">
        <v>2827</v>
      </c>
      <c r="C649" s="3" t="s">
        <v>36</v>
      </c>
      <c r="D649" s="3">
        <v>13654</v>
      </c>
      <c r="E649" s="3" t="s">
        <v>2850</v>
      </c>
      <c r="F649" s="3" t="s">
        <v>2853</v>
      </c>
      <c r="G649" s="3" t="s">
        <v>2851</v>
      </c>
      <c r="H649" s="3" t="s">
        <v>2852</v>
      </c>
      <c r="I649" s="3" t="s">
        <v>42</v>
      </c>
      <c r="J649" s="3" t="s">
        <v>43</v>
      </c>
      <c r="K649" s="3" t="s">
        <v>53</v>
      </c>
      <c r="L649" s="3" t="s">
        <v>6</v>
      </c>
      <c r="M649" s="3" t="s">
        <v>9</v>
      </c>
      <c r="N649" s="3">
        <v>49.8</v>
      </c>
      <c r="O649" s="3">
        <v>107</v>
      </c>
      <c r="P649" s="3">
        <v>215</v>
      </c>
      <c r="Q649" s="3">
        <v>0</v>
      </c>
      <c r="R649" s="3"/>
      <c r="S649" s="3"/>
      <c r="T649" s="3"/>
      <c r="U649" s="3"/>
      <c r="V649" s="3">
        <v>44.7</v>
      </c>
      <c r="W649" s="3">
        <v>34</v>
      </c>
      <c r="X649" s="3">
        <v>76</v>
      </c>
      <c r="Y649" s="3">
        <v>0</v>
      </c>
      <c r="Z649" s="3">
        <v>37.1</v>
      </c>
      <c r="AA649" s="3">
        <v>72</v>
      </c>
      <c r="AB649" s="3">
        <v>194</v>
      </c>
      <c r="AC649" s="3">
        <v>0</v>
      </c>
      <c r="AD649" s="3" t="s">
        <v>67</v>
      </c>
      <c r="AE649" s="3" t="s">
        <v>40</v>
      </c>
      <c r="AF649" s="3" t="s">
        <v>40</v>
      </c>
      <c r="AG649" s="3" t="s">
        <v>40</v>
      </c>
      <c r="AH649" s="3" t="s">
        <v>2854</v>
      </c>
    </row>
    <row r="650" spans="1:34" s="4" customFormat="1" ht="11.25" x14ac:dyDescent="0.2">
      <c r="A650" s="3" t="s">
        <v>2768</v>
      </c>
      <c r="B650" s="3" t="s">
        <v>2827</v>
      </c>
      <c r="C650" s="3" t="s">
        <v>36</v>
      </c>
      <c r="D650" s="3">
        <v>13682</v>
      </c>
      <c r="E650" s="3" t="s">
        <v>2855</v>
      </c>
      <c r="F650" s="3" t="s">
        <v>2858</v>
      </c>
      <c r="G650" s="3" t="s">
        <v>2856</v>
      </c>
      <c r="H650" s="3" t="s">
        <v>2857</v>
      </c>
      <c r="I650" s="3" t="s">
        <v>42</v>
      </c>
      <c r="J650" s="3" t="s">
        <v>43</v>
      </c>
      <c r="K650" s="3" t="s">
        <v>44</v>
      </c>
      <c r="L650" s="3" t="s">
        <v>6</v>
      </c>
      <c r="M650" s="3" t="s">
        <v>9</v>
      </c>
      <c r="N650" s="3">
        <v>86.2</v>
      </c>
      <c r="O650" s="3">
        <v>2529</v>
      </c>
      <c r="P650" s="3">
        <v>2935</v>
      </c>
      <c r="Q650" s="3">
        <v>0</v>
      </c>
      <c r="R650" s="3"/>
      <c r="S650" s="3"/>
      <c r="T650" s="3"/>
      <c r="U650" s="3"/>
      <c r="V650" s="3">
        <v>85.4</v>
      </c>
      <c r="W650" s="3">
        <v>1303</v>
      </c>
      <c r="X650" s="3">
        <v>1525</v>
      </c>
      <c r="Y650" s="3">
        <v>0</v>
      </c>
      <c r="Z650" s="3">
        <v>84.7</v>
      </c>
      <c r="AA650" s="3">
        <v>2542</v>
      </c>
      <c r="AB650" s="3">
        <v>3000</v>
      </c>
      <c r="AC650" s="3">
        <v>0</v>
      </c>
      <c r="AD650" s="3">
        <v>86.9</v>
      </c>
      <c r="AE650" s="3">
        <v>2376</v>
      </c>
      <c r="AF650" s="3">
        <v>2733</v>
      </c>
      <c r="AG650" s="3">
        <v>0</v>
      </c>
      <c r="AH650" s="3" t="s">
        <v>2859</v>
      </c>
    </row>
    <row r="651" spans="1:34" s="4" customFormat="1" ht="11.25" x14ac:dyDescent="0.2">
      <c r="A651" s="3" t="s">
        <v>2768</v>
      </c>
      <c r="B651" s="3" t="s">
        <v>2827</v>
      </c>
      <c r="C651" s="3" t="s">
        <v>36</v>
      </c>
      <c r="D651" s="3">
        <v>13690</v>
      </c>
      <c r="E651" s="3" t="s">
        <v>2860</v>
      </c>
      <c r="F651" s="3" t="s">
        <v>2863</v>
      </c>
      <c r="G651" s="3" t="s">
        <v>2861</v>
      </c>
      <c r="H651" s="3" t="s">
        <v>2862</v>
      </c>
      <c r="I651" s="3" t="s">
        <v>42</v>
      </c>
      <c r="J651" s="3" t="s">
        <v>43</v>
      </c>
      <c r="K651" s="3" t="s">
        <v>44</v>
      </c>
      <c r="L651" s="3" t="s">
        <v>45</v>
      </c>
      <c r="M651" s="3" t="s">
        <v>9</v>
      </c>
      <c r="N651" s="3">
        <v>100</v>
      </c>
      <c r="O651" s="3">
        <v>972</v>
      </c>
      <c r="P651" s="3">
        <v>972</v>
      </c>
      <c r="Q651" s="3">
        <v>0</v>
      </c>
      <c r="R651" s="3"/>
      <c r="S651" s="3"/>
      <c r="T651" s="3"/>
      <c r="U651" s="3"/>
      <c r="V651" s="3">
        <v>100</v>
      </c>
      <c r="W651" s="3">
        <v>64</v>
      </c>
      <c r="X651" s="3">
        <v>64</v>
      </c>
      <c r="Y651" s="3">
        <v>0</v>
      </c>
      <c r="Z651" s="3">
        <v>100</v>
      </c>
      <c r="AA651" s="3">
        <v>1104</v>
      </c>
      <c r="AB651" s="3">
        <v>1104</v>
      </c>
      <c r="AC651" s="3">
        <v>0</v>
      </c>
      <c r="AD651" s="3">
        <v>100</v>
      </c>
      <c r="AE651" s="3">
        <v>849</v>
      </c>
      <c r="AF651" s="3">
        <v>849</v>
      </c>
      <c r="AG651" s="3">
        <v>0</v>
      </c>
      <c r="AH651" s="3" t="s">
        <v>2864</v>
      </c>
    </row>
    <row r="652" spans="1:34" s="4" customFormat="1" ht="11.25" x14ac:dyDescent="0.2">
      <c r="A652" s="3" t="s">
        <v>2768</v>
      </c>
      <c r="B652" s="3" t="s">
        <v>2827</v>
      </c>
      <c r="C652" s="3" t="s">
        <v>36</v>
      </c>
      <c r="D652" s="3">
        <v>13711</v>
      </c>
      <c r="E652" s="3" t="s">
        <v>2865</v>
      </c>
      <c r="F652" s="3" t="s">
        <v>2867</v>
      </c>
      <c r="G652" s="3" t="s">
        <v>2846</v>
      </c>
      <c r="H652" s="3" t="s">
        <v>2866</v>
      </c>
      <c r="I652" s="3" t="s">
        <v>42</v>
      </c>
      <c r="J652" s="3" t="s">
        <v>43</v>
      </c>
      <c r="K652" s="3" t="s">
        <v>44</v>
      </c>
      <c r="L652" s="3" t="s">
        <v>45</v>
      </c>
      <c r="M652" s="3" t="s">
        <v>9</v>
      </c>
      <c r="N652" s="3">
        <v>100</v>
      </c>
      <c r="O652" s="3">
        <v>10</v>
      </c>
      <c r="P652" s="3">
        <v>10</v>
      </c>
      <c r="Q652" s="3">
        <v>0</v>
      </c>
      <c r="R652" s="3"/>
      <c r="S652" s="3"/>
      <c r="T652" s="3"/>
      <c r="U652" s="3"/>
      <c r="V652" s="3" t="s">
        <v>67</v>
      </c>
      <c r="W652" s="3" t="s">
        <v>40</v>
      </c>
      <c r="X652" s="3" t="s">
        <v>40</v>
      </c>
      <c r="Y652" s="3" t="s">
        <v>40</v>
      </c>
      <c r="Z652" s="3" t="s">
        <v>67</v>
      </c>
      <c r="AA652" s="3" t="s">
        <v>40</v>
      </c>
      <c r="AB652" s="3" t="s">
        <v>40</v>
      </c>
      <c r="AC652" s="3" t="s">
        <v>40</v>
      </c>
      <c r="AD652" s="3" t="s">
        <v>67</v>
      </c>
      <c r="AE652" s="3" t="s">
        <v>40</v>
      </c>
      <c r="AF652" s="3" t="s">
        <v>40</v>
      </c>
      <c r="AG652" s="3" t="s">
        <v>40</v>
      </c>
      <c r="AH652" s="3" t="s">
        <v>2868</v>
      </c>
    </row>
    <row r="653" spans="1:34" s="4" customFormat="1" ht="11.25" x14ac:dyDescent="0.2">
      <c r="A653" s="3" t="s">
        <v>2768</v>
      </c>
      <c r="B653" s="3" t="s">
        <v>2827</v>
      </c>
      <c r="C653" s="3" t="s">
        <v>36</v>
      </c>
      <c r="D653" s="3">
        <v>13713</v>
      </c>
      <c r="E653" s="3" t="s">
        <v>2869</v>
      </c>
      <c r="F653" s="3" t="s">
        <v>2871</v>
      </c>
      <c r="G653" s="3" t="s">
        <v>2829</v>
      </c>
      <c r="H653" s="3" t="s">
        <v>2870</v>
      </c>
      <c r="I653" s="3" t="s">
        <v>42</v>
      </c>
      <c r="J653" s="3" t="s">
        <v>43</v>
      </c>
      <c r="K653" s="3" t="s">
        <v>44</v>
      </c>
      <c r="L653" s="3" t="s">
        <v>45</v>
      </c>
      <c r="M653" s="3" t="s">
        <v>9</v>
      </c>
      <c r="N653" s="3">
        <v>100</v>
      </c>
      <c r="O653" s="3">
        <v>3</v>
      </c>
      <c r="P653" s="3">
        <v>3</v>
      </c>
      <c r="Q653" s="3">
        <v>0</v>
      </c>
      <c r="R653" s="3"/>
      <c r="S653" s="3"/>
      <c r="T653" s="3"/>
      <c r="U653" s="3"/>
      <c r="V653" s="3" t="s">
        <v>67</v>
      </c>
      <c r="W653" s="3" t="s">
        <v>40</v>
      </c>
      <c r="X653" s="3" t="s">
        <v>40</v>
      </c>
      <c r="Y653" s="3" t="s">
        <v>40</v>
      </c>
      <c r="Z653" s="3" t="s">
        <v>67</v>
      </c>
      <c r="AA653" s="3" t="s">
        <v>40</v>
      </c>
      <c r="AB653" s="3" t="s">
        <v>40</v>
      </c>
      <c r="AC653" s="3" t="s">
        <v>40</v>
      </c>
      <c r="AD653" s="3" t="s">
        <v>67</v>
      </c>
      <c r="AE653" s="3" t="s">
        <v>40</v>
      </c>
      <c r="AF653" s="3" t="s">
        <v>40</v>
      </c>
      <c r="AG653" s="3" t="s">
        <v>40</v>
      </c>
      <c r="AH653" s="3" t="s">
        <v>2872</v>
      </c>
    </row>
    <row r="654" spans="1:34" s="4" customFormat="1" ht="11.25" x14ac:dyDescent="0.2">
      <c r="A654" s="3" t="s">
        <v>2768</v>
      </c>
      <c r="B654" s="3" t="s">
        <v>2827</v>
      </c>
      <c r="C654" s="3" t="s">
        <v>36</v>
      </c>
      <c r="D654" s="3">
        <v>13714</v>
      </c>
      <c r="E654" s="3" t="s">
        <v>2873</v>
      </c>
      <c r="F654" s="3" t="s">
        <v>2876</v>
      </c>
      <c r="G654" s="3" t="s">
        <v>2874</v>
      </c>
      <c r="H654" s="3" t="s">
        <v>2875</v>
      </c>
      <c r="I654" s="3" t="s">
        <v>42</v>
      </c>
      <c r="J654" s="3" t="s">
        <v>43</v>
      </c>
      <c r="K654" s="3" t="s">
        <v>44</v>
      </c>
      <c r="L654" s="3" t="s">
        <v>45</v>
      </c>
      <c r="M654" s="3" t="s">
        <v>9</v>
      </c>
      <c r="N654" s="3">
        <v>100</v>
      </c>
      <c r="O654" s="3">
        <v>12</v>
      </c>
      <c r="P654" s="3">
        <v>12</v>
      </c>
      <c r="Q654" s="3">
        <v>0</v>
      </c>
      <c r="R654" s="3"/>
      <c r="S654" s="3"/>
      <c r="T654" s="3"/>
      <c r="U654" s="3"/>
      <c r="V654" s="3">
        <v>20</v>
      </c>
      <c r="W654" s="3">
        <v>2</v>
      </c>
      <c r="X654" s="3">
        <v>10</v>
      </c>
      <c r="Y654" s="3">
        <v>0</v>
      </c>
      <c r="Z654" s="3" t="s">
        <v>67</v>
      </c>
      <c r="AA654" s="3" t="s">
        <v>40</v>
      </c>
      <c r="AB654" s="3" t="s">
        <v>40</v>
      </c>
      <c r="AC654" s="3" t="s">
        <v>40</v>
      </c>
      <c r="AD654" s="3" t="s">
        <v>67</v>
      </c>
      <c r="AE654" s="3" t="s">
        <v>40</v>
      </c>
      <c r="AF654" s="3" t="s">
        <v>40</v>
      </c>
      <c r="AG654" s="3" t="s">
        <v>40</v>
      </c>
      <c r="AH654" s="3" t="s">
        <v>2877</v>
      </c>
    </row>
    <row r="655" spans="1:34" s="4" customFormat="1" ht="11.25" x14ac:dyDescent="0.2">
      <c r="A655" s="3" t="s">
        <v>2768</v>
      </c>
      <c r="B655" s="3" t="s">
        <v>2827</v>
      </c>
      <c r="C655" s="3" t="s">
        <v>36</v>
      </c>
      <c r="D655" s="3">
        <v>13720</v>
      </c>
      <c r="E655" s="3" t="s">
        <v>2878</v>
      </c>
      <c r="F655" s="3" t="s">
        <v>2881</v>
      </c>
      <c r="G655" s="3" t="s">
        <v>2879</v>
      </c>
      <c r="H655" s="3" t="s">
        <v>2880</v>
      </c>
      <c r="I655" s="3" t="s">
        <v>42</v>
      </c>
      <c r="J655" s="3" t="s">
        <v>43</v>
      </c>
      <c r="K655" s="3" t="s">
        <v>44</v>
      </c>
      <c r="L655" s="3" t="s">
        <v>78</v>
      </c>
      <c r="M655" s="3" t="s">
        <v>9</v>
      </c>
      <c r="N655" s="3">
        <v>76.7</v>
      </c>
      <c r="O655" s="3">
        <v>23</v>
      </c>
      <c r="P655" s="3">
        <v>30</v>
      </c>
      <c r="Q655" s="3">
        <v>0</v>
      </c>
      <c r="R655" s="3"/>
      <c r="S655" s="3"/>
      <c r="T655" s="3"/>
      <c r="U655" s="3"/>
      <c r="V655" s="3">
        <v>73.3</v>
      </c>
      <c r="W655" s="3">
        <v>22</v>
      </c>
      <c r="X655" s="3">
        <v>30</v>
      </c>
      <c r="Y655" s="3">
        <v>0</v>
      </c>
      <c r="Z655" s="3">
        <v>70</v>
      </c>
      <c r="AA655" s="3">
        <v>21</v>
      </c>
      <c r="AB655" s="3">
        <v>30</v>
      </c>
      <c r="AC655" s="3">
        <v>0</v>
      </c>
      <c r="AD655" s="3">
        <v>40</v>
      </c>
      <c r="AE655" s="3">
        <v>12</v>
      </c>
      <c r="AF655" s="3">
        <v>30</v>
      </c>
      <c r="AG655" s="3">
        <v>0</v>
      </c>
      <c r="AH655" s="3" t="s">
        <v>2882</v>
      </c>
    </row>
    <row r="656" spans="1:34" s="4" customFormat="1" ht="11.25" x14ac:dyDescent="0.2">
      <c r="A656" s="3" t="s">
        <v>2883</v>
      </c>
      <c r="B656" s="3" t="s">
        <v>2884</v>
      </c>
      <c r="C656" s="3" t="s">
        <v>36</v>
      </c>
      <c r="D656" s="3">
        <v>10527</v>
      </c>
      <c r="E656" s="3" t="s">
        <v>2885</v>
      </c>
      <c r="F656" s="3" t="s">
        <v>2888</v>
      </c>
      <c r="G656" s="3" t="s">
        <v>2886</v>
      </c>
      <c r="H656" s="3" t="s">
        <v>2887</v>
      </c>
      <c r="I656" s="3" t="s">
        <v>42</v>
      </c>
      <c r="J656" s="3" t="s">
        <v>43</v>
      </c>
      <c r="K656" s="3" t="s">
        <v>44</v>
      </c>
      <c r="L656" s="3" t="s">
        <v>6</v>
      </c>
      <c r="M656" s="3" t="s">
        <v>5257</v>
      </c>
      <c r="N656" s="3">
        <v>96</v>
      </c>
      <c r="O656" s="3">
        <v>24</v>
      </c>
      <c r="P656" s="3">
        <v>25</v>
      </c>
      <c r="Q656" s="3">
        <v>0</v>
      </c>
      <c r="R656" s="3">
        <v>97</v>
      </c>
      <c r="S656" s="3">
        <v>28</v>
      </c>
      <c r="T656" s="3">
        <v>29</v>
      </c>
      <c r="U656" s="3">
        <v>0</v>
      </c>
      <c r="V656" s="3">
        <v>59</v>
      </c>
      <c r="W656" s="3">
        <v>17</v>
      </c>
      <c r="X656" s="3">
        <v>29</v>
      </c>
      <c r="Y656" s="3">
        <v>0</v>
      </c>
      <c r="Z656" s="3">
        <v>0</v>
      </c>
      <c r="AA656" s="3">
        <v>29</v>
      </c>
      <c r="AB656" s="3">
        <v>29</v>
      </c>
      <c r="AC656" s="3">
        <v>0</v>
      </c>
      <c r="AD656" s="3">
        <v>100</v>
      </c>
      <c r="AE656" s="3">
        <v>29</v>
      </c>
      <c r="AF656" s="3">
        <v>29</v>
      </c>
      <c r="AG656" s="3">
        <v>0</v>
      </c>
      <c r="AH656" s="3" t="s">
        <v>2889</v>
      </c>
    </row>
    <row r="657" spans="1:34" s="4" customFormat="1" ht="11.25" x14ac:dyDescent="0.2">
      <c r="A657" s="3" t="s">
        <v>2883</v>
      </c>
      <c r="B657" s="3" t="s">
        <v>2884</v>
      </c>
      <c r="C657" s="3" t="s">
        <v>36</v>
      </c>
      <c r="D657" s="3">
        <v>11932</v>
      </c>
      <c r="E657" s="3" t="s">
        <v>2890</v>
      </c>
      <c r="F657" s="3" t="s">
        <v>2891</v>
      </c>
      <c r="G657" s="3"/>
      <c r="H657" s="3"/>
      <c r="I657" s="3" t="s">
        <v>42</v>
      </c>
      <c r="J657" s="3" t="s">
        <v>43</v>
      </c>
      <c r="K657" s="3" t="s">
        <v>44</v>
      </c>
      <c r="L657" s="3" t="s">
        <v>78</v>
      </c>
      <c r="M657" s="3" t="s">
        <v>5256</v>
      </c>
      <c r="N657" s="3" t="s">
        <v>67</v>
      </c>
      <c r="O657" s="3" t="s">
        <v>40</v>
      </c>
      <c r="P657" s="3" t="s">
        <v>40</v>
      </c>
      <c r="Q657" s="3" t="s">
        <v>40</v>
      </c>
      <c r="R657" s="3">
        <v>100</v>
      </c>
      <c r="S657" s="3">
        <v>16</v>
      </c>
      <c r="T657" s="3">
        <v>16</v>
      </c>
      <c r="U657" s="3">
        <v>0</v>
      </c>
      <c r="V657" s="3">
        <v>0</v>
      </c>
      <c r="W657" s="3">
        <v>0</v>
      </c>
      <c r="X657" s="3">
        <v>0</v>
      </c>
      <c r="Y657" s="3">
        <v>0</v>
      </c>
      <c r="Z657" s="3">
        <v>100</v>
      </c>
      <c r="AA657" s="3">
        <v>16</v>
      </c>
      <c r="AB657" s="3">
        <v>16</v>
      </c>
      <c r="AC657" s="3">
        <v>0</v>
      </c>
      <c r="AD657" s="3">
        <v>100</v>
      </c>
      <c r="AE657" s="3">
        <v>16</v>
      </c>
      <c r="AF657" s="3">
        <v>16</v>
      </c>
      <c r="AG657" s="3">
        <v>0</v>
      </c>
      <c r="AH657" s="3" t="s">
        <v>2892</v>
      </c>
    </row>
    <row r="658" spans="1:34" s="4" customFormat="1" ht="11.25" x14ac:dyDescent="0.2">
      <c r="A658" s="3" t="s">
        <v>2883</v>
      </c>
      <c r="B658" s="3" t="s">
        <v>2884</v>
      </c>
      <c r="C658" s="3" t="s">
        <v>36</v>
      </c>
      <c r="D658" s="3">
        <v>11935</v>
      </c>
      <c r="E658" s="3" t="s">
        <v>2893</v>
      </c>
      <c r="F658" s="3" t="s">
        <v>2894</v>
      </c>
      <c r="G658" s="3"/>
      <c r="H658" s="3"/>
      <c r="I658" s="3" t="s">
        <v>42</v>
      </c>
      <c r="J658" s="3" t="s">
        <v>43</v>
      </c>
      <c r="K658" s="3" t="s">
        <v>44</v>
      </c>
      <c r="L658" s="3" t="s">
        <v>78</v>
      </c>
      <c r="M658" s="3" t="s">
        <v>5256</v>
      </c>
      <c r="N658" s="3" t="s">
        <v>67</v>
      </c>
      <c r="O658" s="3" t="s">
        <v>40</v>
      </c>
      <c r="P658" s="3" t="s">
        <v>40</v>
      </c>
      <c r="Q658" s="3" t="s">
        <v>40</v>
      </c>
      <c r="R658" s="3">
        <v>100</v>
      </c>
      <c r="S658" s="3">
        <v>10</v>
      </c>
      <c r="T658" s="3">
        <v>10</v>
      </c>
      <c r="U658" s="3">
        <v>0</v>
      </c>
      <c r="V658" s="3">
        <v>0</v>
      </c>
      <c r="W658" s="3">
        <v>0</v>
      </c>
      <c r="X658" s="3">
        <v>0</v>
      </c>
      <c r="Y658" s="3">
        <v>0</v>
      </c>
      <c r="Z658" s="3">
        <v>100</v>
      </c>
      <c r="AA658" s="3">
        <v>10</v>
      </c>
      <c r="AB658" s="3">
        <v>10</v>
      </c>
      <c r="AC658" s="3">
        <v>0</v>
      </c>
      <c r="AD658" s="3">
        <v>100</v>
      </c>
      <c r="AE658" s="3">
        <v>10</v>
      </c>
      <c r="AF658" s="3">
        <v>10</v>
      </c>
      <c r="AG658" s="3">
        <v>0</v>
      </c>
      <c r="AH658" s="3" t="s">
        <v>2895</v>
      </c>
    </row>
    <row r="659" spans="1:34" s="4" customFormat="1" ht="11.25" x14ac:dyDescent="0.2">
      <c r="A659" s="3" t="s">
        <v>2883</v>
      </c>
      <c r="B659" s="3" t="s">
        <v>2884</v>
      </c>
      <c r="C659" s="3" t="s">
        <v>36</v>
      </c>
      <c r="D659" s="3">
        <v>11936</v>
      </c>
      <c r="E659" s="3" t="s">
        <v>2896</v>
      </c>
      <c r="F659" s="3" t="s">
        <v>2897</v>
      </c>
      <c r="G659" s="3"/>
      <c r="H659" s="3"/>
      <c r="I659" s="3" t="s">
        <v>42</v>
      </c>
      <c r="J659" s="3" t="s">
        <v>43</v>
      </c>
      <c r="K659" s="3" t="s">
        <v>44</v>
      </c>
      <c r="L659" s="3" t="s">
        <v>78</v>
      </c>
      <c r="M659" s="3" t="s">
        <v>5256</v>
      </c>
      <c r="N659" s="3" t="s">
        <v>67</v>
      </c>
      <c r="O659" s="3" t="s">
        <v>40</v>
      </c>
      <c r="P659" s="3" t="s">
        <v>40</v>
      </c>
      <c r="Q659" s="3" t="s">
        <v>40</v>
      </c>
      <c r="R659" s="3">
        <v>100</v>
      </c>
      <c r="S659" s="3">
        <v>77</v>
      </c>
      <c r="T659" s="3">
        <v>77</v>
      </c>
      <c r="U659" s="3">
        <v>0</v>
      </c>
      <c r="V659" s="3">
        <v>0</v>
      </c>
      <c r="W659" s="3">
        <v>0</v>
      </c>
      <c r="X659" s="3">
        <v>0</v>
      </c>
      <c r="Y659" s="3">
        <v>0</v>
      </c>
      <c r="Z659" s="3">
        <v>96.2</v>
      </c>
      <c r="AA659" s="3">
        <v>76</v>
      </c>
      <c r="AB659" s="3">
        <v>79</v>
      </c>
      <c r="AC659" s="3">
        <v>0</v>
      </c>
      <c r="AD659" s="3">
        <v>97.5</v>
      </c>
      <c r="AE659" s="3">
        <v>77</v>
      </c>
      <c r="AF659" s="3">
        <v>79</v>
      </c>
      <c r="AG659" s="3">
        <v>0</v>
      </c>
      <c r="AH659" s="3" t="s">
        <v>2898</v>
      </c>
    </row>
    <row r="660" spans="1:34" s="4" customFormat="1" ht="11.25" x14ac:dyDescent="0.2">
      <c r="A660" s="3" t="s">
        <v>2883</v>
      </c>
      <c r="B660" s="3" t="s">
        <v>2884</v>
      </c>
      <c r="C660" s="3" t="s">
        <v>36</v>
      </c>
      <c r="D660" s="3">
        <v>13827</v>
      </c>
      <c r="E660" s="3" t="s">
        <v>2899</v>
      </c>
      <c r="F660" s="3" t="s">
        <v>2902</v>
      </c>
      <c r="G660" s="3" t="s">
        <v>2900</v>
      </c>
      <c r="H660" s="3" t="s">
        <v>2901</v>
      </c>
      <c r="I660" s="3" t="s">
        <v>42</v>
      </c>
      <c r="J660" s="3" t="s">
        <v>43</v>
      </c>
      <c r="K660" s="3" t="s">
        <v>44</v>
      </c>
      <c r="L660" s="3" t="s">
        <v>6</v>
      </c>
      <c r="M660" s="3" t="s">
        <v>9</v>
      </c>
      <c r="N660" s="3">
        <v>80</v>
      </c>
      <c r="O660" s="3">
        <v>8</v>
      </c>
      <c r="P660" s="3">
        <v>10</v>
      </c>
      <c r="Q660" s="3">
        <v>0</v>
      </c>
      <c r="R660" s="3"/>
      <c r="S660" s="3"/>
      <c r="T660" s="3"/>
      <c r="U660" s="3"/>
      <c r="V660" s="3">
        <v>25</v>
      </c>
      <c r="W660" s="3">
        <v>1</v>
      </c>
      <c r="X660" s="3">
        <v>4</v>
      </c>
      <c r="Y660" s="3">
        <v>0</v>
      </c>
      <c r="Z660" s="3">
        <v>0</v>
      </c>
      <c r="AA660" s="3">
        <v>0</v>
      </c>
      <c r="AB660" s="3">
        <v>0</v>
      </c>
      <c r="AC660" s="3">
        <v>0</v>
      </c>
      <c r="AD660" s="3">
        <v>0</v>
      </c>
      <c r="AE660" s="3">
        <v>0</v>
      </c>
      <c r="AF660" s="3">
        <v>0</v>
      </c>
      <c r="AG660" s="3">
        <v>0</v>
      </c>
      <c r="AH660" s="3" t="s">
        <v>2903</v>
      </c>
    </row>
    <row r="661" spans="1:34" s="4" customFormat="1" ht="11.25" x14ac:dyDescent="0.2">
      <c r="A661" s="3" t="s">
        <v>2883</v>
      </c>
      <c r="B661" s="3" t="s">
        <v>2884</v>
      </c>
      <c r="C661" s="3" t="s">
        <v>36</v>
      </c>
      <c r="D661" s="3">
        <v>13833</v>
      </c>
      <c r="E661" s="3" t="s">
        <v>2904</v>
      </c>
      <c r="F661" s="3" t="s">
        <v>2906</v>
      </c>
      <c r="G661" s="3" t="s">
        <v>2886</v>
      </c>
      <c r="H661" s="3" t="s">
        <v>2905</v>
      </c>
      <c r="I661" s="3" t="s">
        <v>42</v>
      </c>
      <c r="J661" s="3" t="s">
        <v>43</v>
      </c>
      <c r="K661" s="3" t="s">
        <v>44</v>
      </c>
      <c r="L661" s="3" t="s">
        <v>78</v>
      </c>
      <c r="M661" s="3" t="s">
        <v>9</v>
      </c>
      <c r="N661" s="3">
        <v>98.1</v>
      </c>
      <c r="O661" s="3">
        <v>101</v>
      </c>
      <c r="P661" s="3">
        <v>103</v>
      </c>
      <c r="Q661" s="3">
        <v>0</v>
      </c>
      <c r="R661" s="3"/>
      <c r="S661" s="3"/>
      <c r="T661" s="3"/>
      <c r="U661" s="3"/>
      <c r="V661" s="3">
        <v>98.1</v>
      </c>
      <c r="W661" s="3">
        <v>101</v>
      </c>
      <c r="X661" s="3">
        <v>103</v>
      </c>
      <c r="Y661" s="3">
        <v>0</v>
      </c>
      <c r="Z661" s="3">
        <v>97.1</v>
      </c>
      <c r="AA661" s="3">
        <v>102</v>
      </c>
      <c r="AB661" s="3">
        <v>105</v>
      </c>
      <c r="AC661" s="3">
        <v>0</v>
      </c>
      <c r="AD661" s="3">
        <v>98.1</v>
      </c>
      <c r="AE661" s="3">
        <v>103</v>
      </c>
      <c r="AF661" s="3">
        <v>105</v>
      </c>
      <c r="AG661" s="3">
        <v>0</v>
      </c>
      <c r="AH661" s="3" t="s">
        <v>2907</v>
      </c>
    </row>
    <row r="662" spans="1:34" s="4" customFormat="1" ht="11.25" x14ac:dyDescent="0.2">
      <c r="A662" s="3" t="s">
        <v>2883</v>
      </c>
      <c r="B662" s="3" t="s">
        <v>2908</v>
      </c>
      <c r="C662" s="3" t="s">
        <v>263</v>
      </c>
      <c r="D662" s="3">
        <v>6488</v>
      </c>
      <c r="E662" s="3" t="s">
        <v>2909</v>
      </c>
      <c r="F662" s="3" t="s">
        <v>2912</v>
      </c>
      <c r="G662" s="3" t="s">
        <v>2910</v>
      </c>
      <c r="H662" s="3" t="s">
        <v>2911</v>
      </c>
      <c r="I662" s="3" t="s">
        <v>42</v>
      </c>
      <c r="J662" s="3" t="s">
        <v>43</v>
      </c>
      <c r="K662" s="3" t="s">
        <v>53</v>
      </c>
      <c r="L662" s="3" t="s">
        <v>6</v>
      </c>
      <c r="M662" s="3" t="s">
        <v>5257</v>
      </c>
      <c r="N662" s="3">
        <v>94</v>
      </c>
      <c r="O662" s="3">
        <v>29</v>
      </c>
      <c r="P662" s="3">
        <v>31</v>
      </c>
      <c r="Q662" s="3">
        <v>0</v>
      </c>
      <c r="R662" s="3">
        <v>93</v>
      </c>
      <c r="S662" s="3">
        <v>25</v>
      </c>
      <c r="T662" s="3">
        <v>27</v>
      </c>
      <c r="U662" s="3">
        <v>0</v>
      </c>
      <c r="V662" s="3">
        <v>0</v>
      </c>
      <c r="W662" s="3">
        <v>0</v>
      </c>
      <c r="X662" s="3">
        <v>0</v>
      </c>
      <c r="Y662" s="3">
        <v>0</v>
      </c>
      <c r="Z662" s="3">
        <v>100</v>
      </c>
      <c r="AA662" s="3">
        <v>23</v>
      </c>
      <c r="AB662" s="3">
        <v>23</v>
      </c>
      <c r="AC662" s="3">
        <v>0</v>
      </c>
      <c r="AD662" s="3">
        <v>96</v>
      </c>
      <c r="AE662" s="3">
        <v>23</v>
      </c>
      <c r="AF662" s="3">
        <v>24</v>
      </c>
      <c r="AG662" s="3">
        <v>0</v>
      </c>
      <c r="AH662" s="3" t="s">
        <v>2913</v>
      </c>
    </row>
    <row r="663" spans="1:34" s="4" customFormat="1" ht="11.25" x14ac:dyDescent="0.2">
      <c r="A663" s="3" t="s">
        <v>2883</v>
      </c>
      <c r="B663" s="3" t="s">
        <v>2908</v>
      </c>
      <c r="C663" s="3" t="s">
        <v>263</v>
      </c>
      <c r="D663" s="3">
        <v>6708</v>
      </c>
      <c r="E663" s="3" t="s">
        <v>2914</v>
      </c>
      <c r="F663" s="3" t="s">
        <v>2915</v>
      </c>
      <c r="G663" s="3"/>
      <c r="H663" s="3"/>
      <c r="I663" s="3" t="s">
        <v>42</v>
      </c>
      <c r="J663" s="3" t="s">
        <v>43</v>
      </c>
      <c r="K663" s="3" t="s">
        <v>44</v>
      </c>
      <c r="L663" s="3" t="s">
        <v>6</v>
      </c>
      <c r="M663" s="3" t="s">
        <v>5256</v>
      </c>
      <c r="N663" s="3" t="s">
        <v>67</v>
      </c>
      <c r="O663" s="3" t="s">
        <v>40</v>
      </c>
      <c r="P663" s="3" t="s">
        <v>40</v>
      </c>
      <c r="Q663" s="3" t="s">
        <v>40</v>
      </c>
      <c r="R663" s="3">
        <v>100</v>
      </c>
      <c r="S663" s="3">
        <v>3</v>
      </c>
      <c r="T663" s="3">
        <v>3</v>
      </c>
      <c r="U663" s="3">
        <v>0</v>
      </c>
      <c r="V663" s="3">
        <v>0</v>
      </c>
      <c r="W663" s="3">
        <v>0</v>
      </c>
      <c r="X663" s="3">
        <v>0</v>
      </c>
      <c r="Y663" s="3">
        <v>0</v>
      </c>
      <c r="Z663" s="3">
        <v>100</v>
      </c>
      <c r="AA663" s="3">
        <v>1</v>
      </c>
      <c r="AB663" s="3">
        <v>1</v>
      </c>
      <c r="AC663" s="3">
        <v>0</v>
      </c>
      <c r="AD663" s="3">
        <v>0</v>
      </c>
      <c r="AE663" s="3">
        <v>0</v>
      </c>
      <c r="AF663" s="3">
        <v>7</v>
      </c>
      <c r="AG663" s="3">
        <v>0</v>
      </c>
      <c r="AH663" s="3" t="s">
        <v>2916</v>
      </c>
    </row>
    <row r="664" spans="1:34" s="4" customFormat="1" ht="11.25" x14ac:dyDescent="0.2">
      <c r="A664" s="3" t="s">
        <v>2883</v>
      </c>
      <c r="B664" s="3" t="s">
        <v>2908</v>
      </c>
      <c r="C664" s="3" t="s">
        <v>263</v>
      </c>
      <c r="D664" s="3">
        <v>9568</v>
      </c>
      <c r="E664" s="3" t="s">
        <v>2917</v>
      </c>
      <c r="F664" s="3" t="s">
        <v>2920</v>
      </c>
      <c r="G664" s="3" t="s">
        <v>2918</v>
      </c>
      <c r="H664" s="3" t="s">
        <v>2919</v>
      </c>
      <c r="I664" s="3" t="s">
        <v>42</v>
      </c>
      <c r="J664" s="3" t="s">
        <v>43</v>
      </c>
      <c r="K664" s="3" t="s">
        <v>44</v>
      </c>
      <c r="L664" s="3" t="s">
        <v>6</v>
      </c>
      <c r="M664" s="3" t="s">
        <v>5257</v>
      </c>
      <c r="N664" s="3">
        <v>100</v>
      </c>
      <c r="O664" s="3">
        <v>2</v>
      </c>
      <c r="P664" s="3">
        <v>2</v>
      </c>
      <c r="Q664" s="3">
        <v>0</v>
      </c>
      <c r="R664" s="3">
        <v>100</v>
      </c>
      <c r="S664" s="3">
        <v>2</v>
      </c>
      <c r="T664" s="3">
        <v>2</v>
      </c>
      <c r="U664" s="3">
        <v>0</v>
      </c>
      <c r="V664" s="3">
        <v>0</v>
      </c>
      <c r="W664" s="3">
        <v>0</v>
      </c>
      <c r="X664" s="3">
        <v>0</v>
      </c>
      <c r="Y664" s="3">
        <v>0</v>
      </c>
      <c r="Z664" s="3">
        <v>100</v>
      </c>
      <c r="AA664" s="3">
        <v>2</v>
      </c>
      <c r="AB664" s="3">
        <v>2</v>
      </c>
      <c r="AC664" s="3">
        <v>0</v>
      </c>
      <c r="AD664" s="3">
        <v>0</v>
      </c>
      <c r="AE664" s="3">
        <v>0</v>
      </c>
      <c r="AF664" s="3">
        <v>2</v>
      </c>
      <c r="AG664" s="3">
        <v>0</v>
      </c>
      <c r="AH664" s="3" t="s">
        <v>2921</v>
      </c>
    </row>
    <row r="665" spans="1:34" s="4" customFormat="1" ht="11.25" x14ac:dyDescent="0.2">
      <c r="A665" s="3" t="s">
        <v>2883</v>
      </c>
      <c r="B665" s="3" t="s">
        <v>2908</v>
      </c>
      <c r="C665" s="3" t="s">
        <v>263</v>
      </c>
      <c r="D665" s="3">
        <v>10094</v>
      </c>
      <c r="E665" s="3" t="s">
        <v>2922</v>
      </c>
      <c r="F665" s="3" t="s">
        <v>2924</v>
      </c>
      <c r="G665" s="3" t="s">
        <v>2918</v>
      </c>
      <c r="H665" s="3" t="s">
        <v>2923</v>
      </c>
      <c r="I665" s="3" t="s">
        <v>42</v>
      </c>
      <c r="J665" s="3" t="s">
        <v>43</v>
      </c>
      <c r="K665" s="3" t="s">
        <v>53</v>
      </c>
      <c r="L665" s="3" t="s">
        <v>6</v>
      </c>
      <c r="M665" s="3" t="s">
        <v>5257</v>
      </c>
      <c r="N665" s="3">
        <v>96</v>
      </c>
      <c r="O665" s="3">
        <v>24</v>
      </c>
      <c r="P665" s="3">
        <v>25</v>
      </c>
      <c r="Q665" s="3">
        <v>0</v>
      </c>
      <c r="R665" s="3">
        <v>95</v>
      </c>
      <c r="S665" s="3">
        <v>18</v>
      </c>
      <c r="T665" s="3">
        <v>19</v>
      </c>
      <c r="U665" s="3">
        <v>0</v>
      </c>
      <c r="V665" s="3">
        <v>0</v>
      </c>
      <c r="W665" s="3">
        <v>0</v>
      </c>
      <c r="X665" s="3">
        <v>0</v>
      </c>
      <c r="Y665" s="3">
        <v>0</v>
      </c>
      <c r="Z665" s="3">
        <v>100</v>
      </c>
      <c r="AA665" s="3">
        <v>10</v>
      </c>
      <c r="AB665" s="3">
        <v>10</v>
      </c>
      <c r="AC665" s="3">
        <v>0</v>
      </c>
      <c r="AD665" s="3">
        <v>100</v>
      </c>
      <c r="AE665" s="3">
        <v>17</v>
      </c>
      <c r="AF665" s="3">
        <v>17</v>
      </c>
      <c r="AG665" s="3">
        <v>0</v>
      </c>
      <c r="AH665" s="3" t="s">
        <v>2925</v>
      </c>
    </row>
    <row r="666" spans="1:34" s="4" customFormat="1" ht="11.25" x14ac:dyDescent="0.2">
      <c r="A666" s="3" t="s">
        <v>2883</v>
      </c>
      <c r="B666" s="3" t="s">
        <v>2908</v>
      </c>
      <c r="C666" s="3" t="s">
        <v>263</v>
      </c>
      <c r="D666" s="3">
        <v>13843</v>
      </c>
      <c r="E666" s="3" t="s">
        <v>2926</v>
      </c>
      <c r="F666" s="3" t="s">
        <v>2928</v>
      </c>
      <c r="G666" s="3" t="s">
        <v>2918</v>
      </c>
      <c r="H666" s="3" t="s">
        <v>2927</v>
      </c>
      <c r="I666" s="3" t="s">
        <v>42</v>
      </c>
      <c r="J666" s="3" t="s">
        <v>43</v>
      </c>
      <c r="K666" s="3" t="s">
        <v>53</v>
      </c>
      <c r="L666" s="3" t="s">
        <v>6</v>
      </c>
      <c r="M666" s="3" t="s">
        <v>9</v>
      </c>
      <c r="N666" s="3">
        <v>67</v>
      </c>
      <c r="O666" s="3">
        <v>2</v>
      </c>
      <c r="P666" s="3">
        <v>3</v>
      </c>
      <c r="Q666" s="3">
        <v>0</v>
      </c>
      <c r="R666" s="3"/>
      <c r="S666" s="3"/>
      <c r="T666" s="3"/>
      <c r="U666" s="3"/>
      <c r="V666" s="3">
        <v>33</v>
      </c>
      <c r="W666" s="3">
        <v>1</v>
      </c>
      <c r="X666" s="3">
        <v>3</v>
      </c>
      <c r="Y666" s="3">
        <v>0</v>
      </c>
      <c r="Z666" s="3" t="s">
        <v>67</v>
      </c>
      <c r="AA666" s="3" t="s">
        <v>40</v>
      </c>
      <c r="AB666" s="3" t="s">
        <v>40</v>
      </c>
      <c r="AC666" s="3" t="s">
        <v>40</v>
      </c>
      <c r="AD666" s="3" t="s">
        <v>67</v>
      </c>
      <c r="AE666" s="3" t="s">
        <v>40</v>
      </c>
      <c r="AF666" s="3" t="s">
        <v>40</v>
      </c>
      <c r="AG666" s="3" t="s">
        <v>40</v>
      </c>
      <c r="AH666" s="3" t="s">
        <v>2929</v>
      </c>
    </row>
    <row r="667" spans="1:34" s="4" customFormat="1" ht="11.25" x14ac:dyDescent="0.2">
      <c r="A667" s="3" t="s">
        <v>2883</v>
      </c>
      <c r="B667" s="3" t="s">
        <v>2930</v>
      </c>
      <c r="C667" s="3" t="s">
        <v>36</v>
      </c>
      <c r="D667" s="3">
        <v>12478</v>
      </c>
      <c r="E667" s="3" t="s">
        <v>2931</v>
      </c>
      <c r="F667" s="3" t="s">
        <v>2934</v>
      </c>
      <c r="G667" s="3" t="s">
        <v>2932</v>
      </c>
      <c r="H667" s="3" t="s">
        <v>2933</v>
      </c>
      <c r="I667" s="3" t="s">
        <v>42</v>
      </c>
      <c r="J667" s="3" t="s">
        <v>43</v>
      </c>
      <c r="K667" s="3" t="s">
        <v>53</v>
      </c>
      <c r="L667" s="3" t="s">
        <v>6</v>
      </c>
      <c r="M667" s="3" t="s">
        <v>5257</v>
      </c>
      <c r="N667" s="3">
        <v>98</v>
      </c>
      <c r="O667" s="3">
        <v>68708</v>
      </c>
      <c r="P667" s="3">
        <v>70011</v>
      </c>
      <c r="Q667" s="3">
        <v>0</v>
      </c>
      <c r="R667" s="3">
        <v>98</v>
      </c>
      <c r="S667" s="3">
        <v>52343</v>
      </c>
      <c r="T667" s="3">
        <v>53411</v>
      </c>
      <c r="U667" s="3">
        <v>0</v>
      </c>
      <c r="V667" s="3">
        <v>99</v>
      </c>
      <c r="W667" s="3">
        <v>30724</v>
      </c>
      <c r="X667" s="3">
        <v>30983</v>
      </c>
      <c r="Y667" s="3">
        <v>0</v>
      </c>
      <c r="Z667" s="3">
        <v>99</v>
      </c>
      <c r="AA667" s="3">
        <v>66034</v>
      </c>
      <c r="AB667" s="3">
        <v>66678</v>
      </c>
      <c r="AC667" s="3">
        <v>0</v>
      </c>
      <c r="AD667" s="3">
        <v>98</v>
      </c>
      <c r="AE667" s="3">
        <v>57734</v>
      </c>
      <c r="AF667" s="3">
        <v>59091</v>
      </c>
      <c r="AG667" s="3">
        <v>0</v>
      </c>
      <c r="AH667" s="3" t="s">
        <v>2935</v>
      </c>
    </row>
    <row r="668" spans="1:34" s="4" customFormat="1" ht="11.25" x14ac:dyDescent="0.2">
      <c r="A668" s="3" t="s">
        <v>2883</v>
      </c>
      <c r="B668" s="3" t="s">
        <v>2930</v>
      </c>
      <c r="C668" s="3" t="s">
        <v>36</v>
      </c>
      <c r="D668" s="3">
        <v>12479</v>
      </c>
      <c r="E668" s="3" t="s">
        <v>2936</v>
      </c>
      <c r="F668" s="3" t="s">
        <v>2937</v>
      </c>
      <c r="G668" s="3" t="s">
        <v>2932</v>
      </c>
      <c r="H668" s="3" t="s">
        <v>2933</v>
      </c>
      <c r="I668" s="3" t="s">
        <v>42</v>
      </c>
      <c r="J668" s="3" t="s">
        <v>43</v>
      </c>
      <c r="K668" s="3" t="s">
        <v>53</v>
      </c>
      <c r="L668" s="3" t="s">
        <v>6</v>
      </c>
      <c r="M668" s="3" t="s">
        <v>5257</v>
      </c>
      <c r="N668" s="3">
        <v>98</v>
      </c>
      <c r="O668" s="3">
        <v>68110</v>
      </c>
      <c r="P668" s="3">
        <v>69500</v>
      </c>
      <c r="Q668" s="3">
        <v>0</v>
      </c>
      <c r="R668" s="3">
        <v>98</v>
      </c>
      <c r="S668" s="3">
        <v>56345</v>
      </c>
      <c r="T668" s="3">
        <v>57495</v>
      </c>
      <c r="U668" s="3">
        <v>0</v>
      </c>
      <c r="V668" s="3">
        <v>98</v>
      </c>
      <c r="W668" s="3">
        <v>29475</v>
      </c>
      <c r="X668" s="3">
        <v>30083</v>
      </c>
      <c r="Y668" s="3">
        <v>0</v>
      </c>
      <c r="Z668" s="3">
        <v>95</v>
      </c>
      <c r="AA668" s="3">
        <v>66005</v>
      </c>
      <c r="AB668" s="3">
        <v>69407</v>
      </c>
      <c r="AC668" s="3">
        <v>0</v>
      </c>
      <c r="AD668" s="3">
        <v>94</v>
      </c>
      <c r="AE668" s="3">
        <v>59522</v>
      </c>
      <c r="AF668" s="3">
        <v>63066</v>
      </c>
      <c r="AG668" s="3">
        <v>0</v>
      </c>
      <c r="AH668" s="3" t="s">
        <v>2938</v>
      </c>
    </row>
    <row r="669" spans="1:34" s="4" customFormat="1" ht="11.25" x14ac:dyDescent="0.2">
      <c r="A669" s="3" t="s">
        <v>2883</v>
      </c>
      <c r="B669" s="3" t="s">
        <v>2930</v>
      </c>
      <c r="C669" s="3" t="s">
        <v>36</v>
      </c>
      <c r="D669" s="3">
        <v>12720</v>
      </c>
      <c r="E669" s="3" t="s">
        <v>2939</v>
      </c>
      <c r="F669" s="3" t="s">
        <v>2942</v>
      </c>
      <c r="G669" s="3" t="s">
        <v>2940</v>
      </c>
      <c r="H669" s="3" t="s">
        <v>2941</v>
      </c>
      <c r="I669" s="3" t="s">
        <v>42</v>
      </c>
      <c r="J669" s="3" t="s">
        <v>43</v>
      </c>
      <c r="K669" s="3" t="s">
        <v>53</v>
      </c>
      <c r="L669" s="3" t="s">
        <v>6</v>
      </c>
      <c r="M669" s="3" t="s">
        <v>5257</v>
      </c>
      <c r="N669" s="3">
        <v>98</v>
      </c>
      <c r="O669" s="3">
        <v>465</v>
      </c>
      <c r="P669" s="3">
        <v>474</v>
      </c>
      <c r="Q669" s="3">
        <v>0</v>
      </c>
      <c r="R669" s="3">
        <v>98</v>
      </c>
      <c r="S669" s="3">
        <v>500</v>
      </c>
      <c r="T669" s="3">
        <v>510</v>
      </c>
      <c r="U669" s="3">
        <v>0</v>
      </c>
      <c r="V669" s="3">
        <v>100</v>
      </c>
      <c r="W669" s="3">
        <v>237</v>
      </c>
      <c r="X669" s="3">
        <v>237</v>
      </c>
      <c r="Y669" s="3">
        <v>0</v>
      </c>
      <c r="Z669" s="3">
        <v>100</v>
      </c>
      <c r="AA669" s="3">
        <v>430</v>
      </c>
      <c r="AB669" s="3">
        <v>431</v>
      </c>
      <c r="AC669" s="3">
        <v>0</v>
      </c>
      <c r="AD669" s="3">
        <v>99</v>
      </c>
      <c r="AE669" s="3">
        <v>451</v>
      </c>
      <c r="AF669" s="3">
        <v>455</v>
      </c>
      <c r="AG669" s="3">
        <v>0</v>
      </c>
      <c r="AH669" s="3" t="s">
        <v>2943</v>
      </c>
    </row>
    <row r="670" spans="1:34" s="4" customFormat="1" ht="11.25" x14ac:dyDescent="0.2">
      <c r="A670" s="3" t="s">
        <v>2883</v>
      </c>
      <c r="B670" s="3" t="s">
        <v>2930</v>
      </c>
      <c r="C670" s="3" t="s">
        <v>36</v>
      </c>
      <c r="D670" s="3">
        <v>13709</v>
      </c>
      <c r="E670" s="3" t="s">
        <v>2944</v>
      </c>
      <c r="F670" s="3" t="s">
        <v>2947</v>
      </c>
      <c r="G670" s="3" t="s">
        <v>2945</v>
      </c>
      <c r="H670" s="3" t="s">
        <v>2946</v>
      </c>
      <c r="I670" s="3" t="s">
        <v>42</v>
      </c>
      <c r="J670" s="3" t="s">
        <v>43</v>
      </c>
      <c r="K670" s="3" t="s">
        <v>53</v>
      </c>
      <c r="L670" s="3" t="s">
        <v>45</v>
      </c>
      <c r="M670" s="3" t="s">
        <v>9</v>
      </c>
      <c r="N670" s="3">
        <v>100</v>
      </c>
      <c r="O670" s="3">
        <v>132</v>
      </c>
      <c r="P670" s="3">
        <v>132</v>
      </c>
      <c r="Q670" s="3">
        <v>0</v>
      </c>
      <c r="R670" s="3"/>
      <c r="S670" s="3"/>
      <c r="T670" s="3"/>
      <c r="U670" s="3"/>
      <c r="V670" s="3">
        <v>55</v>
      </c>
      <c r="W670" s="3">
        <v>72</v>
      </c>
      <c r="X670" s="3">
        <v>132</v>
      </c>
      <c r="Y670" s="3">
        <v>0</v>
      </c>
      <c r="Z670" s="3">
        <v>100</v>
      </c>
      <c r="AA670" s="3">
        <v>132</v>
      </c>
      <c r="AB670" s="3">
        <v>132</v>
      </c>
      <c r="AC670" s="3">
        <v>0</v>
      </c>
      <c r="AD670" s="3">
        <v>100</v>
      </c>
      <c r="AE670" s="3">
        <v>132</v>
      </c>
      <c r="AF670" s="3">
        <v>132</v>
      </c>
      <c r="AG670" s="3">
        <v>0</v>
      </c>
      <c r="AH670" s="3" t="s">
        <v>2948</v>
      </c>
    </row>
    <row r="671" spans="1:34" s="4" customFormat="1" ht="11.25" x14ac:dyDescent="0.2">
      <c r="A671" s="3" t="s">
        <v>2883</v>
      </c>
      <c r="B671" s="3" t="s">
        <v>2949</v>
      </c>
      <c r="C671" s="3" t="s">
        <v>36</v>
      </c>
      <c r="D671" s="3">
        <v>8439</v>
      </c>
      <c r="E671" s="3" t="s">
        <v>2950</v>
      </c>
      <c r="F671" s="3" t="s">
        <v>2953</v>
      </c>
      <c r="G671" s="3" t="s">
        <v>2951</v>
      </c>
      <c r="H671" s="3" t="s">
        <v>2952</v>
      </c>
      <c r="I671" s="3" t="s">
        <v>42</v>
      </c>
      <c r="J671" s="3" t="s">
        <v>52</v>
      </c>
      <c r="K671" s="3" t="s">
        <v>953</v>
      </c>
      <c r="L671" s="3" t="s">
        <v>45</v>
      </c>
      <c r="M671" s="3" t="s">
        <v>5257</v>
      </c>
      <c r="N671" s="3">
        <v>8.44</v>
      </c>
      <c r="O671" s="3">
        <v>844</v>
      </c>
      <c r="P671" s="3">
        <v>10000</v>
      </c>
      <c r="Q671" s="3">
        <v>0</v>
      </c>
      <c r="R671" s="3">
        <v>11.28</v>
      </c>
      <c r="S671" s="3">
        <v>1128</v>
      </c>
      <c r="T671" s="3">
        <v>10000</v>
      </c>
      <c r="U671" s="3">
        <v>0</v>
      </c>
      <c r="V671" s="3">
        <v>6.24</v>
      </c>
      <c r="W671" s="3">
        <v>883</v>
      </c>
      <c r="X671" s="3">
        <v>14145</v>
      </c>
      <c r="Y671" s="3">
        <v>0</v>
      </c>
      <c r="Z671" s="3">
        <v>8.2200000000000006</v>
      </c>
      <c r="AA671" s="3">
        <v>2423</v>
      </c>
      <c r="AB671" s="3">
        <v>29479</v>
      </c>
      <c r="AC671" s="3">
        <v>0</v>
      </c>
      <c r="AD671" s="3">
        <v>8.49</v>
      </c>
      <c r="AE671" s="3">
        <v>2125</v>
      </c>
      <c r="AF671" s="3">
        <v>25035</v>
      </c>
      <c r="AG671" s="3">
        <v>0</v>
      </c>
      <c r="AH671" s="3" t="s">
        <v>2954</v>
      </c>
    </row>
    <row r="672" spans="1:34" s="4" customFormat="1" ht="11.25" x14ac:dyDescent="0.2">
      <c r="A672" s="3" t="s">
        <v>2883</v>
      </c>
      <c r="B672" s="3" t="s">
        <v>2949</v>
      </c>
      <c r="C672" s="3" t="s">
        <v>36</v>
      </c>
      <c r="D672" s="3">
        <v>12263</v>
      </c>
      <c r="E672" s="3" t="s">
        <v>2955</v>
      </c>
      <c r="F672" s="3" t="s">
        <v>2957</v>
      </c>
      <c r="G672" s="3" t="s">
        <v>2951</v>
      </c>
      <c r="H672" s="3" t="s">
        <v>2956</v>
      </c>
      <c r="I672" s="3" t="s">
        <v>42</v>
      </c>
      <c r="J672" s="3" t="s">
        <v>43</v>
      </c>
      <c r="K672" s="3" t="s">
        <v>44</v>
      </c>
      <c r="L672" s="3" t="s">
        <v>6</v>
      </c>
      <c r="M672" s="3" t="s">
        <v>5256</v>
      </c>
      <c r="N672" s="3" t="s">
        <v>67</v>
      </c>
      <c r="O672" s="3" t="s">
        <v>40</v>
      </c>
      <c r="P672" s="3" t="s">
        <v>40</v>
      </c>
      <c r="Q672" s="3" t="s">
        <v>40</v>
      </c>
      <c r="R672" s="3">
        <v>100</v>
      </c>
      <c r="S672" s="3">
        <v>2325</v>
      </c>
      <c r="T672" s="3">
        <v>2325</v>
      </c>
      <c r="U672" s="3">
        <v>0</v>
      </c>
      <c r="V672" s="3">
        <v>0</v>
      </c>
      <c r="W672" s="3">
        <v>0</v>
      </c>
      <c r="X672" s="3">
        <v>0</v>
      </c>
      <c r="Y672" s="3">
        <v>0</v>
      </c>
      <c r="Z672" s="3">
        <v>100</v>
      </c>
      <c r="AA672" s="3">
        <v>134279</v>
      </c>
      <c r="AB672" s="3">
        <v>134279</v>
      </c>
      <c r="AC672" s="3">
        <v>0</v>
      </c>
      <c r="AD672" s="3">
        <v>100</v>
      </c>
      <c r="AE672" s="3">
        <v>1156</v>
      </c>
      <c r="AF672" s="3">
        <v>1156</v>
      </c>
      <c r="AG672" s="3">
        <v>0</v>
      </c>
      <c r="AH672" s="3" t="s">
        <v>2958</v>
      </c>
    </row>
    <row r="673" spans="1:34" s="4" customFormat="1" ht="11.25" x14ac:dyDescent="0.2">
      <c r="A673" s="3" t="s">
        <v>2883</v>
      </c>
      <c r="B673" s="3" t="s">
        <v>2949</v>
      </c>
      <c r="C673" s="3" t="s">
        <v>36</v>
      </c>
      <c r="D673" s="3">
        <v>13217</v>
      </c>
      <c r="E673" s="3" t="s">
        <v>2959</v>
      </c>
      <c r="F673" s="3" t="s">
        <v>2962</v>
      </c>
      <c r="G673" s="3" t="s">
        <v>2960</v>
      </c>
      <c r="H673" s="3" t="s">
        <v>2961</v>
      </c>
      <c r="I673" s="3" t="s">
        <v>42</v>
      </c>
      <c r="J673" s="3" t="s">
        <v>43</v>
      </c>
      <c r="K673" s="3" t="s">
        <v>44</v>
      </c>
      <c r="L673" s="3" t="s">
        <v>6</v>
      </c>
      <c r="M673" s="3" t="s">
        <v>5257</v>
      </c>
      <c r="N673" s="3">
        <v>53.4</v>
      </c>
      <c r="O673" s="3">
        <v>355</v>
      </c>
      <c r="P673" s="3">
        <v>665</v>
      </c>
      <c r="Q673" s="3">
        <v>0</v>
      </c>
      <c r="R673" s="3">
        <v>48.9</v>
      </c>
      <c r="S673" s="3">
        <v>325</v>
      </c>
      <c r="T673" s="3">
        <v>665</v>
      </c>
      <c r="U673" s="3">
        <v>0</v>
      </c>
      <c r="V673" s="3">
        <v>45.7</v>
      </c>
      <c r="W673" s="3">
        <v>304</v>
      </c>
      <c r="X673" s="3">
        <v>665</v>
      </c>
      <c r="Y673" s="3">
        <v>0</v>
      </c>
      <c r="Z673" s="3">
        <v>44.8</v>
      </c>
      <c r="AA673" s="3">
        <v>298</v>
      </c>
      <c r="AB673" s="3">
        <v>665</v>
      </c>
      <c r="AC673" s="3">
        <v>0</v>
      </c>
      <c r="AD673" s="3">
        <v>39.200000000000003</v>
      </c>
      <c r="AE673" s="3">
        <v>261</v>
      </c>
      <c r="AF673" s="3">
        <v>665</v>
      </c>
      <c r="AG673" s="3">
        <v>0</v>
      </c>
      <c r="AH673" s="3" t="s">
        <v>2963</v>
      </c>
    </row>
    <row r="674" spans="1:34" s="4" customFormat="1" ht="11.25" x14ac:dyDescent="0.2">
      <c r="A674" s="3" t="s">
        <v>2883</v>
      </c>
      <c r="B674" s="3" t="s">
        <v>2949</v>
      </c>
      <c r="C674" s="3" t="s">
        <v>36</v>
      </c>
      <c r="D674" s="3">
        <v>13334</v>
      </c>
      <c r="E674" s="3" t="s">
        <v>2964</v>
      </c>
      <c r="F674" s="3" t="s">
        <v>2966</v>
      </c>
      <c r="G674" s="3" t="s">
        <v>2965</v>
      </c>
      <c r="H674" s="3"/>
      <c r="I674" s="3" t="s">
        <v>42</v>
      </c>
      <c r="J674" s="3" t="s">
        <v>43</v>
      </c>
      <c r="K674" s="3" t="s">
        <v>44</v>
      </c>
      <c r="L674" s="3" t="s">
        <v>6</v>
      </c>
      <c r="M674" s="3" t="s">
        <v>5256</v>
      </c>
      <c r="N674" s="3" t="s">
        <v>67</v>
      </c>
      <c r="O674" s="3" t="s">
        <v>40</v>
      </c>
      <c r="P674" s="3" t="s">
        <v>40</v>
      </c>
      <c r="Q674" s="3" t="s">
        <v>40</v>
      </c>
      <c r="R674" s="3">
        <v>77.2</v>
      </c>
      <c r="S674" s="3">
        <v>44</v>
      </c>
      <c r="T674" s="3">
        <v>57</v>
      </c>
      <c r="U674" s="3">
        <v>0</v>
      </c>
      <c r="V674" s="3">
        <v>0</v>
      </c>
      <c r="W674" s="3">
        <v>0</v>
      </c>
      <c r="X674" s="3">
        <v>0</v>
      </c>
      <c r="Y674" s="3">
        <v>0</v>
      </c>
      <c r="Z674" s="3">
        <v>0</v>
      </c>
      <c r="AA674" s="3">
        <v>0</v>
      </c>
      <c r="AB674" s="3">
        <v>0</v>
      </c>
      <c r="AC674" s="3">
        <v>0</v>
      </c>
      <c r="AD674" s="3">
        <v>56.1</v>
      </c>
      <c r="AE674" s="3">
        <v>32</v>
      </c>
      <c r="AF674" s="3">
        <v>57</v>
      </c>
      <c r="AG674" s="3">
        <v>0</v>
      </c>
      <c r="AH674" s="3" t="s">
        <v>2967</v>
      </c>
    </row>
    <row r="675" spans="1:34" s="4" customFormat="1" ht="11.25" x14ac:dyDescent="0.2">
      <c r="A675" s="3" t="s">
        <v>2883</v>
      </c>
      <c r="B675" s="3" t="s">
        <v>2949</v>
      </c>
      <c r="C675" s="3" t="s">
        <v>36</v>
      </c>
      <c r="D675" s="3">
        <v>13785</v>
      </c>
      <c r="E675" s="3" t="s">
        <v>2968</v>
      </c>
      <c r="F675" s="3" t="s">
        <v>2970</v>
      </c>
      <c r="G675" s="3" t="s">
        <v>2951</v>
      </c>
      <c r="H675" s="3" t="s">
        <v>2969</v>
      </c>
      <c r="I675" s="3" t="s">
        <v>42</v>
      </c>
      <c r="J675" s="3" t="s">
        <v>43</v>
      </c>
      <c r="K675" s="3" t="s">
        <v>44</v>
      </c>
      <c r="L675" s="3" t="s">
        <v>45</v>
      </c>
      <c r="M675" s="3" t="s">
        <v>9</v>
      </c>
      <c r="N675" s="3">
        <v>67</v>
      </c>
      <c r="O675" s="3">
        <v>500</v>
      </c>
      <c r="P675" s="3">
        <v>750</v>
      </c>
      <c r="Q675" s="3">
        <v>0</v>
      </c>
      <c r="R675" s="3"/>
      <c r="S675" s="3"/>
      <c r="T675" s="3"/>
      <c r="U675" s="3"/>
      <c r="V675" s="3">
        <v>0</v>
      </c>
      <c r="W675" s="3">
        <v>0</v>
      </c>
      <c r="X675" s="3">
        <v>0</v>
      </c>
      <c r="Y675" s="3">
        <v>0</v>
      </c>
      <c r="Z675" s="3">
        <v>0</v>
      </c>
      <c r="AA675" s="3">
        <v>0</v>
      </c>
      <c r="AB675" s="3">
        <v>0</v>
      </c>
      <c r="AC675" s="3">
        <v>0</v>
      </c>
      <c r="AD675" s="3">
        <v>0</v>
      </c>
      <c r="AE675" s="3">
        <v>0</v>
      </c>
      <c r="AF675" s="3">
        <v>0</v>
      </c>
      <c r="AG675" s="3">
        <v>0</v>
      </c>
      <c r="AH675" s="3" t="s">
        <v>2971</v>
      </c>
    </row>
    <row r="676" spans="1:34" s="4" customFormat="1" ht="11.25" x14ac:dyDescent="0.2">
      <c r="A676" s="3" t="s">
        <v>2883</v>
      </c>
      <c r="B676" s="3" t="s">
        <v>2949</v>
      </c>
      <c r="C676" s="3" t="s">
        <v>36</v>
      </c>
      <c r="D676" s="3">
        <v>13791</v>
      </c>
      <c r="E676" s="3" t="s">
        <v>2972</v>
      </c>
      <c r="F676" s="3" t="s">
        <v>2974</v>
      </c>
      <c r="G676" s="3" t="s">
        <v>2965</v>
      </c>
      <c r="H676" s="3" t="s">
        <v>2973</v>
      </c>
      <c r="I676" s="3" t="s">
        <v>42</v>
      </c>
      <c r="J676" s="3" t="s">
        <v>43</v>
      </c>
      <c r="K676" s="3" t="s">
        <v>44</v>
      </c>
      <c r="L676" s="3" t="s">
        <v>6</v>
      </c>
      <c r="M676" s="3" t="s">
        <v>9</v>
      </c>
      <c r="N676" s="3">
        <v>46.15</v>
      </c>
      <c r="O676" s="3">
        <v>6</v>
      </c>
      <c r="P676" s="3">
        <v>13</v>
      </c>
      <c r="Q676" s="3">
        <v>0</v>
      </c>
      <c r="R676" s="3"/>
      <c r="S676" s="3"/>
      <c r="T676" s="3"/>
      <c r="U676" s="3"/>
      <c r="V676" s="3">
        <v>0</v>
      </c>
      <c r="W676" s="3">
        <v>0</v>
      </c>
      <c r="X676" s="3">
        <v>0</v>
      </c>
      <c r="Y676" s="3">
        <v>0</v>
      </c>
      <c r="Z676" s="3">
        <v>0</v>
      </c>
      <c r="AA676" s="3">
        <v>0</v>
      </c>
      <c r="AB676" s="3">
        <v>0</v>
      </c>
      <c r="AC676" s="3">
        <v>0</v>
      </c>
      <c r="AD676" s="3">
        <v>0</v>
      </c>
      <c r="AE676" s="3">
        <v>0</v>
      </c>
      <c r="AF676" s="3">
        <v>0</v>
      </c>
      <c r="AG676" s="3">
        <v>0</v>
      </c>
      <c r="AH676" s="3" t="s">
        <v>2975</v>
      </c>
    </row>
    <row r="677" spans="1:34" s="4" customFormat="1" ht="11.25" x14ac:dyDescent="0.2">
      <c r="A677" s="3" t="s">
        <v>2883</v>
      </c>
      <c r="B677" s="3" t="s">
        <v>2976</v>
      </c>
      <c r="C677" s="3" t="s">
        <v>36</v>
      </c>
      <c r="D677" s="3">
        <v>8709</v>
      </c>
      <c r="E677" s="3" t="s">
        <v>2977</v>
      </c>
      <c r="F677" s="3" t="s">
        <v>2978</v>
      </c>
      <c r="G677" s="3"/>
      <c r="H677" s="3"/>
      <c r="I677" s="3" t="s">
        <v>42</v>
      </c>
      <c r="J677" s="3" t="s">
        <v>43</v>
      </c>
      <c r="K677" s="3" t="s">
        <v>44</v>
      </c>
      <c r="L677" s="3" t="s">
        <v>6</v>
      </c>
      <c r="M677" s="3" t="s">
        <v>5256</v>
      </c>
      <c r="N677" s="3" t="s">
        <v>67</v>
      </c>
      <c r="O677" s="3" t="s">
        <v>40</v>
      </c>
      <c r="P677" s="3" t="s">
        <v>40</v>
      </c>
      <c r="Q677" s="3" t="s">
        <v>40</v>
      </c>
      <c r="R677" s="3">
        <v>97</v>
      </c>
      <c r="S677" s="3">
        <v>34</v>
      </c>
      <c r="T677" s="3">
        <v>35</v>
      </c>
      <c r="U677" s="3">
        <v>0</v>
      </c>
      <c r="V677" s="3">
        <v>97</v>
      </c>
      <c r="W677" s="3">
        <v>34</v>
      </c>
      <c r="X677" s="3">
        <v>35</v>
      </c>
      <c r="Y677" s="3">
        <v>0</v>
      </c>
      <c r="Z677" s="3">
        <v>97</v>
      </c>
      <c r="AA677" s="3">
        <v>34</v>
      </c>
      <c r="AB677" s="3">
        <v>35</v>
      </c>
      <c r="AC677" s="3">
        <v>0</v>
      </c>
      <c r="AD677" s="3">
        <v>94</v>
      </c>
      <c r="AE677" s="3">
        <v>33</v>
      </c>
      <c r="AF677" s="3">
        <v>35</v>
      </c>
      <c r="AG677" s="3">
        <v>0</v>
      </c>
      <c r="AH677" s="3" t="s">
        <v>2979</v>
      </c>
    </row>
    <row r="678" spans="1:34" s="4" customFormat="1" ht="11.25" x14ac:dyDescent="0.2">
      <c r="A678" s="3" t="s">
        <v>2883</v>
      </c>
      <c r="B678" s="3" t="s">
        <v>2976</v>
      </c>
      <c r="C678" s="3" t="s">
        <v>36</v>
      </c>
      <c r="D678" s="3">
        <v>12794</v>
      </c>
      <c r="E678" s="3" t="s">
        <v>2980</v>
      </c>
      <c r="F678" s="3" t="s">
        <v>2981</v>
      </c>
      <c r="G678" s="3"/>
      <c r="H678" s="3"/>
      <c r="I678" s="3" t="s">
        <v>42</v>
      </c>
      <c r="J678" s="3" t="s">
        <v>43</v>
      </c>
      <c r="K678" s="3" t="s">
        <v>44</v>
      </c>
      <c r="L678" s="3" t="s">
        <v>6</v>
      </c>
      <c r="M678" s="3" t="s">
        <v>5256</v>
      </c>
      <c r="N678" s="3" t="s">
        <v>67</v>
      </c>
      <c r="O678" s="3" t="s">
        <v>40</v>
      </c>
      <c r="P678" s="3" t="s">
        <v>40</v>
      </c>
      <c r="Q678" s="3" t="s">
        <v>40</v>
      </c>
      <c r="R678" s="3">
        <v>79</v>
      </c>
      <c r="S678" s="3">
        <v>11</v>
      </c>
      <c r="T678" s="3">
        <v>14</v>
      </c>
      <c r="U678" s="3">
        <v>0</v>
      </c>
      <c r="V678" s="3">
        <v>79</v>
      </c>
      <c r="W678" s="3">
        <v>11</v>
      </c>
      <c r="X678" s="3">
        <v>14</v>
      </c>
      <c r="Y678" s="3">
        <v>0</v>
      </c>
      <c r="Z678" s="3">
        <v>71</v>
      </c>
      <c r="AA678" s="3">
        <v>10</v>
      </c>
      <c r="AB678" s="3">
        <v>14</v>
      </c>
      <c r="AC678" s="3">
        <v>0</v>
      </c>
      <c r="AD678" s="3">
        <v>50</v>
      </c>
      <c r="AE678" s="3">
        <v>7</v>
      </c>
      <c r="AF678" s="3">
        <v>14</v>
      </c>
      <c r="AG678" s="3">
        <v>0</v>
      </c>
      <c r="AH678" s="3" t="s">
        <v>2982</v>
      </c>
    </row>
    <row r="679" spans="1:34" s="4" customFormat="1" ht="11.25" x14ac:dyDescent="0.2">
      <c r="A679" s="3" t="s">
        <v>2883</v>
      </c>
      <c r="B679" s="3" t="s">
        <v>2976</v>
      </c>
      <c r="C679" s="3" t="s">
        <v>36</v>
      </c>
      <c r="D679" s="3">
        <v>12817</v>
      </c>
      <c r="E679" s="3" t="s">
        <v>2983</v>
      </c>
      <c r="F679" s="3" t="s">
        <v>2984</v>
      </c>
      <c r="G679" s="3"/>
      <c r="H679" s="3"/>
      <c r="I679" s="3" t="s">
        <v>42</v>
      </c>
      <c r="J679" s="3" t="s">
        <v>43</v>
      </c>
      <c r="K679" s="3" t="s">
        <v>44</v>
      </c>
      <c r="L679" s="3" t="s">
        <v>45</v>
      </c>
      <c r="M679" s="3" t="s">
        <v>5256</v>
      </c>
      <c r="N679" s="3" t="s">
        <v>67</v>
      </c>
      <c r="O679" s="3" t="s">
        <v>40</v>
      </c>
      <c r="P679" s="3" t="s">
        <v>40</v>
      </c>
      <c r="Q679" s="3" t="s">
        <v>40</v>
      </c>
      <c r="R679" s="3">
        <v>64</v>
      </c>
      <c r="S679" s="3">
        <v>7</v>
      </c>
      <c r="T679" s="3">
        <v>11</v>
      </c>
      <c r="U679" s="3">
        <v>0</v>
      </c>
      <c r="V679" s="3">
        <v>64</v>
      </c>
      <c r="W679" s="3">
        <v>7</v>
      </c>
      <c r="X679" s="3">
        <v>11</v>
      </c>
      <c r="Y679" s="3">
        <v>0</v>
      </c>
      <c r="Z679" s="3">
        <v>64</v>
      </c>
      <c r="AA679" s="3">
        <v>7</v>
      </c>
      <c r="AB679" s="3">
        <v>11</v>
      </c>
      <c r="AC679" s="3">
        <v>0</v>
      </c>
      <c r="AD679" s="3">
        <v>55</v>
      </c>
      <c r="AE679" s="3">
        <v>6</v>
      </c>
      <c r="AF679" s="3">
        <v>11</v>
      </c>
      <c r="AG679" s="3">
        <v>0</v>
      </c>
      <c r="AH679" s="3" t="s">
        <v>2985</v>
      </c>
    </row>
    <row r="680" spans="1:34" s="4" customFormat="1" ht="11.25" x14ac:dyDescent="0.2">
      <c r="A680" s="3" t="s">
        <v>2883</v>
      </c>
      <c r="B680" s="3" t="s">
        <v>2976</v>
      </c>
      <c r="C680" s="3" t="s">
        <v>36</v>
      </c>
      <c r="D680" s="3">
        <v>13315</v>
      </c>
      <c r="E680" s="3" t="s">
        <v>2986</v>
      </c>
      <c r="F680" s="3" t="s">
        <v>2989</v>
      </c>
      <c r="G680" s="3" t="s">
        <v>2987</v>
      </c>
      <c r="H680" s="3" t="s">
        <v>2988</v>
      </c>
      <c r="I680" s="3" t="s">
        <v>42</v>
      </c>
      <c r="J680" s="3" t="s">
        <v>43</v>
      </c>
      <c r="K680" s="3" t="s">
        <v>44</v>
      </c>
      <c r="L680" s="3" t="s">
        <v>6</v>
      </c>
      <c r="M680" s="3" t="s">
        <v>5257</v>
      </c>
      <c r="N680" s="3">
        <v>57</v>
      </c>
      <c r="O680" s="3">
        <v>8</v>
      </c>
      <c r="P680" s="3">
        <v>14</v>
      </c>
      <c r="Q680" s="3">
        <v>0</v>
      </c>
      <c r="R680" s="3">
        <v>80</v>
      </c>
      <c r="S680" s="3">
        <v>8</v>
      </c>
      <c r="T680" s="3">
        <v>10</v>
      </c>
      <c r="U680" s="3">
        <v>0</v>
      </c>
      <c r="V680" s="3">
        <v>80</v>
      </c>
      <c r="W680" s="3">
        <v>8</v>
      </c>
      <c r="X680" s="3">
        <v>10</v>
      </c>
      <c r="Y680" s="3">
        <v>0</v>
      </c>
      <c r="Z680" s="3">
        <v>50</v>
      </c>
      <c r="AA680" s="3">
        <v>5</v>
      </c>
      <c r="AB680" s="3">
        <v>10</v>
      </c>
      <c r="AC680" s="3">
        <v>0</v>
      </c>
      <c r="AD680" s="3" t="s">
        <v>67</v>
      </c>
      <c r="AE680" s="3" t="s">
        <v>40</v>
      </c>
      <c r="AF680" s="3" t="s">
        <v>40</v>
      </c>
      <c r="AG680" s="3" t="s">
        <v>40</v>
      </c>
      <c r="AH680" s="3" t="s">
        <v>2990</v>
      </c>
    </row>
    <row r="681" spans="1:34" s="4" customFormat="1" ht="11.25" x14ac:dyDescent="0.2">
      <c r="A681" s="3" t="s">
        <v>2883</v>
      </c>
      <c r="B681" s="3" t="s">
        <v>2976</v>
      </c>
      <c r="C681" s="3" t="s">
        <v>36</v>
      </c>
      <c r="D681" s="3">
        <v>13845</v>
      </c>
      <c r="E681" s="3" t="s">
        <v>2991</v>
      </c>
      <c r="F681" s="3" t="s">
        <v>2994</v>
      </c>
      <c r="G681" s="3" t="s">
        <v>2992</v>
      </c>
      <c r="H681" s="3" t="s">
        <v>2993</v>
      </c>
      <c r="I681" s="3" t="s">
        <v>42</v>
      </c>
      <c r="J681" s="3" t="s">
        <v>43</v>
      </c>
      <c r="K681" s="3" t="s">
        <v>44</v>
      </c>
      <c r="L681" s="3" t="s">
        <v>6</v>
      </c>
      <c r="M681" s="3" t="s">
        <v>9</v>
      </c>
      <c r="N681" s="3">
        <v>14</v>
      </c>
      <c r="O681" s="3">
        <v>2</v>
      </c>
      <c r="P681" s="3">
        <v>14</v>
      </c>
      <c r="Q681" s="3">
        <v>0</v>
      </c>
      <c r="R681" s="3"/>
      <c r="S681" s="3"/>
      <c r="T681" s="3"/>
      <c r="U681" s="3"/>
      <c r="V681" s="3" t="s">
        <v>67</v>
      </c>
      <c r="W681" s="3" t="s">
        <v>40</v>
      </c>
      <c r="X681" s="3" t="s">
        <v>40</v>
      </c>
      <c r="Y681" s="3" t="s">
        <v>40</v>
      </c>
      <c r="Z681" s="3" t="s">
        <v>67</v>
      </c>
      <c r="AA681" s="3" t="s">
        <v>40</v>
      </c>
      <c r="AB681" s="3" t="s">
        <v>40</v>
      </c>
      <c r="AC681" s="3" t="s">
        <v>40</v>
      </c>
      <c r="AD681" s="3" t="s">
        <v>67</v>
      </c>
      <c r="AE681" s="3" t="s">
        <v>40</v>
      </c>
      <c r="AF681" s="3" t="s">
        <v>40</v>
      </c>
      <c r="AG681" s="3" t="s">
        <v>40</v>
      </c>
      <c r="AH681" s="3" t="s">
        <v>2995</v>
      </c>
    </row>
    <row r="682" spans="1:34" s="4" customFormat="1" ht="11.25" x14ac:dyDescent="0.2">
      <c r="A682" s="3" t="s">
        <v>2883</v>
      </c>
      <c r="B682" s="3" t="s">
        <v>2976</v>
      </c>
      <c r="C682" s="3" t="s">
        <v>36</v>
      </c>
      <c r="D682" s="3">
        <v>13846</v>
      </c>
      <c r="E682" s="3" t="s">
        <v>2996</v>
      </c>
      <c r="F682" s="3" t="s">
        <v>2998</v>
      </c>
      <c r="G682" s="3" t="s">
        <v>2992</v>
      </c>
      <c r="H682" s="3" t="s">
        <v>2997</v>
      </c>
      <c r="I682" s="3" t="s">
        <v>42</v>
      </c>
      <c r="J682" s="3" t="s">
        <v>43</v>
      </c>
      <c r="K682" s="3" t="s">
        <v>44</v>
      </c>
      <c r="L682" s="3" t="s">
        <v>6</v>
      </c>
      <c r="M682" s="3" t="s">
        <v>9</v>
      </c>
      <c r="N682" s="3">
        <v>23</v>
      </c>
      <c r="O682" s="3">
        <v>3</v>
      </c>
      <c r="P682" s="3">
        <v>13</v>
      </c>
      <c r="Q682" s="3">
        <v>0</v>
      </c>
      <c r="R682" s="3"/>
      <c r="S682" s="3"/>
      <c r="T682" s="3"/>
      <c r="U682" s="3"/>
      <c r="V682" s="3" t="s">
        <v>67</v>
      </c>
      <c r="W682" s="3" t="s">
        <v>40</v>
      </c>
      <c r="X682" s="3" t="s">
        <v>40</v>
      </c>
      <c r="Y682" s="3" t="s">
        <v>40</v>
      </c>
      <c r="Z682" s="3" t="s">
        <v>67</v>
      </c>
      <c r="AA682" s="3" t="s">
        <v>40</v>
      </c>
      <c r="AB682" s="3" t="s">
        <v>40</v>
      </c>
      <c r="AC682" s="3" t="s">
        <v>40</v>
      </c>
      <c r="AD682" s="3" t="s">
        <v>67</v>
      </c>
      <c r="AE682" s="3" t="s">
        <v>40</v>
      </c>
      <c r="AF682" s="3" t="s">
        <v>40</v>
      </c>
      <c r="AG682" s="3" t="s">
        <v>40</v>
      </c>
      <c r="AH682" s="3" t="s">
        <v>2999</v>
      </c>
    </row>
    <row r="683" spans="1:34" s="4" customFormat="1" ht="11.25" x14ac:dyDescent="0.2">
      <c r="A683" s="3" t="s">
        <v>2883</v>
      </c>
      <c r="B683" s="3" t="s">
        <v>2976</v>
      </c>
      <c r="C683" s="3" t="s">
        <v>36</v>
      </c>
      <c r="D683" s="3">
        <v>13870</v>
      </c>
      <c r="E683" s="3" t="s">
        <v>3000</v>
      </c>
      <c r="F683" s="3" t="s">
        <v>3001</v>
      </c>
      <c r="G683" s="3" t="s">
        <v>2992</v>
      </c>
      <c r="H683" s="3" t="s">
        <v>2993</v>
      </c>
      <c r="I683" s="3" t="s">
        <v>42</v>
      </c>
      <c r="J683" s="3" t="s">
        <v>43</v>
      </c>
      <c r="K683" s="3" t="s">
        <v>44</v>
      </c>
      <c r="L683" s="3" t="s">
        <v>6</v>
      </c>
      <c r="M683" s="3" t="s">
        <v>9</v>
      </c>
      <c r="N683" s="3">
        <v>8</v>
      </c>
      <c r="O683" s="3">
        <v>1</v>
      </c>
      <c r="P683" s="3">
        <v>12</v>
      </c>
      <c r="Q683" s="3">
        <v>0</v>
      </c>
      <c r="R683" s="3"/>
      <c r="S683" s="3"/>
      <c r="T683" s="3"/>
      <c r="U683" s="3"/>
      <c r="V683" s="3" t="s">
        <v>67</v>
      </c>
      <c r="W683" s="3" t="s">
        <v>40</v>
      </c>
      <c r="X683" s="3" t="s">
        <v>40</v>
      </c>
      <c r="Y683" s="3" t="s">
        <v>40</v>
      </c>
      <c r="Z683" s="3" t="s">
        <v>67</v>
      </c>
      <c r="AA683" s="3" t="s">
        <v>40</v>
      </c>
      <c r="AB683" s="3" t="s">
        <v>40</v>
      </c>
      <c r="AC683" s="3" t="s">
        <v>40</v>
      </c>
      <c r="AD683" s="3" t="s">
        <v>67</v>
      </c>
      <c r="AE683" s="3" t="s">
        <v>40</v>
      </c>
      <c r="AF683" s="3" t="s">
        <v>40</v>
      </c>
      <c r="AG683" s="3" t="s">
        <v>40</v>
      </c>
      <c r="AH683" s="3" t="s">
        <v>3002</v>
      </c>
    </row>
    <row r="684" spans="1:34" s="4" customFormat="1" ht="11.25" x14ac:dyDescent="0.2">
      <c r="A684" s="3" t="s">
        <v>2883</v>
      </c>
      <c r="B684" s="3" t="s">
        <v>3003</v>
      </c>
      <c r="C684" s="3" t="s">
        <v>36</v>
      </c>
      <c r="D684" s="3">
        <v>6110</v>
      </c>
      <c r="E684" s="3" t="s">
        <v>3004</v>
      </c>
      <c r="F684" s="3" t="s">
        <v>3007</v>
      </c>
      <c r="G684" s="3" t="s">
        <v>3005</v>
      </c>
      <c r="H684" s="3" t="s">
        <v>3006</v>
      </c>
      <c r="I684" s="3" t="s">
        <v>87</v>
      </c>
      <c r="J684" s="3" t="s">
        <v>52</v>
      </c>
      <c r="K684" s="3" t="s">
        <v>53</v>
      </c>
      <c r="L684" s="3" t="s">
        <v>6</v>
      </c>
      <c r="M684" s="3" t="s">
        <v>5257</v>
      </c>
      <c r="N684" s="3">
        <v>4.5</v>
      </c>
      <c r="O684" s="3">
        <v>387</v>
      </c>
      <c r="P684" s="3">
        <v>86</v>
      </c>
      <c r="Q684" s="3">
        <v>0</v>
      </c>
      <c r="R684" s="3">
        <v>4.5</v>
      </c>
      <c r="S684" s="3">
        <v>445</v>
      </c>
      <c r="T684" s="3">
        <v>98</v>
      </c>
      <c r="U684" s="3">
        <v>0</v>
      </c>
      <c r="V684" s="3">
        <v>4.4000000000000004</v>
      </c>
      <c r="W684" s="3">
        <v>276</v>
      </c>
      <c r="X684" s="3">
        <v>63</v>
      </c>
      <c r="Y684" s="3">
        <v>0</v>
      </c>
      <c r="Z684" s="3">
        <v>4.5</v>
      </c>
      <c r="AA684" s="3">
        <v>704</v>
      </c>
      <c r="AB684" s="3">
        <v>157</v>
      </c>
      <c r="AC684" s="3">
        <v>0</v>
      </c>
      <c r="AD684" s="3">
        <v>4.5</v>
      </c>
      <c r="AE684" s="3">
        <v>416</v>
      </c>
      <c r="AF684" s="3">
        <v>93</v>
      </c>
      <c r="AG684" s="3">
        <v>0</v>
      </c>
      <c r="AH684" s="3" t="s">
        <v>3008</v>
      </c>
    </row>
    <row r="685" spans="1:34" s="4" customFormat="1" ht="11.25" x14ac:dyDescent="0.2">
      <c r="A685" s="3" t="s">
        <v>2883</v>
      </c>
      <c r="B685" s="3" t="s">
        <v>3003</v>
      </c>
      <c r="C685" s="3" t="s">
        <v>36</v>
      </c>
      <c r="D685" s="3">
        <v>12676</v>
      </c>
      <c r="E685" s="3" t="s">
        <v>3009</v>
      </c>
      <c r="F685" s="3" t="s">
        <v>3012</v>
      </c>
      <c r="G685" s="3" t="s">
        <v>3010</v>
      </c>
      <c r="H685" s="3" t="s">
        <v>3011</v>
      </c>
      <c r="I685" s="3" t="s">
        <v>42</v>
      </c>
      <c r="J685" s="3" t="s">
        <v>43</v>
      </c>
      <c r="K685" s="3" t="s">
        <v>44</v>
      </c>
      <c r="L685" s="3" t="s">
        <v>45</v>
      </c>
      <c r="M685" s="3" t="s">
        <v>5257</v>
      </c>
      <c r="N685" s="3">
        <v>100</v>
      </c>
      <c r="O685" s="3">
        <v>52</v>
      </c>
      <c r="P685" s="3">
        <v>52</v>
      </c>
      <c r="Q685" s="3">
        <v>0</v>
      </c>
      <c r="R685" s="3">
        <v>96.2</v>
      </c>
      <c r="S685" s="3">
        <v>50</v>
      </c>
      <c r="T685" s="3">
        <v>52</v>
      </c>
      <c r="U685" s="3">
        <v>0</v>
      </c>
      <c r="V685" s="3">
        <v>92.3</v>
      </c>
      <c r="W685" s="3">
        <v>48</v>
      </c>
      <c r="X685" s="3">
        <v>52</v>
      </c>
      <c r="Y685" s="3">
        <v>0</v>
      </c>
      <c r="Z685" s="3">
        <v>92.3</v>
      </c>
      <c r="AA685" s="3">
        <v>48</v>
      </c>
      <c r="AB685" s="3">
        <v>52</v>
      </c>
      <c r="AC685" s="3">
        <v>0</v>
      </c>
      <c r="AD685" s="3">
        <v>90.4</v>
      </c>
      <c r="AE685" s="3">
        <v>47</v>
      </c>
      <c r="AF685" s="3">
        <v>52</v>
      </c>
      <c r="AG685" s="3">
        <v>0</v>
      </c>
      <c r="AH685" s="3" t="s">
        <v>3013</v>
      </c>
    </row>
    <row r="686" spans="1:34" s="4" customFormat="1" ht="11.25" x14ac:dyDescent="0.2">
      <c r="A686" s="3" t="s">
        <v>2883</v>
      </c>
      <c r="B686" s="3" t="s">
        <v>3003</v>
      </c>
      <c r="C686" s="3" t="s">
        <v>36</v>
      </c>
      <c r="D686" s="3">
        <v>13325</v>
      </c>
      <c r="E686" s="3" t="s">
        <v>3014</v>
      </c>
      <c r="F686" s="3" t="s">
        <v>3016</v>
      </c>
      <c r="G686" s="3" t="s">
        <v>3005</v>
      </c>
      <c r="H686" s="3" t="s">
        <v>3015</v>
      </c>
      <c r="I686" s="3" t="s">
        <v>42</v>
      </c>
      <c r="J686" s="3" t="s">
        <v>43</v>
      </c>
      <c r="K686" s="3" t="s">
        <v>44</v>
      </c>
      <c r="L686" s="3" t="s">
        <v>6</v>
      </c>
      <c r="M686" s="3" t="s">
        <v>5257</v>
      </c>
      <c r="N686" s="3">
        <v>18</v>
      </c>
      <c r="O686" s="3">
        <v>419987848</v>
      </c>
      <c r="P686" s="3">
        <v>2397238067</v>
      </c>
      <c r="Q686" s="3">
        <v>0</v>
      </c>
      <c r="R686" s="3">
        <v>17</v>
      </c>
      <c r="S686" s="3">
        <v>348256723</v>
      </c>
      <c r="T686" s="3">
        <v>2048568956</v>
      </c>
      <c r="U686" s="3">
        <v>0</v>
      </c>
      <c r="V686" s="3">
        <v>0</v>
      </c>
      <c r="W686" s="3">
        <v>0</v>
      </c>
      <c r="X686" s="3">
        <v>0</v>
      </c>
      <c r="Y686" s="3">
        <v>0</v>
      </c>
      <c r="Z686" s="3">
        <v>29</v>
      </c>
      <c r="AA686" s="3">
        <v>387938830</v>
      </c>
      <c r="AB686" s="3">
        <v>1356099955</v>
      </c>
      <c r="AC686" s="3">
        <v>0</v>
      </c>
      <c r="AD686" s="3">
        <v>13</v>
      </c>
      <c r="AE686" s="3">
        <v>192952120</v>
      </c>
      <c r="AF686" s="3">
        <v>1534781713</v>
      </c>
      <c r="AG686" s="3">
        <v>0</v>
      </c>
      <c r="AH686" s="3" t="s">
        <v>3017</v>
      </c>
    </row>
    <row r="687" spans="1:34" s="4" customFormat="1" ht="11.25" x14ac:dyDescent="0.2">
      <c r="A687" s="3" t="s">
        <v>2883</v>
      </c>
      <c r="B687" s="3" t="s">
        <v>3003</v>
      </c>
      <c r="C687" s="3" t="s">
        <v>36</v>
      </c>
      <c r="D687" s="3">
        <v>13541</v>
      </c>
      <c r="E687" s="3" t="s">
        <v>3018</v>
      </c>
      <c r="F687" s="3" t="s">
        <v>3021</v>
      </c>
      <c r="G687" s="3" t="s">
        <v>3019</v>
      </c>
      <c r="H687" s="3" t="s">
        <v>3020</v>
      </c>
      <c r="I687" s="3" t="s">
        <v>42</v>
      </c>
      <c r="J687" s="3" t="s">
        <v>43</v>
      </c>
      <c r="K687" s="3" t="s">
        <v>44</v>
      </c>
      <c r="L687" s="3" t="s">
        <v>6</v>
      </c>
      <c r="M687" s="3" t="s">
        <v>9</v>
      </c>
      <c r="N687" s="3">
        <v>18.8</v>
      </c>
      <c r="O687" s="3">
        <v>3</v>
      </c>
      <c r="P687" s="3">
        <v>16</v>
      </c>
      <c r="Q687" s="3">
        <v>0</v>
      </c>
      <c r="R687" s="3"/>
      <c r="S687" s="3"/>
      <c r="T687" s="3"/>
      <c r="U687" s="3"/>
      <c r="V687" s="3">
        <v>6.3</v>
      </c>
      <c r="W687" s="3">
        <v>1</v>
      </c>
      <c r="X687" s="3">
        <v>16</v>
      </c>
      <c r="Y687" s="3">
        <v>0</v>
      </c>
      <c r="Z687" s="3">
        <v>6.3</v>
      </c>
      <c r="AA687" s="3">
        <v>1</v>
      </c>
      <c r="AB687" s="3">
        <v>16</v>
      </c>
      <c r="AC687" s="3">
        <v>0</v>
      </c>
      <c r="AD687" s="3" t="s">
        <v>67</v>
      </c>
      <c r="AE687" s="3" t="s">
        <v>40</v>
      </c>
      <c r="AF687" s="3" t="s">
        <v>40</v>
      </c>
      <c r="AG687" s="3" t="s">
        <v>40</v>
      </c>
      <c r="AH687" s="3" t="s">
        <v>3022</v>
      </c>
    </row>
    <row r="688" spans="1:34" s="4" customFormat="1" ht="11.25" x14ac:dyDescent="0.2">
      <c r="A688" s="3" t="s">
        <v>2883</v>
      </c>
      <c r="B688" s="3" t="s">
        <v>3023</v>
      </c>
      <c r="C688" s="3" t="s">
        <v>36</v>
      </c>
      <c r="D688" s="3">
        <v>12846</v>
      </c>
      <c r="E688" s="3" t="s">
        <v>3024</v>
      </c>
      <c r="F688" s="3" t="s">
        <v>3027</v>
      </c>
      <c r="G688" s="3" t="s">
        <v>3025</v>
      </c>
      <c r="H688" s="3" t="s">
        <v>3026</v>
      </c>
      <c r="I688" s="3" t="s">
        <v>42</v>
      </c>
      <c r="J688" s="3" t="s">
        <v>43</v>
      </c>
      <c r="K688" s="3" t="s">
        <v>44</v>
      </c>
      <c r="L688" s="3" t="s">
        <v>6</v>
      </c>
      <c r="M688" s="3" t="s">
        <v>5256</v>
      </c>
      <c r="N688" s="3" t="s">
        <v>67</v>
      </c>
      <c r="O688" s="3" t="s">
        <v>40</v>
      </c>
      <c r="P688" s="3" t="s">
        <v>40</v>
      </c>
      <c r="Q688" s="3" t="s">
        <v>40</v>
      </c>
      <c r="R688" s="3">
        <v>95</v>
      </c>
      <c r="S688" s="3">
        <v>418</v>
      </c>
      <c r="T688" s="3">
        <v>440</v>
      </c>
      <c r="U688" s="3">
        <v>0</v>
      </c>
      <c r="V688" s="3">
        <v>9.14</v>
      </c>
      <c r="W688" s="3">
        <v>402</v>
      </c>
      <c r="X688" s="3">
        <v>4400</v>
      </c>
      <c r="Y688" s="3">
        <v>0</v>
      </c>
      <c r="Z688" s="3">
        <v>0</v>
      </c>
      <c r="AA688" s="3">
        <v>402</v>
      </c>
      <c r="AB688" s="3">
        <v>440</v>
      </c>
      <c r="AC688" s="3">
        <v>0</v>
      </c>
      <c r="AD688" s="3">
        <v>85.23</v>
      </c>
      <c r="AE688" s="3">
        <v>375</v>
      </c>
      <c r="AF688" s="3">
        <v>440</v>
      </c>
      <c r="AG688" s="3">
        <v>0</v>
      </c>
      <c r="AH688" s="3" t="s">
        <v>3028</v>
      </c>
    </row>
    <row r="689" spans="1:34" s="4" customFormat="1" ht="11.25" x14ac:dyDescent="0.2">
      <c r="A689" s="3" t="s">
        <v>2883</v>
      </c>
      <c r="B689" s="3" t="s">
        <v>3023</v>
      </c>
      <c r="C689" s="3" t="s">
        <v>36</v>
      </c>
      <c r="D689" s="3">
        <v>12968</v>
      </c>
      <c r="E689" s="3" t="s">
        <v>3029</v>
      </c>
      <c r="F689" s="3" t="s">
        <v>3030</v>
      </c>
      <c r="G689" s="3" t="s">
        <v>3025</v>
      </c>
      <c r="H689" s="3" t="s">
        <v>3026</v>
      </c>
      <c r="I689" s="3" t="s">
        <v>42</v>
      </c>
      <c r="J689" s="3" t="s">
        <v>43</v>
      </c>
      <c r="K689" s="3" t="s">
        <v>44</v>
      </c>
      <c r="L689" s="3" t="s">
        <v>6</v>
      </c>
      <c r="M689" s="3" t="s">
        <v>5256</v>
      </c>
      <c r="N689" s="3" t="s">
        <v>67</v>
      </c>
      <c r="O689" s="3" t="s">
        <v>40</v>
      </c>
      <c r="P689" s="3" t="s">
        <v>40</v>
      </c>
      <c r="Q689" s="3" t="s">
        <v>40</v>
      </c>
      <c r="R689" s="3">
        <v>100</v>
      </c>
      <c r="S689" s="3">
        <v>17</v>
      </c>
      <c r="T689" s="3">
        <v>17</v>
      </c>
      <c r="U689" s="3">
        <v>0</v>
      </c>
      <c r="V689" s="3">
        <v>94.12</v>
      </c>
      <c r="W689" s="3">
        <v>16</v>
      </c>
      <c r="X689" s="3">
        <v>17</v>
      </c>
      <c r="Y689" s="3">
        <v>0</v>
      </c>
      <c r="Z689" s="3">
        <v>94.12</v>
      </c>
      <c r="AA689" s="3">
        <v>16</v>
      </c>
      <c r="AB689" s="3">
        <v>17</v>
      </c>
      <c r="AC689" s="3">
        <v>0</v>
      </c>
      <c r="AD689" s="3">
        <v>88.24</v>
      </c>
      <c r="AE689" s="3">
        <v>15</v>
      </c>
      <c r="AF689" s="3">
        <v>17</v>
      </c>
      <c r="AG689" s="3">
        <v>0</v>
      </c>
      <c r="AH689" s="3" t="s">
        <v>3031</v>
      </c>
    </row>
    <row r="690" spans="1:34" s="4" customFormat="1" ht="11.25" x14ac:dyDescent="0.2">
      <c r="A690" s="3" t="s">
        <v>2883</v>
      </c>
      <c r="B690" s="3" t="s">
        <v>3023</v>
      </c>
      <c r="C690" s="3" t="s">
        <v>36</v>
      </c>
      <c r="D690" s="3">
        <v>13113</v>
      </c>
      <c r="E690" s="3" t="s">
        <v>3032</v>
      </c>
      <c r="F690" s="3" t="s">
        <v>3035</v>
      </c>
      <c r="G690" s="3" t="s">
        <v>3033</v>
      </c>
      <c r="H690" s="3" t="s">
        <v>3034</v>
      </c>
      <c r="I690" s="3" t="s">
        <v>42</v>
      </c>
      <c r="J690" s="3" t="s">
        <v>43</v>
      </c>
      <c r="K690" s="3" t="s">
        <v>44</v>
      </c>
      <c r="L690" s="3" t="s">
        <v>45</v>
      </c>
      <c r="M690" s="3" t="s">
        <v>5256</v>
      </c>
      <c r="N690" s="3" t="s">
        <v>67</v>
      </c>
      <c r="O690" s="3" t="s">
        <v>40</v>
      </c>
      <c r="P690" s="3" t="s">
        <v>40</v>
      </c>
      <c r="Q690" s="3" t="s">
        <v>40</v>
      </c>
      <c r="R690" s="3">
        <v>93.04</v>
      </c>
      <c r="S690" s="3">
        <v>8327</v>
      </c>
      <c r="T690" s="3">
        <v>8950</v>
      </c>
      <c r="U690" s="3">
        <v>0</v>
      </c>
      <c r="V690" s="3">
        <v>82.99</v>
      </c>
      <c r="W690" s="3">
        <v>7427.5</v>
      </c>
      <c r="X690" s="3">
        <v>8950</v>
      </c>
      <c r="Y690" s="3">
        <v>0</v>
      </c>
      <c r="Z690" s="3">
        <v>74.75</v>
      </c>
      <c r="AA690" s="3">
        <v>6690.2</v>
      </c>
      <c r="AB690" s="3">
        <v>8950</v>
      </c>
      <c r="AC690" s="3">
        <v>0</v>
      </c>
      <c r="AD690" s="3">
        <v>54.67</v>
      </c>
      <c r="AE690" s="3">
        <v>4893</v>
      </c>
      <c r="AF690" s="3">
        <v>8950</v>
      </c>
      <c r="AG690" s="3">
        <v>0</v>
      </c>
      <c r="AH690" s="3" t="s">
        <v>3036</v>
      </c>
    </row>
    <row r="691" spans="1:34" s="4" customFormat="1" ht="11.25" x14ac:dyDescent="0.2">
      <c r="A691" s="3" t="s">
        <v>2883</v>
      </c>
      <c r="B691" s="3" t="s">
        <v>3023</v>
      </c>
      <c r="C691" s="3" t="s">
        <v>36</v>
      </c>
      <c r="D691" s="3">
        <v>13114</v>
      </c>
      <c r="E691" s="3" t="s">
        <v>3037</v>
      </c>
      <c r="F691" s="3" t="s">
        <v>3039</v>
      </c>
      <c r="G691" s="3" t="s">
        <v>3033</v>
      </c>
      <c r="H691" s="3" t="s">
        <v>3038</v>
      </c>
      <c r="I691" s="3" t="s">
        <v>42</v>
      </c>
      <c r="J691" s="3" t="s">
        <v>43</v>
      </c>
      <c r="K691" s="3" t="s">
        <v>44</v>
      </c>
      <c r="L691" s="3" t="s">
        <v>45</v>
      </c>
      <c r="M691" s="3" t="s">
        <v>5256</v>
      </c>
      <c r="N691" s="3" t="s">
        <v>67</v>
      </c>
      <c r="O691" s="3" t="s">
        <v>40</v>
      </c>
      <c r="P691" s="3" t="s">
        <v>40</v>
      </c>
      <c r="Q691" s="3" t="s">
        <v>40</v>
      </c>
      <c r="R691" s="3">
        <v>94.46</v>
      </c>
      <c r="S691" s="3">
        <v>3155</v>
      </c>
      <c r="T691" s="3">
        <v>3340</v>
      </c>
      <c r="U691" s="3">
        <v>0</v>
      </c>
      <c r="V691" s="3">
        <v>83.23</v>
      </c>
      <c r="W691" s="3">
        <v>2780</v>
      </c>
      <c r="X691" s="3">
        <v>3340</v>
      </c>
      <c r="Y691" s="3">
        <v>0</v>
      </c>
      <c r="Z691" s="3">
        <v>76.540000000000006</v>
      </c>
      <c r="AA691" s="3">
        <v>2556.5</v>
      </c>
      <c r="AB691" s="3">
        <v>3340</v>
      </c>
      <c r="AC691" s="3">
        <v>0</v>
      </c>
      <c r="AD691" s="3">
        <v>57.15</v>
      </c>
      <c r="AE691" s="3">
        <v>1908.9</v>
      </c>
      <c r="AF691" s="3">
        <v>3340</v>
      </c>
      <c r="AG691" s="3">
        <v>0</v>
      </c>
      <c r="AH691" s="3" t="s">
        <v>3040</v>
      </c>
    </row>
    <row r="692" spans="1:34" s="4" customFormat="1" ht="11.25" x14ac:dyDescent="0.2">
      <c r="A692" s="3" t="s">
        <v>2883</v>
      </c>
      <c r="B692" s="3" t="s">
        <v>3023</v>
      </c>
      <c r="C692" s="3" t="s">
        <v>36</v>
      </c>
      <c r="D692" s="3">
        <v>13301</v>
      </c>
      <c r="E692" s="3" t="s">
        <v>3041</v>
      </c>
      <c r="F692" s="3" t="s">
        <v>3042</v>
      </c>
      <c r="G692" s="3" t="s">
        <v>3025</v>
      </c>
      <c r="H692" s="3" t="s">
        <v>3026</v>
      </c>
      <c r="I692" s="3" t="s">
        <v>42</v>
      </c>
      <c r="J692" s="3" t="s">
        <v>43</v>
      </c>
      <c r="K692" s="3" t="s">
        <v>44</v>
      </c>
      <c r="L692" s="3" t="s">
        <v>6</v>
      </c>
      <c r="M692" s="3" t="s">
        <v>5257</v>
      </c>
      <c r="N692" s="3">
        <v>65.61</v>
      </c>
      <c r="O692" s="3">
        <v>621.28</v>
      </c>
      <c r="P692" s="3">
        <v>947</v>
      </c>
      <c r="Q692" s="3">
        <v>0</v>
      </c>
      <c r="R692" s="3">
        <v>63.85</v>
      </c>
      <c r="S692" s="3">
        <v>604.70000000000005</v>
      </c>
      <c r="T692" s="3">
        <v>947</v>
      </c>
      <c r="U692" s="3">
        <v>0</v>
      </c>
      <c r="V692" s="3">
        <v>61.03</v>
      </c>
      <c r="W692" s="3">
        <v>577.97</v>
      </c>
      <c r="X692" s="3">
        <v>947</v>
      </c>
      <c r="Y692" s="3">
        <v>0</v>
      </c>
      <c r="Z692" s="3">
        <v>59.48</v>
      </c>
      <c r="AA692" s="3">
        <v>563.30999999999995</v>
      </c>
      <c r="AB692" s="3">
        <v>947</v>
      </c>
      <c r="AC692" s="3">
        <v>0</v>
      </c>
      <c r="AD692" s="3">
        <v>58.17</v>
      </c>
      <c r="AE692" s="3">
        <v>550.9</v>
      </c>
      <c r="AF692" s="3">
        <v>947</v>
      </c>
      <c r="AG692" s="3">
        <v>0</v>
      </c>
      <c r="AH692" s="3" t="s">
        <v>3043</v>
      </c>
    </row>
    <row r="693" spans="1:34" s="4" customFormat="1" ht="11.25" x14ac:dyDescent="0.2">
      <c r="A693" s="3" t="s">
        <v>2883</v>
      </c>
      <c r="B693" s="3" t="s">
        <v>3023</v>
      </c>
      <c r="C693" s="3" t="s">
        <v>36</v>
      </c>
      <c r="D693" s="3">
        <v>13313</v>
      </c>
      <c r="E693" s="3" t="s">
        <v>3044</v>
      </c>
      <c r="F693" s="3" t="s">
        <v>3045</v>
      </c>
      <c r="G693" s="3" t="s">
        <v>3025</v>
      </c>
      <c r="H693" s="3" t="s">
        <v>3026</v>
      </c>
      <c r="I693" s="3" t="s">
        <v>42</v>
      </c>
      <c r="J693" s="3" t="s">
        <v>43</v>
      </c>
      <c r="K693" s="3" t="s">
        <v>44</v>
      </c>
      <c r="L693" s="3" t="s">
        <v>6</v>
      </c>
      <c r="M693" s="3" t="s">
        <v>5257</v>
      </c>
      <c r="N693" s="3">
        <v>49.19</v>
      </c>
      <c r="O693" s="3">
        <v>42300</v>
      </c>
      <c r="P693" s="3">
        <v>86000</v>
      </c>
      <c r="Q693" s="3">
        <v>0</v>
      </c>
      <c r="R693" s="3">
        <v>46.5</v>
      </c>
      <c r="S693" s="3">
        <v>46.5</v>
      </c>
      <c r="T693" s="3">
        <v>100</v>
      </c>
      <c r="U693" s="3">
        <v>0</v>
      </c>
      <c r="V693" s="3">
        <v>48.12</v>
      </c>
      <c r="W693" s="3">
        <v>41377.06</v>
      </c>
      <c r="X693" s="3">
        <v>85983.88</v>
      </c>
      <c r="Y693" s="3">
        <v>0</v>
      </c>
      <c r="Z693" s="3">
        <v>46.63</v>
      </c>
      <c r="AA693" s="3">
        <v>40094.400000000001</v>
      </c>
      <c r="AB693" s="3">
        <v>85983.88</v>
      </c>
      <c r="AC693" s="3">
        <v>0</v>
      </c>
      <c r="AD693" s="3">
        <v>45.39</v>
      </c>
      <c r="AE693" s="3">
        <v>39002</v>
      </c>
      <c r="AF693" s="3">
        <v>85926.399999999994</v>
      </c>
      <c r="AG693" s="3">
        <v>0</v>
      </c>
      <c r="AH693" s="3" t="s">
        <v>3046</v>
      </c>
    </row>
    <row r="694" spans="1:34" s="4" customFormat="1" ht="11.25" x14ac:dyDescent="0.2">
      <c r="A694" s="3" t="s">
        <v>2883</v>
      </c>
      <c r="B694" s="3" t="s">
        <v>3023</v>
      </c>
      <c r="C694" s="3" t="s">
        <v>36</v>
      </c>
      <c r="D694" s="3">
        <v>13828</v>
      </c>
      <c r="E694" s="3" t="s">
        <v>3047</v>
      </c>
      <c r="F694" s="3" t="s">
        <v>3048</v>
      </c>
      <c r="G694" s="3" t="s">
        <v>3025</v>
      </c>
      <c r="H694" s="3" t="s">
        <v>3026</v>
      </c>
      <c r="I694" s="3" t="s">
        <v>42</v>
      </c>
      <c r="J694" s="3" t="s">
        <v>43</v>
      </c>
      <c r="K694" s="3" t="s">
        <v>44</v>
      </c>
      <c r="L694" s="3" t="s">
        <v>6</v>
      </c>
      <c r="M694" s="3" t="s">
        <v>9</v>
      </c>
      <c r="N694" s="3">
        <v>16</v>
      </c>
      <c r="O694" s="3">
        <v>40</v>
      </c>
      <c r="P694" s="3">
        <v>250</v>
      </c>
      <c r="Q694" s="3">
        <v>0</v>
      </c>
      <c r="R694" s="3"/>
      <c r="S694" s="3"/>
      <c r="T694" s="3"/>
      <c r="U694" s="3"/>
      <c r="V694" s="3">
        <v>0</v>
      </c>
      <c r="W694" s="3">
        <v>0</v>
      </c>
      <c r="X694" s="3">
        <v>250</v>
      </c>
      <c r="Y694" s="3">
        <v>0</v>
      </c>
      <c r="Z694" s="3" t="s">
        <v>67</v>
      </c>
      <c r="AA694" s="3" t="s">
        <v>40</v>
      </c>
      <c r="AB694" s="3" t="s">
        <v>40</v>
      </c>
      <c r="AC694" s="3" t="s">
        <v>40</v>
      </c>
      <c r="AD694" s="3" t="s">
        <v>67</v>
      </c>
      <c r="AE694" s="3" t="s">
        <v>40</v>
      </c>
      <c r="AF694" s="3" t="s">
        <v>40</v>
      </c>
      <c r="AG694" s="3" t="s">
        <v>40</v>
      </c>
      <c r="AH694" s="3" t="s">
        <v>3049</v>
      </c>
    </row>
    <row r="695" spans="1:34" s="4" customFormat="1" ht="11.25" x14ac:dyDescent="0.2">
      <c r="A695" s="3" t="s">
        <v>2883</v>
      </c>
      <c r="B695" s="3" t="s">
        <v>3023</v>
      </c>
      <c r="C695" s="3" t="s">
        <v>36</v>
      </c>
      <c r="D695" s="3">
        <v>13830</v>
      </c>
      <c r="E695" s="3" t="s">
        <v>3050</v>
      </c>
      <c r="F695" s="3" t="s">
        <v>3051</v>
      </c>
      <c r="G695" s="3" t="s">
        <v>3025</v>
      </c>
      <c r="H695" s="3" t="s">
        <v>3026</v>
      </c>
      <c r="I695" s="3" t="s">
        <v>42</v>
      </c>
      <c r="J695" s="3" t="s">
        <v>43</v>
      </c>
      <c r="K695" s="3" t="s">
        <v>44</v>
      </c>
      <c r="L695" s="3" t="s">
        <v>6</v>
      </c>
      <c r="M695" s="3" t="s">
        <v>9</v>
      </c>
      <c r="N695" s="3">
        <v>36.36</v>
      </c>
      <c r="O695" s="3">
        <v>4</v>
      </c>
      <c r="P695" s="3">
        <v>11</v>
      </c>
      <c r="Q695" s="3">
        <v>0</v>
      </c>
      <c r="R695" s="3"/>
      <c r="S695" s="3"/>
      <c r="T695" s="3"/>
      <c r="U695" s="3"/>
      <c r="V695" s="3">
        <v>0</v>
      </c>
      <c r="W695" s="3">
        <v>0</v>
      </c>
      <c r="X695" s="3">
        <v>11</v>
      </c>
      <c r="Y695" s="3">
        <v>0</v>
      </c>
      <c r="Z695" s="3" t="s">
        <v>67</v>
      </c>
      <c r="AA695" s="3" t="s">
        <v>40</v>
      </c>
      <c r="AB695" s="3" t="s">
        <v>40</v>
      </c>
      <c r="AC695" s="3" t="s">
        <v>40</v>
      </c>
      <c r="AD695" s="3" t="s">
        <v>67</v>
      </c>
      <c r="AE695" s="3" t="s">
        <v>40</v>
      </c>
      <c r="AF695" s="3" t="s">
        <v>40</v>
      </c>
      <c r="AG695" s="3" t="s">
        <v>40</v>
      </c>
      <c r="AH695" s="3" t="s">
        <v>3052</v>
      </c>
    </row>
    <row r="696" spans="1:34" s="4" customFormat="1" ht="11.25" x14ac:dyDescent="0.2">
      <c r="A696" s="3" t="s">
        <v>2883</v>
      </c>
      <c r="B696" s="3" t="s">
        <v>3023</v>
      </c>
      <c r="C696" s="3" t="s">
        <v>36</v>
      </c>
      <c r="D696" s="3">
        <v>13831</v>
      </c>
      <c r="E696" s="3" t="s">
        <v>3053</v>
      </c>
      <c r="F696" s="3" t="s">
        <v>3054</v>
      </c>
      <c r="G696" s="3" t="s">
        <v>3033</v>
      </c>
      <c r="H696" s="3" t="s">
        <v>3038</v>
      </c>
      <c r="I696" s="3" t="s">
        <v>42</v>
      </c>
      <c r="J696" s="3" t="s">
        <v>43</v>
      </c>
      <c r="K696" s="3" t="s">
        <v>44</v>
      </c>
      <c r="L696" s="3" t="s">
        <v>45</v>
      </c>
      <c r="M696" s="3" t="s">
        <v>9</v>
      </c>
      <c r="N696" s="3">
        <v>24.54</v>
      </c>
      <c r="O696" s="3">
        <v>1600</v>
      </c>
      <c r="P696" s="3">
        <v>6520</v>
      </c>
      <c r="Q696" s="3">
        <v>0</v>
      </c>
      <c r="R696" s="3"/>
      <c r="S696" s="3"/>
      <c r="T696" s="3"/>
      <c r="U696" s="3"/>
      <c r="V696" s="3">
        <v>0</v>
      </c>
      <c r="W696" s="3">
        <v>0</v>
      </c>
      <c r="X696" s="3">
        <v>6520</v>
      </c>
      <c r="Y696" s="3">
        <v>0</v>
      </c>
      <c r="Z696" s="3" t="s">
        <v>67</v>
      </c>
      <c r="AA696" s="3" t="s">
        <v>40</v>
      </c>
      <c r="AB696" s="3" t="s">
        <v>40</v>
      </c>
      <c r="AC696" s="3" t="s">
        <v>40</v>
      </c>
      <c r="AD696" s="3" t="s">
        <v>67</v>
      </c>
      <c r="AE696" s="3" t="s">
        <v>40</v>
      </c>
      <c r="AF696" s="3" t="s">
        <v>40</v>
      </c>
      <c r="AG696" s="3" t="s">
        <v>40</v>
      </c>
      <c r="AH696" s="3" t="s">
        <v>3055</v>
      </c>
    </row>
    <row r="697" spans="1:34" s="4" customFormat="1" ht="11.25" x14ac:dyDescent="0.2">
      <c r="A697" s="3" t="s">
        <v>2883</v>
      </c>
      <c r="B697" s="3" t="s">
        <v>3023</v>
      </c>
      <c r="C697" s="3" t="s">
        <v>36</v>
      </c>
      <c r="D697" s="3">
        <v>13983</v>
      </c>
      <c r="E697" s="3" t="s">
        <v>3056</v>
      </c>
      <c r="F697" s="3" t="s">
        <v>3057</v>
      </c>
      <c r="G697" s="3" t="s">
        <v>3033</v>
      </c>
      <c r="H697" s="3" t="s">
        <v>3034</v>
      </c>
      <c r="I697" s="3" t="s">
        <v>42</v>
      </c>
      <c r="J697" s="3" t="s">
        <v>43</v>
      </c>
      <c r="K697" s="3" t="s">
        <v>44</v>
      </c>
      <c r="L697" s="3" t="s">
        <v>45</v>
      </c>
      <c r="M697" s="3" t="s">
        <v>9</v>
      </c>
      <c r="N697" s="3">
        <v>24.06</v>
      </c>
      <c r="O697" s="3">
        <v>450</v>
      </c>
      <c r="P697" s="3">
        <v>1870</v>
      </c>
      <c r="Q697" s="3">
        <v>0</v>
      </c>
      <c r="R697" s="3"/>
      <c r="S697" s="3"/>
      <c r="T697" s="3"/>
      <c r="U697" s="3"/>
      <c r="V697" s="3">
        <v>0</v>
      </c>
      <c r="W697" s="3">
        <v>0</v>
      </c>
      <c r="X697" s="3">
        <v>1870</v>
      </c>
      <c r="Y697" s="3">
        <v>0</v>
      </c>
      <c r="Z697" s="3" t="s">
        <v>67</v>
      </c>
      <c r="AA697" s="3" t="s">
        <v>40</v>
      </c>
      <c r="AB697" s="3" t="s">
        <v>40</v>
      </c>
      <c r="AC697" s="3" t="s">
        <v>40</v>
      </c>
      <c r="AD697" s="3" t="s">
        <v>67</v>
      </c>
      <c r="AE697" s="3" t="s">
        <v>40</v>
      </c>
      <c r="AF697" s="3" t="s">
        <v>40</v>
      </c>
      <c r="AG697" s="3" t="s">
        <v>40</v>
      </c>
      <c r="AH697" s="3" t="s">
        <v>3058</v>
      </c>
    </row>
    <row r="698" spans="1:34" s="4" customFormat="1" ht="11.25" x14ac:dyDescent="0.2">
      <c r="A698" s="3" t="s">
        <v>2883</v>
      </c>
      <c r="B698" s="3" t="s">
        <v>3059</v>
      </c>
      <c r="C698" s="3" t="s">
        <v>36</v>
      </c>
      <c r="D698" s="3">
        <v>7446</v>
      </c>
      <c r="E698" s="3" t="s">
        <v>3060</v>
      </c>
      <c r="F698" s="3" t="s">
        <v>3063</v>
      </c>
      <c r="G698" s="3" t="s">
        <v>3061</v>
      </c>
      <c r="H698" s="3" t="s">
        <v>3062</v>
      </c>
      <c r="I698" s="3" t="s">
        <v>42</v>
      </c>
      <c r="J698" s="3" t="s">
        <v>43</v>
      </c>
      <c r="K698" s="3" t="s">
        <v>53</v>
      </c>
      <c r="L698" s="3" t="s">
        <v>6</v>
      </c>
      <c r="M698" s="3" t="s">
        <v>5257</v>
      </c>
      <c r="N698" s="3">
        <v>85.6</v>
      </c>
      <c r="O698" s="3">
        <v>214</v>
      </c>
      <c r="P698" s="3">
        <v>250</v>
      </c>
      <c r="Q698" s="3">
        <v>0</v>
      </c>
      <c r="R698" s="3">
        <v>85.6</v>
      </c>
      <c r="S698" s="3">
        <v>214</v>
      </c>
      <c r="T698" s="3">
        <v>250</v>
      </c>
      <c r="U698" s="3">
        <v>0</v>
      </c>
      <c r="V698" s="3">
        <v>86.6</v>
      </c>
      <c r="W698" s="3">
        <v>264</v>
      </c>
      <c r="X698" s="3">
        <v>305</v>
      </c>
      <c r="Y698" s="3">
        <v>0</v>
      </c>
      <c r="Z698" s="3">
        <v>80.099999999999994</v>
      </c>
      <c r="AA698" s="3">
        <v>233</v>
      </c>
      <c r="AB698" s="3">
        <v>291</v>
      </c>
      <c r="AC698" s="3">
        <v>0</v>
      </c>
      <c r="AD698" s="3">
        <v>86.4</v>
      </c>
      <c r="AE698" s="3">
        <v>242</v>
      </c>
      <c r="AF698" s="3">
        <v>280</v>
      </c>
      <c r="AG698" s="3">
        <v>0</v>
      </c>
      <c r="AH698" s="3" t="s">
        <v>3064</v>
      </c>
    </row>
    <row r="699" spans="1:34" s="4" customFormat="1" ht="11.25" x14ac:dyDescent="0.2">
      <c r="A699" s="3" t="s">
        <v>2883</v>
      </c>
      <c r="B699" s="3" t="s">
        <v>3059</v>
      </c>
      <c r="C699" s="3" t="s">
        <v>36</v>
      </c>
      <c r="D699" s="3">
        <v>7963</v>
      </c>
      <c r="E699" s="3" t="s">
        <v>3065</v>
      </c>
      <c r="F699" s="3" t="s">
        <v>3068</v>
      </c>
      <c r="G699" s="3" t="s">
        <v>3066</v>
      </c>
      <c r="H699" s="3" t="s">
        <v>3067</v>
      </c>
      <c r="I699" s="3" t="s">
        <v>42</v>
      </c>
      <c r="J699" s="3" t="s">
        <v>43</v>
      </c>
      <c r="K699" s="3" t="s">
        <v>53</v>
      </c>
      <c r="L699" s="3" t="s">
        <v>78</v>
      </c>
      <c r="M699" s="3" t="s">
        <v>5257</v>
      </c>
      <c r="N699" s="3">
        <v>86</v>
      </c>
      <c r="O699" s="3">
        <v>1103</v>
      </c>
      <c r="P699" s="3">
        <v>1283</v>
      </c>
      <c r="Q699" s="3">
        <v>0</v>
      </c>
      <c r="R699" s="3">
        <v>96.3</v>
      </c>
      <c r="S699" s="3">
        <v>965</v>
      </c>
      <c r="T699" s="3">
        <v>1002</v>
      </c>
      <c r="U699" s="3">
        <v>0</v>
      </c>
      <c r="V699" s="3">
        <v>97.3</v>
      </c>
      <c r="W699" s="3">
        <v>1022</v>
      </c>
      <c r="X699" s="3">
        <v>1050</v>
      </c>
      <c r="Y699" s="3">
        <v>0</v>
      </c>
      <c r="Z699" s="3">
        <v>98.4</v>
      </c>
      <c r="AA699" s="3">
        <v>984</v>
      </c>
      <c r="AB699" s="3">
        <v>1000</v>
      </c>
      <c r="AC699" s="3">
        <v>0</v>
      </c>
      <c r="AD699" s="3">
        <v>97.5</v>
      </c>
      <c r="AE699" s="3">
        <v>975</v>
      </c>
      <c r="AF699" s="3">
        <v>1000</v>
      </c>
      <c r="AG699" s="3">
        <v>0</v>
      </c>
      <c r="AH699" s="3" t="s">
        <v>3069</v>
      </c>
    </row>
    <row r="700" spans="1:34" s="4" customFormat="1" ht="11.25" x14ac:dyDescent="0.2">
      <c r="A700" s="3" t="s">
        <v>2883</v>
      </c>
      <c r="B700" s="3" t="s">
        <v>3059</v>
      </c>
      <c r="C700" s="3" t="s">
        <v>36</v>
      </c>
      <c r="D700" s="3">
        <v>10480</v>
      </c>
      <c r="E700" s="3" t="s">
        <v>3070</v>
      </c>
      <c r="F700" s="3" t="s">
        <v>3071</v>
      </c>
      <c r="G700" s="3"/>
      <c r="H700" s="3"/>
      <c r="I700" s="3" t="s">
        <v>42</v>
      </c>
      <c r="J700" s="3" t="s">
        <v>43</v>
      </c>
      <c r="K700" s="3" t="s">
        <v>44</v>
      </c>
      <c r="L700" s="3" t="s">
        <v>6</v>
      </c>
      <c r="M700" s="3" t="s">
        <v>5256</v>
      </c>
      <c r="N700" s="3" t="s">
        <v>67</v>
      </c>
      <c r="O700" s="3" t="s">
        <v>40</v>
      </c>
      <c r="P700" s="3" t="s">
        <v>40</v>
      </c>
      <c r="Q700" s="3" t="s">
        <v>40</v>
      </c>
      <c r="R700" s="3">
        <v>87.8</v>
      </c>
      <c r="S700" s="3">
        <v>266</v>
      </c>
      <c r="T700" s="3">
        <v>303</v>
      </c>
      <c r="U700" s="3">
        <v>0</v>
      </c>
      <c r="V700" s="3">
        <v>0</v>
      </c>
      <c r="W700" s="3">
        <v>0</v>
      </c>
      <c r="X700" s="3">
        <v>0</v>
      </c>
      <c r="Y700" s="3">
        <v>0</v>
      </c>
      <c r="Z700" s="3">
        <v>93.3</v>
      </c>
      <c r="AA700" s="3">
        <v>526</v>
      </c>
      <c r="AB700" s="3">
        <v>564</v>
      </c>
      <c r="AC700" s="3">
        <v>0</v>
      </c>
      <c r="AD700" s="3">
        <v>95.4</v>
      </c>
      <c r="AE700" s="3">
        <v>312</v>
      </c>
      <c r="AF700" s="3">
        <v>327</v>
      </c>
      <c r="AG700" s="3">
        <v>0</v>
      </c>
      <c r="AH700" s="3" t="s">
        <v>3072</v>
      </c>
    </row>
    <row r="701" spans="1:34" s="4" customFormat="1" ht="11.25" x14ac:dyDescent="0.2">
      <c r="A701" s="3" t="s">
        <v>2883</v>
      </c>
      <c r="B701" s="3" t="s">
        <v>3059</v>
      </c>
      <c r="C701" s="3" t="s">
        <v>36</v>
      </c>
      <c r="D701" s="3">
        <v>11862</v>
      </c>
      <c r="E701" s="3" t="s">
        <v>3073</v>
      </c>
      <c r="F701" s="3" t="s">
        <v>3076</v>
      </c>
      <c r="G701" s="3" t="s">
        <v>3074</v>
      </c>
      <c r="H701" s="3" t="s">
        <v>3075</v>
      </c>
      <c r="I701" s="3" t="s">
        <v>42</v>
      </c>
      <c r="J701" s="3" t="s">
        <v>43</v>
      </c>
      <c r="K701" s="3" t="s">
        <v>44</v>
      </c>
      <c r="L701" s="3" t="s">
        <v>6</v>
      </c>
      <c r="M701" s="3" t="s">
        <v>5257</v>
      </c>
      <c r="N701" s="3">
        <v>38</v>
      </c>
      <c r="O701" s="3">
        <v>7005</v>
      </c>
      <c r="P701" s="3">
        <v>18345</v>
      </c>
      <c r="Q701" s="3">
        <v>0</v>
      </c>
      <c r="R701" s="3">
        <v>38</v>
      </c>
      <c r="S701" s="3">
        <v>7005</v>
      </c>
      <c r="T701" s="3">
        <v>18345</v>
      </c>
      <c r="U701" s="3">
        <v>0</v>
      </c>
      <c r="V701" s="3">
        <v>10</v>
      </c>
      <c r="W701" s="3">
        <v>1661</v>
      </c>
      <c r="X701" s="3">
        <v>16273</v>
      </c>
      <c r="Y701" s="3">
        <v>0</v>
      </c>
      <c r="Z701" s="3">
        <v>39</v>
      </c>
      <c r="AA701" s="3">
        <v>7844</v>
      </c>
      <c r="AB701" s="3">
        <v>19933</v>
      </c>
      <c r="AC701" s="3">
        <v>0</v>
      </c>
      <c r="AD701" s="3">
        <v>38</v>
      </c>
      <c r="AE701" s="3">
        <v>6997</v>
      </c>
      <c r="AF701" s="3">
        <v>18578</v>
      </c>
      <c r="AG701" s="3">
        <v>0</v>
      </c>
      <c r="AH701" s="3" t="s">
        <v>3077</v>
      </c>
    </row>
    <row r="702" spans="1:34" s="4" customFormat="1" ht="11.25" x14ac:dyDescent="0.2">
      <c r="A702" s="3" t="s">
        <v>2883</v>
      </c>
      <c r="B702" s="3" t="s">
        <v>3059</v>
      </c>
      <c r="C702" s="3" t="s">
        <v>36</v>
      </c>
      <c r="D702" s="3">
        <v>13167</v>
      </c>
      <c r="E702" s="3" t="s">
        <v>3078</v>
      </c>
      <c r="F702" s="3" t="s">
        <v>3080</v>
      </c>
      <c r="G702" s="3" t="s">
        <v>3074</v>
      </c>
      <c r="H702" s="3" t="s">
        <v>3079</v>
      </c>
      <c r="I702" s="3" t="s">
        <v>42</v>
      </c>
      <c r="J702" s="3" t="s">
        <v>43</v>
      </c>
      <c r="K702" s="3" t="s">
        <v>53</v>
      </c>
      <c r="L702" s="3" t="s">
        <v>78</v>
      </c>
      <c r="M702" s="3" t="s">
        <v>5257</v>
      </c>
      <c r="N702" s="3">
        <v>65</v>
      </c>
      <c r="O702" s="3">
        <v>130</v>
      </c>
      <c r="P702" s="3">
        <v>200</v>
      </c>
      <c r="Q702" s="3">
        <v>0</v>
      </c>
      <c r="R702" s="3">
        <v>65</v>
      </c>
      <c r="S702" s="3">
        <v>130</v>
      </c>
      <c r="T702" s="3">
        <v>200</v>
      </c>
      <c r="U702" s="3">
        <v>0</v>
      </c>
      <c r="V702" s="3">
        <v>12.5</v>
      </c>
      <c r="W702" s="3">
        <v>25</v>
      </c>
      <c r="X702" s="3">
        <v>200</v>
      </c>
      <c r="Y702" s="3">
        <v>0</v>
      </c>
      <c r="Z702" s="3">
        <v>77.5</v>
      </c>
      <c r="AA702" s="3">
        <v>155</v>
      </c>
      <c r="AB702" s="3">
        <v>200</v>
      </c>
      <c r="AC702" s="3">
        <v>0</v>
      </c>
      <c r="AD702" s="3">
        <v>24.3</v>
      </c>
      <c r="AE702" s="3">
        <v>100</v>
      </c>
      <c r="AF702" s="3">
        <v>411</v>
      </c>
      <c r="AG702" s="3">
        <v>0</v>
      </c>
      <c r="AH702" s="3" t="s">
        <v>3081</v>
      </c>
    </row>
    <row r="703" spans="1:34" s="4" customFormat="1" ht="11.25" x14ac:dyDescent="0.2">
      <c r="A703" s="3" t="s">
        <v>2883</v>
      </c>
      <c r="B703" s="3" t="s">
        <v>3059</v>
      </c>
      <c r="C703" s="3" t="s">
        <v>36</v>
      </c>
      <c r="D703" s="3">
        <v>13303</v>
      </c>
      <c r="E703" s="3" t="s">
        <v>3082</v>
      </c>
      <c r="F703" s="3" t="s">
        <v>3083</v>
      </c>
      <c r="G703" s="3" t="s">
        <v>3066</v>
      </c>
      <c r="H703" s="3" t="s">
        <v>3067</v>
      </c>
      <c r="I703" s="3" t="s">
        <v>42</v>
      </c>
      <c r="J703" s="3" t="s">
        <v>43</v>
      </c>
      <c r="K703" s="3" t="s">
        <v>44</v>
      </c>
      <c r="L703" s="3" t="s">
        <v>6</v>
      </c>
      <c r="M703" s="3" t="s">
        <v>5257</v>
      </c>
      <c r="N703" s="3">
        <v>80</v>
      </c>
      <c r="O703" s="3">
        <v>20</v>
      </c>
      <c r="P703" s="3">
        <v>25</v>
      </c>
      <c r="Q703" s="3">
        <v>0</v>
      </c>
      <c r="R703" s="3">
        <v>76</v>
      </c>
      <c r="S703" s="3">
        <v>19</v>
      </c>
      <c r="T703" s="3">
        <v>25</v>
      </c>
      <c r="U703" s="3">
        <v>0</v>
      </c>
      <c r="V703" s="3">
        <v>0</v>
      </c>
      <c r="W703" s="3">
        <v>0</v>
      </c>
      <c r="X703" s="3">
        <v>0</v>
      </c>
      <c r="Y703" s="3">
        <v>0</v>
      </c>
      <c r="Z703" s="3">
        <v>80</v>
      </c>
      <c r="AA703" s="3">
        <v>20</v>
      </c>
      <c r="AB703" s="3">
        <v>25</v>
      </c>
      <c r="AC703" s="3">
        <v>0</v>
      </c>
      <c r="AD703" s="3">
        <v>0</v>
      </c>
      <c r="AE703" s="3">
        <v>0</v>
      </c>
      <c r="AF703" s="3">
        <v>0</v>
      </c>
      <c r="AG703" s="3">
        <v>0</v>
      </c>
      <c r="AH703" s="3" t="s">
        <v>3084</v>
      </c>
    </row>
    <row r="704" spans="1:34" s="4" customFormat="1" ht="11.25" x14ac:dyDescent="0.2">
      <c r="A704" s="3" t="s">
        <v>2883</v>
      </c>
      <c r="B704" s="3" t="s">
        <v>3059</v>
      </c>
      <c r="C704" s="3" t="s">
        <v>36</v>
      </c>
      <c r="D704" s="3">
        <v>13986</v>
      </c>
      <c r="E704" s="3" t="s">
        <v>3085</v>
      </c>
      <c r="F704" s="3" t="s">
        <v>3088</v>
      </c>
      <c r="G704" s="3" t="s">
        <v>3086</v>
      </c>
      <c r="H704" s="3" t="s">
        <v>3087</v>
      </c>
      <c r="I704" s="3" t="s">
        <v>42</v>
      </c>
      <c r="J704" s="3" t="s">
        <v>43</v>
      </c>
      <c r="K704" s="3" t="s">
        <v>44</v>
      </c>
      <c r="L704" s="3" t="s">
        <v>45</v>
      </c>
      <c r="M704" s="3" t="s">
        <v>9</v>
      </c>
      <c r="N704" s="3">
        <v>100</v>
      </c>
      <c r="O704" s="3">
        <v>18</v>
      </c>
      <c r="P704" s="3">
        <v>18</v>
      </c>
      <c r="Q704" s="3">
        <v>0</v>
      </c>
      <c r="R704" s="3"/>
      <c r="S704" s="3"/>
      <c r="T704" s="3"/>
      <c r="U704" s="3"/>
      <c r="V704" s="3">
        <v>0</v>
      </c>
      <c r="W704" s="3">
        <v>0</v>
      </c>
      <c r="X704" s="3">
        <v>0</v>
      </c>
      <c r="Y704" s="3">
        <v>0</v>
      </c>
      <c r="Z704" s="3">
        <v>0</v>
      </c>
      <c r="AA704" s="3">
        <v>0</v>
      </c>
      <c r="AB704" s="3">
        <v>0</v>
      </c>
      <c r="AC704" s="3">
        <v>0</v>
      </c>
      <c r="AD704" s="3">
        <v>0</v>
      </c>
      <c r="AE704" s="3">
        <v>0</v>
      </c>
      <c r="AF704" s="3">
        <v>0</v>
      </c>
      <c r="AG704" s="3">
        <v>0</v>
      </c>
      <c r="AH704" s="3" t="s">
        <v>3089</v>
      </c>
    </row>
    <row r="705" spans="1:34" s="4" customFormat="1" ht="11.25" x14ac:dyDescent="0.2">
      <c r="A705" s="3" t="s">
        <v>2883</v>
      </c>
      <c r="B705" s="3" t="s">
        <v>3090</v>
      </c>
      <c r="C705" s="3" t="s">
        <v>36</v>
      </c>
      <c r="D705" s="3">
        <v>12839</v>
      </c>
      <c r="E705" s="3" t="s">
        <v>3091</v>
      </c>
      <c r="F705" s="3" t="s">
        <v>3092</v>
      </c>
      <c r="G705" s="3"/>
      <c r="H705" s="3"/>
      <c r="I705" s="3" t="s">
        <v>42</v>
      </c>
      <c r="J705" s="3" t="s">
        <v>43</v>
      </c>
      <c r="K705" s="3" t="s">
        <v>44</v>
      </c>
      <c r="L705" s="3" t="s">
        <v>6</v>
      </c>
      <c r="M705" s="3" t="s">
        <v>5256</v>
      </c>
      <c r="N705" s="3" t="s">
        <v>67</v>
      </c>
      <c r="O705" s="3" t="s">
        <v>40</v>
      </c>
      <c r="P705" s="3" t="s">
        <v>40</v>
      </c>
      <c r="Q705" s="3" t="s">
        <v>40</v>
      </c>
      <c r="R705" s="3">
        <v>59.57</v>
      </c>
      <c r="S705" s="3">
        <v>1650</v>
      </c>
      <c r="T705" s="3">
        <v>2770</v>
      </c>
      <c r="U705" s="3">
        <v>0</v>
      </c>
      <c r="V705" s="3">
        <v>77.709999999999994</v>
      </c>
      <c r="W705" s="3">
        <v>1356</v>
      </c>
      <c r="X705" s="3">
        <v>1745</v>
      </c>
      <c r="Y705" s="3">
        <v>0</v>
      </c>
      <c r="Z705" s="3">
        <v>82.85</v>
      </c>
      <c r="AA705" s="3">
        <v>2503</v>
      </c>
      <c r="AB705" s="3">
        <v>3021</v>
      </c>
      <c r="AC705" s="3">
        <v>0</v>
      </c>
      <c r="AD705" s="3">
        <v>69.75</v>
      </c>
      <c r="AE705" s="3">
        <v>1937</v>
      </c>
      <c r="AF705" s="3">
        <v>2777</v>
      </c>
      <c r="AG705" s="3">
        <v>0</v>
      </c>
      <c r="AH705" s="3" t="s">
        <v>3093</v>
      </c>
    </row>
    <row r="706" spans="1:34" s="4" customFormat="1" ht="11.25" x14ac:dyDescent="0.2">
      <c r="A706" s="3" t="s">
        <v>2883</v>
      </c>
      <c r="B706" s="3" t="s">
        <v>3090</v>
      </c>
      <c r="C706" s="3" t="s">
        <v>36</v>
      </c>
      <c r="D706" s="3">
        <v>12844</v>
      </c>
      <c r="E706" s="3" t="s">
        <v>3094</v>
      </c>
      <c r="F706" s="3" t="s">
        <v>3097</v>
      </c>
      <c r="G706" s="3" t="s">
        <v>3095</v>
      </c>
      <c r="H706" s="3" t="s">
        <v>3096</v>
      </c>
      <c r="I706" s="3" t="s">
        <v>42</v>
      </c>
      <c r="J706" s="3" t="s">
        <v>43</v>
      </c>
      <c r="K706" s="3" t="s">
        <v>44</v>
      </c>
      <c r="L706" s="3" t="s">
        <v>6</v>
      </c>
      <c r="M706" s="3" t="s">
        <v>5257</v>
      </c>
      <c r="N706" s="3">
        <v>89.53</v>
      </c>
      <c r="O706" s="3">
        <v>24173</v>
      </c>
      <c r="P706" s="3">
        <v>27000</v>
      </c>
      <c r="Q706" s="3">
        <v>0</v>
      </c>
      <c r="R706" s="3">
        <v>88</v>
      </c>
      <c r="S706" s="3">
        <v>23760</v>
      </c>
      <c r="T706" s="3">
        <v>27000</v>
      </c>
      <c r="U706" s="3">
        <v>0</v>
      </c>
      <c r="V706" s="3">
        <v>94.13</v>
      </c>
      <c r="W706" s="3">
        <v>12737</v>
      </c>
      <c r="X706" s="3">
        <v>13531</v>
      </c>
      <c r="Y706" s="3">
        <v>0</v>
      </c>
      <c r="Z706" s="3">
        <v>96.78</v>
      </c>
      <c r="AA706" s="3">
        <v>26008</v>
      </c>
      <c r="AB706" s="3">
        <v>26873</v>
      </c>
      <c r="AC706" s="3">
        <v>0</v>
      </c>
      <c r="AD706" s="3">
        <v>94.59</v>
      </c>
      <c r="AE706" s="3">
        <v>25620</v>
      </c>
      <c r="AF706" s="3">
        <v>27084</v>
      </c>
      <c r="AG706" s="3">
        <v>0</v>
      </c>
      <c r="AH706" s="3" t="s">
        <v>3098</v>
      </c>
    </row>
    <row r="707" spans="1:34" s="4" customFormat="1" ht="11.25" x14ac:dyDescent="0.2">
      <c r="A707" s="3" t="s">
        <v>2883</v>
      </c>
      <c r="B707" s="3" t="s">
        <v>3090</v>
      </c>
      <c r="C707" s="3" t="s">
        <v>36</v>
      </c>
      <c r="D707" s="3">
        <v>13038</v>
      </c>
      <c r="E707" s="3" t="s">
        <v>3099</v>
      </c>
      <c r="F707" s="3" t="s">
        <v>3101</v>
      </c>
      <c r="G707" s="3" t="s">
        <v>3095</v>
      </c>
      <c r="H707" s="3" t="s">
        <v>3100</v>
      </c>
      <c r="I707" s="3" t="s">
        <v>42</v>
      </c>
      <c r="J707" s="3" t="s">
        <v>43</v>
      </c>
      <c r="K707" s="3" t="s">
        <v>44</v>
      </c>
      <c r="L707" s="3" t="s">
        <v>6</v>
      </c>
      <c r="M707" s="3" t="s">
        <v>5257</v>
      </c>
      <c r="N707" s="3">
        <v>69.7</v>
      </c>
      <c r="O707" s="3">
        <v>17078950</v>
      </c>
      <c r="P707" s="3">
        <v>24500000</v>
      </c>
      <c r="Q707" s="3">
        <v>0</v>
      </c>
      <c r="R707" s="3">
        <v>63.3</v>
      </c>
      <c r="S707" s="3">
        <v>12171612.65</v>
      </c>
      <c r="T707" s="3">
        <v>19228456</v>
      </c>
      <c r="U707" s="3">
        <v>0</v>
      </c>
      <c r="V707" s="3">
        <v>41.4</v>
      </c>
      <c r="W707" s="3">
        <v>7954527</v>
      </c>
      <c r="X707" s="3">
        <v>19228456</v>
      </c>
      <c r="Y707" s="3">
        <v>0</v>
      </c>
      <c r="Z707" s="3">
        <v>85.4</v>
      </c>
      <c r="AA707" s="3">
        <v>21084455</v>
      </c>
      <c r="AB707" s="3">
        <v>24675705</v>
      </c>
      <c r="AC707" s="3">
        <v>0</v>
      </c>
      <c r="AD707" s="3">
        <v>73.400000000000006</v>
      </c>
      <c r="AE707" s="3">
        <v>17984697</v>
      </c>
      <c r="AF707" s="3">
        <v>24505130</v>
      </c>
      <c r="AG707" s="3">
        <v>0</v>
      </c>
      <c r="AH707" s="3" t="s">
        <v>3102</v>
      </c>
    </row>
    <row r="708" spans="1:34" s="4" customFormat="1" ht="11.25" x14ac:dyDescent="0.2">
      <c r="A708" s="3" t="s">
        <v>2883</v>
      </c>
      <c r="B708" s="3" t="s">
        <v>3090</v>
      </c>
      <c r="C708" s="3" t="s">
        <v>36</v>
      </c>
      <c r="D708" s="3">
        <v>13805</v>
      </c>
      <c r="E708" s="3" t="s">
        <v>3103</v>
      </c>
      <c r="F708" s="3" t="s">
        <v>3105</v>
      </c>
      <c r="G708" s="3" t="s">
        <v>3095</v>
      </c>
      <c r="H708" s="3" t="s">
        <v>3104</v>
      </c>
      <c r="I708" s="3" t="s">
        <v>42</v>
      </c>
      <c r="J708" s="3" t="s">
        <v>43</v>
      </c>
      <c r="K708" s="3" t="s">
        <v>44</v>
      </c>
      <c r="L708" s="3" t="s">
        <v>6</v>
      </c>
      <c r="M708" s="3" t="s">
        <v>9</v>
      </c>
      <c r="N708" s="3">
        <v>20</v>
      </c>
      <c r="O708" s="3">
        <v>4</v>
      </c>
      <c r="P708" s="3">
        <v>20</v>
      </c>
      <c r="Q708" s="3">
        <v>0</v>
      </c>
      <c r="R708" s="3"/>
      <c r="S708" s="3"/>
      <c r="T708" s="3"/>
      <c r="U708" s="3"/>
      <c r="V708" s="3">
        <v>10</v>
      </c>
      <c r="W708" s="3">
        <v>2</v>
      </c>
      <c r="X708" s="3">
        <v>20</v>
      </c>
      <c r="Y708" s="3">
        <v>0</v>
      </c>
      <c r="Z708" s="3">
        <v>0</v>
      </c>
      <c r="AA708" s="3">
        <v>0</v>
      </c>
      <c r="AB708" s="3">
        <v>0</v>
      </c>
      <c r="AC708" s="3">
        <v>0</v>
      </c>
      <c r="AD708" s="3">
        <v>0</v>
      </c>
      <c r="AE708" s="3">
        <v>0</v>
      </c>
      <c r="AF708" s="3">
        <v>0</v>
      </c>
      <c r="AG708" s="3">
        <v>0</v>
      </c>
      <c r="AH708" s="3" t="s">
        <v>3106</v>
      </c>
    </row>
    <row r="709" spans="1:34" s="4" customFormat="1" ht="11.25" x14ac:dyDescent="0.2">
      <c r="A709" s="3" t="s">
        <v>2883</v>
      </c>
      <c r="B709" s="3" t="s">
        <v>3090</v>
      </c>
      <c r="C709" s="3" t="s">
        <v>36</v>
      </c>
      <c r="D709" s="3">
        <v>13807</v>
      </c>
      <c r="E709" s="3" t="s">
        <v>3107</v>
      </c>
      <c r="F709" s="3" t="s">
        <v>3110</v>
      </c>
      <c r="G709" s="3" t="s">
        <v>3108</v>
      </c>
      <c r="H709" s="3" t="s">
        <v>3109</v>
      </c>
      <c r="I709" s="3" t="s">
        <v>42</v>
      </c>
      <c r="J709" s="3" t="s">
        <v>43</v>
      </c>
      <c r="K709" s="3" t="s">
        <v>44</v>
      </c>
      <c r="L709" s="3" t="s">
        <v>6</v>
      </c>
      <c r="M709" s="3" t="s">
        <v>9</v>
      </c>
      <c r="N709" s="3">
        <v>50</v>
      </c>
      <c r="O709" s="3">
        <v>3</v>
      </c>
      <c r="P709" s="3">
        <v>6</v>
      </c>
      <c r="Q709" s="3">
        <v>0</v>
      </c>
      <c r="R709" s="3"/>
      <c r="S709" s="3"/>
      <c r="T709" s="3"/>
      <c r="U709" s="3"/>
      <c r="V709" s="3">
        <v>16.7</v>
      </c>
      <c r="W709" s="3">
        <v>1</v>
      </c>
      <c r="X709" s="3">
        <v>6</v>
      </c>
      <c r="Y709" s="3">
        <v>0</v>
      </c>
      <c r="Z709" s="3">
        <v>0</v>
      </c>
      <c r="AA709" s="3">
        <v>0</v>
      </c>
      <c r="AB709" s="3">
        <v>0</v>
      </c>
      <c r="AC709" s="3">
        <v>0</v>
      </c>
      <c r="AD709" s="3">
        <v>0</v>
      </c>
      <c r="AE709" s="3">
        <v>0</v>
      </c>
      <c r="AF709" s="3">
        <v>0</v>
      </c>
      <c r="AG709" s="3">
        <v>0</v>
      </c>
      <c r="AH709" s="3" t="s">
        <v>3111</v>
      </c>
    </row>
    <row r="710" spans="1:34" s="4" customFormat="1" ht="11.25" x14ac:dyDescent="0.2">
      <c r="A710" s="3" t="s">
        <v>2883</v>
      </c>
      <c r="B710" s="3" t="s">
        <v>3112</v>
      </c>
      <c r="C710" s="3" t="s">
        <v>36</v>
      </c>
      <c r="D710" s="3">
        <v>10023</v>
      </c>
      <c r="E710" s="3" t="s">
        <v>3113</v>
      </c>
      <c r="F710" s="3" t="s">
        <v>3116</v>
      </c>
      <c r="G710" s="3" t="s">
        <v>3114</v>
      </c>
      <c r="H710" s="3" t="s">
        <v>3115</v>
      </c>
      <c r="I710" s="3" t="s">
        <v>42</v>
      </c>
      <c r="J710" s="3" t="s">
        <v>52</v>
      </c>
      <c r="K710" s="3" t="s">
        <v>44</v>
      </c>
      <c r="L710" s="3" t="s">
        <v>78</v>
      </c>
      <c r="M710" s="3" t="s">
        <v>5257</v>
      </c>
      <c r="N710" s="3">
        <v>2.5</v>
      </c>
      <c r="O710" s="3">
        <v>550</v>
      </c>
      <c r="P710" s="3">
        <v>22000</v>
      </c>
      <c r="Q710" s="3">
        <v>0</v>
      </c>
      <c r="R710" s="3">
        <v>2.5</v>
      </c>
      <c r="S710" s="3">
        <v>550</v>
      </c>
      <c r="T710" s="3">
        <v>22000</v>
      </c>
      <c r="U710" s="3">
        <v>0</v>
      </c>
      <c r="V710" s="3">
        <v>1.25</v>
      </c>
      <c r="W710" s="3">
        <v>284</v>
      </c>
      <c r="X710" s="3">
        <v>22758</v>
      </c>
      <c r="Y710" s="3">
        <v>0</v>
      </c>
      <c r="Z710" s="3">
        <v>2.85</v>
      </c>
      <c r="AA710" s="3">
        <v>639</v>
      </c>
      <c r="AB710" s="3">
        <v>22396</v>
      </c>
      <c r="AC710" s="3">
        <v>0</v>
      </c>
      <c r="AD710" s="3">
        <v>1.83</v>
      </c>
      <c r="AE710" s="3">
        <v>389</v>
      </c>
      <c r="AF710" s="3">
        <v>21283</v>
      </c>
      <c r="AG710" s="3">
        <v>0</v>
      </c>
      <c r="AH710" s="3" t="s">
        <v>3117</v>
      </c>
    </row>
    <row r="711" spans="1:34" s="4" customFormat="1" ht="11.25" x14ac:dyDescent="0.2">
      <c r="A711" s="3" t="s">
        <v>2883</v>
      </c>
      <c r="B711" s="3" t="s">
        <v>3112</v>
      </c>
      <c r="C711" s="3" t="s">
        <v>36</v>
      </c>
      <c r="D711" s="3">
        <v>12836</v>
      </c>
      <c r="E711" s="3" t="s">
        <v>3118</v>
      </c>
      <c r="F711" s="3" t="s">
        <v>3120</v>
      </c>
      <c r="G711" s="3"/>
      <c r="H711" s="3" t="s">
        <v>3119</v>
      </c>
      <c r="I711" s="3" t="s">
        <v>42</v>
      </c>
      <c r="J711" s="3" t="s">
        <v>43</v>
      </c>
      <c r="K711" s="3" t="s">
        <v>44</v>
      </c>
      <c r="L711" s="3" t="s">
        <v>6</v>
      </c>
      <c r="M711" s="3" t="s">
        <v>5256</v>
      </c>
      <c r="N711" s="3" t="s">
        <v>67</v>
      </c>
      <c r="O711" s="3" t="s">
        <v>40</v>
      </c>
      <c r="P711" s="3" t="s">
        <v>40</v>
      </c>
      <c r="Q711" s="3" t="s">
        <v>40</v>
      </c>
      <c r="R711" s="3">
        <v>85</v>
      </c>
      <c r="S711" s="3">
        <v>510</v>
      </c>
      <c r="T711" s="3">
        <v>600</v>
      </c>
      <c r="U711" s="3">
        <v>0</v>
      </c>
      <c r="V711" s="3">
        <v>100</v>
      </c>
      <c r="W711" s="3">
        <v>281</v>
      </c>
      <c r="X711" s="3">
        <v>282</v>
      </c>
      <c r="Y711" s="3">
        <v>0</v>
      </c>
      <c r="Z711" s="3">
        <v>94</v>
      </c>
      <c r="AA711" s="3">
        <v>520</v>
      </c>
      <c r="AB711" s="3">
        <v>553</v>
      </c>
      <c r="AC711" s="3">
        <v>0</v>
      </c>
      <c r="AD711" s="3">
        <v>90</v>
      </c>
      <c r="AE711" s="3">
        <v>532</v>
      </c>
      <c r="AF711" s="3">
        <v>590</v>
      </c>
      <c r="AG711" s="3">
        <v>0</v>
      </c>
      <c r="AH711" s="3" t="s">
        <v>3121</v>
      </c>
    </row>
    <row r="712" spans="1:34" s="4" customFormat="1" ht="11.25" x14ac:dyDescent="0.2">
      <c r="A712" s="3" t="s">
        <v>2883</v>
      </c>
      <c r="B712" s="3" t="s">
        <v>3112</v>
      </c>
      <c r="C712" s="3" t="s">
        <v>36</v>
      </c>
      <c r="D712" s="3">
        <v>13010</v>
      </c>
      <c r="E712" s="3" t="s">
        <v>3122</v>
      </c>
      <c r="F712" s="3" t="s">
        <v>3124</v>
      </c>
      <c r="G712" s="3"/>
      <c r="H712" s="3" t="s">
        <v>3123</v>
      </c>
      <c r="I712" s="3" t="s">
        <v>42</v>
      </c>
      <c r="J712" s="3" t="s">
        <v>43</v>
      </c>
      <c r="K712" s="3" t="s">
        <v>44</v>
      </c>
      <c r="L712" s="3" t="s">
        <v>6</v>
      </c>
      <c r="M712" s="3" t="s">
        <v>5256</v>
      </c>
      <c r="N712" s="3" t="s">
        <v>67</v>
      </c>
      <c r="O712" s="3" t="s">
        <v>40</v>
      </c>
      <c r="P712" s="3" t="s">
        <v>40</v>
      </c>
      <c r="Q712" s="3" t="s">
        <v>40</v>
      </c>
      <c r="R712" s="3">
        <v>80</v>
      </c>
      <c r="S712" s="3">
        <v>2170</v>
      </c>
      <c r="T712" s="3">
        <v>2697</v>
      </c>
      <c r="U712" s="3">
        <v>0</v>
      </c>
      <c r="V712" s="3">
        <v>73</v>
      </c>
      <c r="W712" s="3">
        <v>1958</v>
      </c>
      <c r="X712" s="3">
        <v>2674</v>
      </c>
      <c r="Y712" s="3">
        <v>0</v>
      </c>
      <c r="Z712" s="3">
        <v>81</v>
      </c>
      <c r="AA712" s="3">
        <v>2763</v>
      </c>
      <c r="AB712" s="3">
        <v>3430</v>
      </c>
      <c r="AC712" s="3">
        <v>0</v>
      </c>
      <c r="AD712" s="3">
        <v>80</v>
      </c>
      <c r="AE712" s="3">
        <v>2096</v>
      </c>
      <c r="AF712" s="3">
        <v>2632</v>
      </c>
      <c r="AG712" s="3">
        <v>0</v>
      </c>
      <c r="AH712" s="3" t="s">
        <v>3125</v>
      </c>
    </row>
    <row r="713" spans="1:34" s="4" customFormat="1" ht="11.25" x14ac:dyDescent="0.2">
      <c r="A713" s="3" t="s">
        <v>2883</v>
      </c>
      <c r="B713" s="3" t="s">
        <v>3112</v>
      </c>
      <c r="C713" s="3" t="s">
        <v>36</v>
      </c>
      <c r="D713" s="3">
        <v>13211</v>
      </c>
      <c r="E713" s="3" t="s">
        <v>3126</v>
      </c>
      <c r="F713" s="3" t="s">
        <v>3129</v>
      </c>
      <c r="G713" s="3" t="s">
        <v>3127</v>
      </c>
      <c r="H713" s="3" t="s">
        <v>3128</v>
      </c>
      <c r="I713" s="3" t="s">
        <v>42</v>
      </c>
      <c r="J713" s="3" t="s">
        <v>43</v>
      </c>
      <c r="K713" s="3" t="s">
        <v>44</v>
      </c>
      <c r="L713" s="3" t="s">
        <v>6</v>
      </c>
      <c r="M713" s="3" t="s">
        <v>5257</v>
      </c>
      <c r="N713" s="3">
        <v>60</v>
      </c>
      <c r="O713" s="3">
        <v>21</v>
      </c>
      <c r="P713" s="3">
        <v>35</v>
      </c>
      <c r="Q713" s="3">
        <v>0</v>
      </c>
      <c r="R713" s="3">
        <v>58</v>
      </c>
      <c r="S713" s="3">
        <v>19</v>
      </c>
      <c r="T713" s="3">
        <v>33</v>
      </c>
      <c r="U713" s="3">
        <v>0</v>
      </c>
      <c r="V713" s="3">
        <v>54</v>
      </c>
      <c r="W713" s="3">
        <v>15</v>
      </c>
      <c r="X713" s="3">
        <v>28</v>
      </c>
      <c r="Y713" s="3">
        <v>0</v>
      </c>
      <c r="Z713" s="3">
        <v>72</v>
      </c>
      <c r="AA713" s="3">
        <v>28</v>
      </c>
      <c r="AB713" s="3">
        <v>39</v>
      </c>
      <c r="AC713" s="3">
        <v>0</v>
      </c>
      <c r="AD713" s="3">
        <v>63</v>
      </c>
      <c r="AE713" s="3">
        <v>22</v>
      </c>
      <c r="AF713" s="3">
        <v>35</v>
      </c>
      <c r="AG713" s="3">
        <v>0</v>
      </c>
      <c r="AH713" s="3" t="s">
        <v>3130</v>
      </c>
    </row>
    <row r="714" spans="1:34" s="4" customFormat="1" ht="11.25" x14ac:dyDescent="0.2">
      <c r="A714" s="3" t="s">
        <v>2883</v>
      </c>
      <c r="B714" s="3" t="s">
        <v>3112</v>
      </c>
      <c r="C714" s="3" t="s">
        <v>36</v>
      </c>
      <c r="D714" s="3">
        <v>13338</v>
      </c>
      <c r="E714" s="3" t="s">
        <v>3131</v>
      </c>
      <c r="F714" s="3" t="s">
        <v>3133</v>
      </c>
      <c r="G714" s="3"/>
      <c r="H714" s="3" t="s">
        <v>3132</v>
      </c>
      <c r="I714" s="3" t="s">
        <v>42</v>
      </c>
      <c r="J714" s="3" t="s">
        <v>43</v>
      </c>
      <c r="K714" s="3" t="s">
        <v>44</v>
      </c>
      <c r="L714" s="3" t="s">
        <v>6</v>
      </c>
      <c r="M714" s="3" t="s">
        <v>5256</v>
      </c>
      <c r="N714" s="3" t="s">
        <v>67</v>
      </c>
      <c r="O714" s="3" t="s">
        <v>40</v>
      </c>
      <c r="P714" s="3" t="s">
        <v>40</v>
      </c>
      <c r="Q714" s="3" t="s">
        <v>40</v>
      </c>
      <c r="R714" s="3">
        <v>18</v>
      </c>
      <c r="S714" s="3">
        <v>55</v>
      </c>
      <c r="T714" s="3">
        <v>314</v>
      </c>
      <c r="U714" s="3">
        <v>0</v>
      </c>
      <c r="V714" s="3">
        <v>11</v>
      </c>
      <c r="W714" s="3">
        <v>34</v>
      </c>
      <c r="X714" s="3">
        <v>314</v>
      </c>
      <c r="Y714" s="3">
        <v>0</v>
      </c>
      <c r="Z714" s="3">
        <v>0</v>
      </c>
      <c r="AA714" s="3">
        <v>0</v>
      </c>
      <c r="AB714" s="3">
        <v>0</v>
      </c>
      <c r="AC714" s="3">
        <v>0</v>
      </c>
      <c r="AD714" s="3">
        <v>17</v>
      </c>
      <c r="AE714" s="3">
        <v>51</v>
      </c>
      <c r="AF714" s="3">
        <v>306</v>
      </c>
      <c r="AG714" s="3">
        <v>0</v>
      </c>
      <c r="AH714" s="3" t="s">
        <v>3134</v>
      </c>
    </row>
    <row r="715" spans="1:34" s="4" customFormat="1" ht="11.25" x14ac:dyDescent="0.2">
      <c r="A715" s="3" t="s">
        <v>2883</v>
      </c>
      <c r="B715" s="3" t="s">
        <v>3112</v>
      </c>
      <c r="C715" s="3" t="s">
        <v>36</v>
      </c>
      <c r="D715" s="3">
        <v>13612</v>
      </c>
      <c r="E715" s="3" t="s">
        <v>3135</v>
      </c>
      <c r="F715" s="3" t="s">
        <v>3137</v>
      </c>
      <c r="G715" s="3" t="s">
        <v>3127</v>
      </c>
      <c r="H715" s="3" t="s">
        <v>3136</v>
      </c>
      <c r="I715" s="3" t="s">
        <v>42</v>
      </c>
      <c r="J715" s="3" t="s">
        <v>43</v>
      </c>
      <c r="K715" s="3" t="s">
        <v>44</v>
      </c>
      <c r="L715" s="3" t="s">
        <v>45</v>
      </c>
      <c r="M715" s="3" t="s">
        <v>9</v>
      </c>
      <c r="N715" s="3">
        <v>81.099999999999994</v>
      </c>
      <c r="O715" s="3">
        <v>30</v>
      </c>
      <c r="P715" s="3">
        <v>37</v>
      </c>
      <c r="Q715" s="3">
        <v>0</v>
      </c>
      <c r="R715" s="3"/>
      <c r="S715" s="3"/>
      <c r="T715" s="3"/>
      <c r="U715" s="3"/>
      <c r="V715" s="3">
        <v>0</v>
      </c>
      <c r="W715" s="3">
        <v>0</v>
      </c>
      <c r="X715" s="3">
        <v>0</v>
      </c>
      <c r="Y715" s="3">
        <v>0</v>
      </c>
      <c r="Z715" s="3">
        <v>0</v>
      </c>
      <c r="AA715" s="3">
        <v>0</v>
      </c>
      <c r="AB715" s="3">
        <v>0</v>
      </c>
      <c r="AC715" s="3">
        <v>0</v>
      </c>
      <c r="AD715" s="3">
        <v>0</v>
      </c>
      <c r="AE715" s="3">
        <v>0</v>
      </c>
      <c r="AF715" s="3">
        <v>0</v>
      </c>
      <c r="AG715" s="3">
        <v>0</v>
      </c>
      <c r="AH715" s="3" t="s">
        <v>3138</v>
      </c>
    </row>
    <row r="716" spans="1:34" s="4" customFormat="1" ht="11.25" x14ac:dyDescent="0.2">
      <c r="A716" s="3" t="s">
        <v>2883</v>
      </c>
      <c r="B716" s="3" t="s">
        <v>3112</v>
      </c>
      <c r="C716" s="3" t="s">
        <v>36</v>
      </c>
      <c r="D716" s="3">
        <v>13992</v>
      </c>
      <c r="E716" s="3" t="s">
        <v>3139</v>
      </c>
      <c r="F716" s="3" t="s">
        <v>3141</v>
      </c>
      <c r="G716" s="3" t="s">
        <v>3127</v>
      </c>
      <c r="H716" s="3" t="s">
        <v>3140</v>
      </c>
      <c r="I716" s="3" t="s">
        <v>42</v>
      </c>
      <c r="J716" s="3" t="s">
        <v>43</v>
      </c>
      <c r="K716" s="3" t="s">
        <v>44</v>
      </c>
      <c r="L716" s="3" t="s">
        <v>6</v>
      </c>
      <c r="M716" s="3" t="s">
        <v>9</v>
      </c>
      <c r="N716" s="3">
        <v>20</v>
      </c>
      <c r="O716" s="3">
        <v>63</v>
      </c>
      <c r="P716" s="3">
        <v>314</v>
      </c>
      <c r="Q716" s="3">
        <v>0</v>
      </c>
      <c r="R716" s="3"/>
      <c r="S716" s="3"/>
      <c r="T716" s="3"/>
      <c r="U716" s="3"/>
      <c r="V716" s="3">
        <v>11</v>
      </c>
      <c r="W716" s="3">
        <v>34</v>
      </c>
      <c r="X716" s="3">
        <v>314</v>
      </c>
      <c r="Y716" s="3">
        <v>0</v>
      </c>
      <c r="Z716" s="3">
        <v>0</v>
      </c>
      <c r="AA716" s="3">
        <v>0</v>
      </c>
      <c r="AB716" s="3">
        <v>0</v>
      </c>
      <c r="AC716" s="3">
        <v>0</v>
      </c>
      <c r="AD716" s="3">
        <v>0</v>
      </c>
      <c r="AE716" s="3">
        <v>0</v>
      </c>
      <c r="AF716" s="3">
        <v>0</v>
      </c>
      <c r="AG716" s="3">
        <v>0</v>
      </c>
      <c r="AH716" s="3" t="s">
        <v>3142</v>
      </c>
    </row>
    <row r="717" spans="1:34" s="4" customFormat="1" ht="11.25" x14ac:dyDescent="0.2">
      <c r="A717" s="3" t="s">
        <v>2883</v>
      </c>
      <c r="B717" s="3" t="s">
        <v>3112</v>
      </c>
      <c r="C717" s="3" t="s">
        <v>36</v>
      </c>
      <c r="D717" s="3">
        <v>13993</v>
      </c>
      <c r="E717" s="3" t="s">
        <v>3118</v>
      </c>
      <c r="F717" s="3" t="s">
        <v>3145</v>
      </c>
      <c r="G717" s="3" t="s">
        <v>3143</v>
      </c>
      <c r="H717" s="3" t="s">
        <v>3144</v>
      </c>
      <c r="I717" s="3" t="s">
        <v>42</v>
      </c>
      <c r="J717" s="3" t="s">
        <v>43</v>
      </c>
      <c r="K717" s="3" t="s">
        <v>53</v>
      </c>
      <c r="L717" s="3" t="s">
        <v>6</v>
      </c>
      <c r="M717" s="3" t="s">
        <v>9</v>
      </c>
      <c r="N717" s="3">
        <v>78.2</v>
      </c>
      <c r="O717" s="3">
        <v>430</v>
      </c>
      <c r="P717" s="3">
        <v>550</v>
      </c>
      <c r="Q717" s="3">
        <v>0</v>
      </c>
      <c r="R717" s="3"/>
      <c r="S717" s="3"/>
      <c r="T717" s="3"/>
      <c r="U717" s="3"/>
      <c r="V717" s="3">
        <v>99.6</v>
      </c>
      <c r="W717" s="3">
        <v>281</v>
      </c>
      <c r="X717" s="3">
        <v>282</v>
      </c>
      <c r="Y717" s="3">
        <v>0</v>
      </c>
      <c r="Z717" s="3">
        <v>94</v>
      </c>
      <c r="AA717" s="3">
        <v>520</v>
      </c>
      <c r="AB717" s="3">
        <v>553</v>
      </c>
      <c r="AC717" s="3">
        <v>0</v>
      </c>
      <c r="AD717" s="3">
        <v>90.2</v>
      </c>
      <c r="AE717" s="3">
        <v>532</v>
      </c>
      <c r="AF717" s="3">
        <v>590</v>
      </c>
      <c r="AG717" s="3">
        <v>0</v>
      </c>
      <c r="AH717" s="3" t="s">
        <v>3121</v>
      </c>
    </row>
    <row r="718" spans="1:34" s="4" customFormat="1" ht="11.25" x14ac:dyDescent="0.2">
      <c r="A718" s="3" t="s">
        <v>2883</v>
      </c>
      <c r="B718" s="3" t="s">
        <v>3112</v>
      </c>
      <c r="C718" s="3" t="s">
        <v>36</v>
      </c>
      <c r="D718" s="3">
        <v>14008</v>
      </c>
      <c r="E718" s="3" t="s">
        <v>3146</v>
      </c>
      <c r="F718" s="3" t="s">
        <v>3147</v>
      </c>
      <c r="G718" s="3" t="s">
        <v>3114</v>
      </c>
      <c r="H718" s="3" t="s">
        <v>3123</v>
      </c>
      <c r="I718" s="3" t="s">
        <v>42</v>
      </c>
      <c r="J718" s="3" t="s">
        <v>43</v>
      </c>
      <c r="K718" s="3" t="s">
        <v>44</v>
      </c>
      <c r="L718" s="3" t="s">
        <v>6</v>
      </c>
      <c r="M718" s="3" t="s">
        <v>9</v>
      </c>
      <c r="N718" s="3">
        <v>82</v>
      </c>
      <c r="O718" s="3">
        <v>2214</v>
      </c>
      <c r="P718" s="3">
        <v>2700</v>
      </c>
      <c r="Q718" s="3">
        <v>0</v>
      </c>
      <c r="R718" s="3"/>
      <c r="S718" s="3"/>
      <c r="T718" s="3"/>
      <c r="U718" s="3"/>
      <c r="V718" s="3">
        <v>73</v>
      </c>
      <c r="W718" s="3">
        <v>1958</v>
      </c>
      <c r="X718" s="3">
        <v>2674</v>
      </c>
      <c r="Y718" s="3">
        <v>0</v>
      </c>
      <c r="Z718" s="3">
        <v>81</v>
      </c>
      <c r="AA718" s="3">
        <v>2763</v>
      </c>
      <c r="AB718" s="3">
        <v>3430</v>
      </c>
      <c r="AC718" s="3">
        <v>0</v>
      </c>
      <c r="AD718" s="3">
        <v>80</v>
      </c>
      <c r="AE718" s="3">
        <v>2096</v>
      </c>
      <c r="AF718" s="3">
        <v>2632</v>
      </c>
      <c r="AG718" s="3">
        <v>0</v>
      </c>
      <c r="AH718" s="3" t="s">
        <v>3125</v>
      </c>
    </row>
    <row r="719" spans="1:34" s="4" customFormat="1" ht="11.25" x14ac:dyDescent="0.2">
      <c r="A719" s="3" t="s">
        <v>2883</v>
      </c>
      <c r="B719" s="3" t="s">
        <v>3148</v>
      </c>
      <c r="C719" s="3" t="s">
        <v>36</v>
      </c>
      <c r="D719" s="3">
        <v>12253</v>
      </c>
      <c r="E719" s="3" t="s">
        <v>3149</v>
      </c>
      <c r="F719" s="3" t="s">
        <v>3152</v>
      </c>
      <c r="G719" s="3" t="s">
        <v>3150</v>
      </c>
      <c r="H719" s="3" t="s">
        <v>3151</v>
      </c>
      <c r="I719" s="3" t="s">
        <v>42</v>
      </c>
      <c r="J719" s="3" t="s">
        <v>43</v>
      </c>
      <c r="K719" s="3" t="s">
        <v>53</v>
      </c>
      <c r="L719" s="3" t="s">
        <v>6</v>
      </c>
      <c r="M719" s="3" t="s">
        <v>5257</v>
      </c>
      <c r="N719" s="3">
        <v>97.85</v>
      </c>
      <c r="O719" s="3">
        <v>318</v>
      </c>
      <c r="P719" s="3">
        <v>325</v>
      </c>
      <c r="Q719" s="3">
        <v>0</v>
      </c>
      <c r="R719" s="3">
        <v>97.76</v>
      </c>
      <c r="S719" s="3">
        <v>393</v>
      </c>
      <c r="T719" s="3">
        <v>402</v>
      </c>
      <c r="U719" s="3">
        <v>0</v>
      </c>
      <c r="V719" s="3">
        <v>100</v>
      </c>
      <c r="W719" s="3">
        <v>34</v>
      </c>
      <c r="X719" s="3">
        <v>34</v>
      </c>
      <c r="Y719" s="3">
        <v>0</v>
      </c>
      <c r="Z719" s="3">
        <v>99</v>
      </c>
      <c r="AA719" s="3">
        <v>371</v>
      </c>
      <c r="AB719" s="3">
        <v>375</v>
      </c>
      <c r="AC719" s="3">
        <v>0</v>
      </c>
      <c r="AD719" s="3">
        <v>97</v>
      </c>
      <c r="AE719" s="3">
        <v>268</v>
      </c>
      <c r="AF719" s="3">
        <v>276</v>
      </c>
      <c r="AG719" s="3">
        <v>0</v>
      </c>
      <c r="AH719" s="3" t="s">
        <v>3153</v>
      </c>
    </row>
    <row r="720" spans="1:34" s="4" customFormat="1" ht="11.25" x14ac:dyDescent="0.2">
      <c r="A720" s="3" t="s">
        <v>2883</v>
      </c>
      <c r="B720" s="3" t="s">
        <v>3148</v>
      </c>
      <c r="C720" s="3" t="s">
        <v>36</v>
      </c>
      <c r="D720" s="3">
        <v>12296</v>
      </c>
      <c r="E720" s="3" t="s">
        <v>3154</v>
      </c>
      <c r="F720" s="3" t="s">
        <v>3155</v>
      </c>
      <c r="G720" s="3" t="s">
        <v>3150</v>
      </c>
      <c r="H720" s="3" t="s">
        <v>3151</v>
      </c>
      <c r="I720" s="3" t="s">
        <v>42</v>
      </c>
      <c r="J720" s="3" t="s">
        <v>43</v>
      </c>
      <c r="K720" s="3" t="s">
        <v>53</v>
      </c>
      <c r="L720" s="3" t="s">
        <v>6</v>
      </c>
      <c r="M720" s="3" t="s">
        <v>5257</v>
      </c>
      <c r="N720" s="3">
        <v>94.59</v>
      </c>
      <c r="O720" s="3">
        <v>70</v>
      </c>
      <c r="P720" s="3">
        <v>74</v>
      </c>
      <c r="Q720" s="3">
        <v>0</v>
      </c>
      <c r="R720" s="3">
        <v>93.97</v>
      </c>
      <c r="S720" s="3">
        <v>109</v>
      </c>
      <c r="T720" s="3">
        <v>116</v>
      </c>
      <c r="U720" s="3">
        <v>0</v>
      </c>
      <c r="V720" s="3">
        <v>100</v>
      </c>
      <c r="W720" s="3">
        <v>12</v>
      </c>
      <c r="X720" s="3">
        <v>12</v>
      </c>
      <c r="Y720" s="3">
        <v>0</v>
      </c>
      <c r="Z720" s="3">
        <v>100</v>
      </c>
      <c r="AA720" s="3">
        <v>51</v>
      </c>
      <c r="AB720" s="3">
        <v>51</v>
      </c>
      <c r="AC720" s="3">
        <v>0</v>
      </c>
      <c r="AD720" s="3">
        <v>98</v>
      </c>
      <c r="AE720" s="3">
        <v>58</v>
      </c>
      <c r="AF720" s="3">
        <v>59</v>
      </c>
      <c r="AG720" s="3">
        <v>0</v>
      </c>
      <c r="AH720" s="3" t="s">
        <v>3156</v>
      </c>
    </row>
    <row r="721" spans="1:34" s="4" customFormat="1" ht="11.25" x14ac:dyDescent="0.2">
      <c r="A721" s="3" t="s">
        <v>2883</v>
      </c>
      <c r="B721" s="3" t="s">
        <v>3148</v>
      </c>
      <c r="C721" s="3" t="s">
        <v>36</v>
      </c>
      <c r="D721" s="3">
        <v>13348</v>
      </c>
      <c r="E721" s="3" t="s">
        <v>3157</v>
      </c>
      <c r="F721" s="3" t="s">
        <v>3160</v>
      </c>
      <c r="G721" s="3" t="s">
        <v>3158</v>
      </c>
      <c r="H721" s="3" t="s">
        <v>3159</v>
      </c>
      <c r="I721" s="3" t="s">
        <v>87</v>
      </c>
      <c r="J721" s="3" t="s">
        <v>52</v>
      </c>
      <c r="K721" s="3" t="s">
        <v>44</v>
      </c>
      <c r="L721" s="3" t="s">
        <v>6</v>
      </c>
      <c r="M721" s="3" t="s">
        <v>5257</v>
      </c>
      <c r="N721" s="3">
        <v>17.8</v>
      </c>
      <c r="O721" s="3">
        <v>1442</v>
      </c>
      <c r="P721" s="3">
        <v>81</v>
      </c>
      <c r="Q721" s="3">
        <v>0</v>
      </c>
      <c r="R721" s="3">
        <v>18.38</v>
      </c>
      <c r="S721" s="3">
        <v>1470</v>
      </c>
      <c r="T721" s="3">
        <v>80</v>
      </c>
      <c r="U721" s="3">
        <v>0</v>
      </c>
      <c r="V721" s="3">
        <v>22.03</v>
      </c>
      <c r="W721" s="3">
        <v>881</v>
      </c>
      <c r="X721" s="3">
        <v>40</v>
      </c>
      <c r="Y721" s="3">
        <v>0</v>
      </c>
      <c r="Z721" s="3">
        <v>12.42</v>
      </c>
      <c r="AA721" s="3">
        <v>1652</v>
      </c>
      <c r="AB721" s="3">
        <v>133</v>
      </c>
      <c r="AC721" s="3">
        <v>0</v>
      </c>
      <c r="AD721" s="3">
        <v>16</v>
      </c>
      <c r="AE721" s="3">
        <v>1367</v>
      </c>
      <c r="AF721" s="3">
        <v>87</v>
      </c>
      <c r="AG721" s="3">
        <v>0</v>
      </c>
      <c r="AH721" s="3" t="s">
        <v>3161</v>
      </c>
    </row>
    <row r="722" spans="1:34" s="4" customFormat="1" ht="11.25" x14ac:dyDescent="0.2">
      <c r="A722" s="3" t="s">
        <v>2883</v>
      </c>
      <c r="B722" s="3" t="s">
        <v>3162</v>
      </c>
      <c r="C722" s="3" t="s">
        <v>36</v>
      </c>
      <c r="D722" s="3">
        <v>12013</v>
      </c>
      <c r="E722" s="3" t="s">
        <v>3163</v>
      </c>
      <c r="F722" s="3" t="s">
        <v>3166</v>
      </c>
      <c r="G722" s="3" t="s">
        <v>3164</v>
      </c>
      <c r="H722" s="3" t="s">
        <v>3165</v>
      </c>
      <c r="I722" s="3" t="s">
        <v>42</v>
      </c>
      <c r="J722" s="3" t="s">
        <v>43</v>
      </c>
      <c r="K722" s="3" t="s">
        <v>53</v>
      </c>
      <c r="L722" s="3" t="s">
        <v>6</v>
      </c>
      <c r="M722" s="3" t="s">
        <v>5257</v>
      </c>
      <c r="N722" s="3">
        <v>95</v>
      </c>
      <c r="O722" s="3">
        <v>20</v>
      </c>
      <c r="P722" s="3">
        <v>21</v>
      </c>
      <c r="Q722" s="3">
        <v>0</v>
      </c>
      <c r="R722" s="3">
        <v>94</v>
      </c>
      <c r="S722" s="3">
        <v>30</v>
      </c>
      <c r="T722" s="3">
        <v>32</v>
      </c>
      <c r="U722" s="3">
        <v>0</v>
      </c>
      <c r="V722" s="3">
        <v>0</v>
      </c>
      <c r="W722" s="3">
        <v>0</v>
      </c>
      <c r="X722" s="3">
        <v>0</v>
      </c>
      <c r="Y722" s="3">
        <v>0</v>
      </c>
      <c r="Z722" s="3">
        <v>100</v>
      </c>
      <c r="AA722" s="3">
        <v>5</v>
      </c>
      <c r="AB722" s="3">
        <v>5</v>
      </c>
      <c r="AC722" s="3">
        <v>0</v>
      </c>
      <c r="AD722" s="3">
        <v>100</v>
      </c>
      <c r="AE722" s="3">
        <v>11</v>
      </c>
      <c r="AF722" s="3">
        <v>11</v>
      </c>
      <c r="AG722" s="3">
        <v>0</v>
      </c>
      <c r="AH722" s="3" t="s">
        <v>3167</v>
      </c>
    </row>
    <row r="723" spans="1:34" s="4" customFormat="1" ht="11.25" x14ac:dyDescent="0.2">
      <c r="A723" s="3" t="s">
        <v>2883</v>
      </c>
      <c r="B723" s="3" t="s">
        <v>3162</v>
      </c>
      <c r="C723" s="3" t="s">
        <v>36</v>
      </c>
      <c r="D723" s="3">
        <v>12015</v>
      </c>
      <c r="E723" s="3" t="s">
        <v>3168</v>
      </c>
      <c r="F723" s="3" t="s">
        <v>3170</v>
      </c>
      <c r="G723" s="3" t="s">
        <v>3164</v>
      </c>
      <c r="H723" s="3" t="s">
        <v>3169</v>
      </c>
      <c r="I723" s="3" t="s">
        <v>42</v>
      </c>
      <c r="J723" s="3" t="s">
        <v>43</v>
      </c>
      <c r="K723" s="3" t="s">
        <v>44</v>
      </c>
      <c r="L723" s="3" t="s">
        <v>6</v>
      </c>
      <c r="M723" s="3" t="s">
        <v>5257</v>
      </c>
      <c r="N723" s="3">
        <v>75</v>
      </c>
      <c r="O723" s="3">
        <v>3</v>
      </c>
      <c r="P723" s="3">
        <v>4</v>
      </c>
      <c r="Q723" s="3">
        <v>0</v>
      </c>
      <c r="R723" s="3">
        <v>75</v>
      </c>
      <c r="S723" s="3">
        <v>3</v>
      </c>
      <c r="T723" s="3">
        <v>4</v>
      </c>
      <c r="U723" s="3">
        <v>0</v>
      </c>
      <c r="V723" s="3">
        <v>67</v>
      </c>
      <c r="W723" s="3">
        <v>2</v>
      </c>
      <c r="X723" s="3">
        <v>3</v>
      </c>
      <c r="Y723" s="3">
        <v>0</v>
      </c>
      <c r="Z723" s="3">
        <v>100</v>
      </c>
      <c r="AA723" s="3">
        <v>4</v>
      </c>
      <c r="AB723" s="3">
        <v>4</v>
      </c>
      <c r="AC723" s="3">
        <v>0</v>
      </c>
      <c r="AD723" s="3">
        <v>50</v>
      </c>
      <c r="AE723" s="3">
        <v>2</v>
      </c>
      <c r="AF723" s="3">
        <v>4</v>
      </c>
      <c r="AG723" s="3">
        <v>0</v>
      </c>
      <c r="AH723" s="3" t="s">
        <v>3171</v>
      </c>
    </row>
    <row r="724" spans="1:34" s="4" customFormat="1" ht="11.25" x14ac:dyDescent="0.2">
      <c r="A724" s="3" t="s">
        <v>2883</v>
      </c>
      <c r="B724" s="3" t="s">
        <v>3162</v>
      </c>
      <c r="C724" s="3" t="s">
        <v>36</v>
      </c>
      <c r="D724" s="3">
        <v>12477</v>
      </c>
      <c r="E724" s="3" t="s">
        <v>3172</v>
      </c>
      <c r="F724" s="3" t="s">
        <v>3174</v>
      </c>
      <c r="G724" s="3" t="s">
        <v>3164</v>
      </c>
      <c r="H724" s="3" t="s">
        <v>3173</v>
      </c>
      <c r="I724" s="3" t="s">
        <v>42</v>
      </c>
      <c r="J724" s="3" t="s">
        <v>43</v>
      </c>
      <c r="K724" s="3" t="s">
        <v>53</v>
      </c>
      <c r="L724" s="3" t="s">
        <v>6</v>
      </c>
      <c r="M724" s="3" t="s">
        <v>5257</v>
      </c>
      <c r="N724" s="3">
        <v>88</v>
      </c>
      <c r="O724" s="3">
        <v>14</v>
      </c>
      <c r="P724" s="3">
        <v>16</v>
      </c>
      <c r="Q724" s="3">
        <v>0</v>
      </c>
      <c r="R724" s="3">
        <v>93</v>
      </c>
      <c r="S724" s="3">
        <v>13</v>
      </c>
      <c r="T724" s="3">
        <v>14</v>
      </c>
      <c r="U724" s="3">
        <v>0</v>
      </c>
      <c r="V724" s="3">
        <v>100</v>
      </c>
      <c r="W724" s="3">
        <v>6</v>
      </c>
      <c r="X724" s="3">
        <v>6</v>
      </c>
      <c r="Y724" s="3">
        <v>0</v>
      </c>
      <c r="Z724" s="3">
        <v>100</v>
      </c>
      <c r="AA724" s="3">
        <v>20</v>
      </c>
      <c r="AB724" s="3">
        <v>20</v>
      </c>
      <c r="AC724" s="3">
        <v>0</v>
      </c>
      <c r="AD724" s="3">
        <v>100</v>
      </c>
      <c r="AE724" s="3">
        <v>8</v>
      </c>
      <c r="AF724" s="3">
        <v>8</v>
      </c>
      <c r="AG724" s="3">
        <v>0</v>
      </c>
      <c r="AH724" s="3" t="s">
        <v>3175</v>
      </c>
    </row>
    <row r="725" spans="1:34" s="4" customFormat="1" ht="11.25" x14ac:dyDescent="0.2">
      <c r="A725" s="3" t="s">
        <v>2883</v>
      </c>
      <c r="B725" s="3" t="s">
        <v>3162</v>
      </c>
      <c r="C725" s="3" t="s">
        <v>36</v>
      </c>
      <c r="D725" s="3">
        <v>13218</v>
      </c>
      <c r="E725" s="3" t="s">
        <v>3176</v>
      </c>
      <c r="F725" s="3" t="s">
        <v>3179</v>
      </c>
      <c r="G725" s="3" t="s">
        <v>3177</v>
      </c>
      <c r="H725" s="3" t="s">
        <v>3178</v>
      </c>
      <c r="I725" s="3" t="s">
        <v>42</v>
      </c>
      <c r="J725" s="3" t="s">
        <v>43</v>
      </c>
      <c r="K725" s="3" t="s">
        <v>44</v>
      </c>
      <c r="L725" s="3" t="s">
        <v>6</v>
      </c>
      <c r="M725" s="3" t="s">
        <v>5257</v>
      </c>
      <c r="N725" s="3">
        <v>50</v>
      </c>
      <c r="O725" s="3">
        <v>2</v>
      </c>
      <c r="P725" s="3">
        <v>4</v>
      </c>
      <c r="Q725" s="3">
        <v>0</v>
      </c>
      <c r="R725" s="3">
        <v>67</v>
      </c>
      <c r="S725" s="3">
        <v>2</v>
      </c>
      <c r="T725" s="3">
        <v>3</v>
      </c>
      <c r="U725" s="3">
        <v>0</v>
      </c>
      <c r="V725" s="3">
        <v>67</v>
      </c>
      <c r="W725" s="3">
        <v>2</v>
      </c>
      <c r="X725" s="3">
        <v>3</v>
      </c>
      <c r="Y725" s="3">
        <v>0</v>
      </c>
      <c r="Z725" s="3">
        <v>100</v>
      </c>
      <c r="AA725" s="3">
        <v>3</v>
      </c>
      <c r="AB725" s="3">
        <v>3</v>
      </c>
      <c r="AC725" s="3">
        <v>0</v>
      </c>
      <c r="AD725" s="3">
        <v>0</v>
      </c>
      <c r="AE725" s="3">
        <v>0</v>
      </c>
      <c r="AF725" s="3">
        <v>0</v>
      </c>
      <c r="AG725" s="3">
        <v>0</v>
      </c>
      <c r="AH725" s="3" t="s">
        <v>3180</v>
      </c>
    </row>
    <row r="726" spans="1:34" s="4" customFormat="1" ht="11.25" x14ac:dyDescent="0.2">
      <c r="A726" s="3" t="s">
        <v>2883</v>
      </c>
      <c r="B726" s="3" t="s">
        <v>3181</v>
      </c>
      <c r="C726" s="3" t="s">
        <v>36</v>
      </c>
      <c r="D726" s="3">
        <v>10064</v>
      </c>
      <c r="E726" s="3" t="s">
        <v>3182</v>
      </c>
      <c r="F726" s="3" t="s">
        <v>3183</v>
      </c>
      <c r="G726" s="3"/>
      <c r="H726" s="3"/>
      <c r="I726" s="3" t="s">
        <v>42</v>
      </c>
      <c r="J726" s="3" t="s">
        <v>43</v>
      </c>
      <c r="K726" s="3" t="s">
        <v>44</v>
      </c>
      <c r="L726" s="3" t="s">
        <v>6</v>
      </c>
      <c r="M726" s="3" t="s">
        <v>5256</v>
      </c>
      <c r="N726" s="3" t="s">
        <v>67</v>
      </c>
      <c r="O726" s="3" t="s">
        <v>40</v>
      </c>
      <c r="P726" s="3" t="s">
        <v>40</v>
      </c>
      <c r="Q726" s="3" t="s">
        <v>40</v>
      </c>
      <c r="R726" s="3" t="s">
        <v>67</v>
      </c>
      <c r="S726" s="3" t="s">
        <v>40</v>
      </c>
      <c r="T726" s="3" t="s">
        <v>40</v>
      </c>
      <c r="U726" s="3" t="s">
        <v>40</v>
      </c>
      <c r="V726" s="3" t="s">
        <v>67</v>
      </c>
      <c r="W726" s="3" t="s">
        <v>40</v>
      </c>
      <c r="X726" s="3" t="s">
        <v>40</v>
      </c>
      <c r="Y726" s="3" t="s">
        <v>40</v>
      </c>
      <c r="Z726" s="3">
        <v>0</v>
      </c>
      <c r="AA726" s="3">
        <v>0</v>
      </c>
      <c r="AB726" s="3">
        <v>0</v>
      </c>
      <c r="AC726" s="3">
        <v>0</v>
      </c>
      <c r="AD726" s="3">
        <v>100</v>
      </c>
      <c r="AE726" s="3">
        <v>2</v>
      </c>
      <c r="AF726" s="3">
        <v>2</v>
      </c>
      <c r="AG726" s="3">
        <v>0</v>
      </c>
      <c r="AH726" s="3" t="s">
        <v>3184</v>
      </c>
    </row>
    <row r="727" spans="1:34" s="4" customFormat="1" ht="11.25" x14ac:dyDescent="0.2">
      <c r="A727" s="3" t="s">
        <v>2883</v>
      </c>
      <c r="B727" s="3" t="s">
        <v>3181</v>
      </c>
      <c r="C727" s="3" t="s">
        <v>36</v>
      </c>
      <c r="D727" s="3">
        <v>10271</v>
      </c>
      <c r="E727" s="3" t="s">
        <v>3185</v>
      </c>
      <c r="F727" s="3" t="s">
        <v>3186</v>
      </c>
      <c r="G727" s="3"/>
      <c r="H727" s="3"/>
      <c r="I727" s="3" t="s">
        <v>42</v>
      </c>
      <c r="J727" s="3" t="s">
        <v>43</v>
      </c>
      <c r="K727" s="3" t="s">
        <v>53</v>
      </c>
      <c r="L727" s="3" t="s">
        <v>6</v>
      </c>
      <c r="M727" s="3" t="s">
        <v>5256</v>
      </c>
      <c r="N727" s="3" t="s">
        <v>67</v>
      </c>
      <c r="O727" s="3" t="s">
        <v>40</v>
      </c>
      <c r="P727" s="3" t="s">
        <v>40</v>
      </c>
      <c r="Q727" s="3" t="s">
        <v>40</v>
      </c>
      <c r="R727" s="3" t="s">
        <v>67</v>
      </c>
      <c r="S727" s="3" t="s">
        <v>40</v>
      </c>
      <c r="T727" s="3" t="s">
        <v>40</v>
      </c>
      <c r="U727" s="3" t="s">
        <v>40</v>
      </c>
      <c r="V727" s="3" t="s">
        <v>67</v>
      </c>
      <c r="W727" s="3" t="s">
        <v>40</v>
      </c>
      <c r="X727" s="3" t="s">
        <v>40</v>
      </c>
      <c r="Y727" s="3" t="s">
        <v>40</v>
      </c>
      <c r="Z727" s="3">
        <v>97.9</v>
      </c>
      <c r="AA727" s="3">
        <v>333</v>
      </c>
      <c r="AB727" s="3">
        <v>340</v>
      </c>
      <c r="AC727" s="3">
        <v>0</v>
      </c>
      <c r="AD727" s="3">
        <v>97.7</v>
      </c>
      <c r="AE727" s="3">
        <v>254</v>
      </c>
      <c r="AF727" s="3">
        <v>260</v>
      </c>
      <c r="AG727" s="3">
        <v>0</v>
      </c>
      <c r="AH727" s="3" t="s">
        <v>3187</v>
      </c>
    </row>
    <row r="728" spans="1:34" s="4" customFormat="1" ht="11.25" x14ac:dyDescent="0.2">
      <c r="A728" s="3" t="s">
        <v>2883</v>
      </c>
      <c r="B728" s="3" t="s">
        <v>3181</v>
      </c>
      <c r="C728" s="3" t="s">
        <v>36</v>
      </c>
      <c r="D728" s="3">
        <v>12654</v>
      </c>
      <c r="E728" s="3" t="s">
        <v>3188</v>
      </c>
      <c r="F728" s="3" t="s">
        <v>3189</v>
      </c>
      <c r="G728" s="3"/>
      <c r="H728" s="3"/>
      <c r="I728" s="3" t="s">
        <v>42</v>
      </c>
      <c r="J728" s="3" t="s">
        <v>43</v>
      </c>
      <c r="K728" s="3" t="s">
        <v>44</v>
      </c>
      <c r="L728" s="3" t="s">
        <v>6</v>
      </c>
      <c r="M728" s="3" t="s">
        <v>5256</v>
      </c>
      <c r="N728" s="3" t="s">
        <v>67</v>
      </c>
      <c r="O728" s="3" t="s">
        <v>40</v>
      </c>
      <c r="P728" s="3" t="s">
        <v>40</v>
      </c>
      <c r="Q728" s="3" t="s">
        <v>40</v>
      </c>
      <c r="R728" s="3" t="s">
        <v>67</v>
      </c>
      <c r="S728" s="3" t="s">
        <v>40</v>
      </c>
      <c r="T728" s="3" t="s">
        <v>40</v>
      </c>
      <c r="U728" s="3" t="s">
        <v>40</v>
      </c>
      <c r="V728" s="3" t="s">
        <v>67</v>
      </c>
      <c r="W728" s="3" t="s">
        <v>40</v>
      </c>
      <c r="X728" s="3" t="s">
        <v>40</v>
      </c>
      <c r="Y728" s="3" t="s">
        <v>40</v>
      </c>
      <c r="Z728" s="3">
        <v>100</v>
      </c>
      <c r="AA728" s="3">
        <v>42</v>
      </c>
      <c r="AB728" s="3">
        <v>42</v>
      </c>
      <c r="AC728" s="3">
        <v>0</v>
      </c>
      <c r="AD728" s="3">
        <v>100</v>
      </c>
      <c r="AE728" s="3">
        <v>26</v>
      </c>
      <c r="AF728" s="3">
        <v>26</v>
      </c>
      <c r="AG728" s="3">
        <v>0</v>
      </c>
      <c r="AH728" s="3" t="s">
        <v>3190</v>
      </c>
    </row>
    <row r="729" spans="1:34" s="4" customFormat="1" ht="11.25" x14ac:dyDescent="0.2">
      <c r="A729" s="3" t="s">
        <v>2883</v>
      </c>
      <c r="B729" s="3" t="s">
        <v>3181</v>
      </c>
      <c r="C729" s="3" t="s">
        <v>36</v>
      </c>
      <c r="D729" s="3">
        <v>13239</v>
      </c>
      <c r="E729" s="3" t="s">
        <v>3191</v>
      </c>
      <c r="F729" s="3" t="s">
        <v>3194</v>
      </c>
      <c r="G729" s="3" t="s">
        <v>3192</v>
      </c>
      <c r="H729" s="3" t="s">
        <v>3193</v>
      </c>
      <c r="I729" s="3" t="s">
        <v>42</v>
      </c>
      <c r="J729" s="3" t="s">
        <v>43</v>
      </c>
      <c r="K729" s="3" t="s">
        <v>53</v>
      </c>
      <c r="L729" s="3" t="s">
        <v>6</v>
      </c>
      <c r="M729" s="3" t="s">
        <v>5257</v>
      </c>
      <c r="N729" s="3">
        <v>75</v>
      </c>
      <c r="O729" s="3">
        <v>750</v>
      </c>
      <c r="P729" s="3">
        <v>1000</v>
      </c>
      <c r="Q729" s="3">
        <v>0</v>
      </c>
      <c r="R729" s="3">
        <v>75</v>
      </c>
      <c r="S729" s="3">
        <v>750</v>
      </c>
      <c r="T729" s="3">
        <v>1000</v>
      </c>
      <c r="U729" s="3">
        <v>0</v>
      </c>
      <c r="V729" s="3">
        <v>77</v>
      </c>
      <c r="W729" s="3">
        <v>406</v>
      </c>
      <c r="X729" s="3">
        <v>527</v>
      </c>
      <c r="Y729" s="3">
        <v>0</v>
      </c>
      <c r="Z729" s="3">
        <v>78.599999999999994</v>
      </c>
      <c r="AA729" s="3">
        <v>1418</v>
      </c>
      <c r="AB729" s="3">
        <v>1803</v>
      </c>
      <c r="AC729" s="3">
        <v>0</v>
      </c>
      <c r="AD729" s="3">
        <v>78</v>
      </c>
      <c r="AE729" s="3">
        <v>2246</v>
      </c>
      <c r="AF729" s="3">
        <v>2878</v>
      </c>
      <c r="AG729" s="3">
        <v>0</v>
      </c>
      <c r="AH729" s="3" t="s">
        <v>3195</v>
      </c>
    </row>
    <row r="730" spans="1:34" s="4" customFormat="1" ht="11.25" x14ac:dyDescent="0.2">
      <c r="A730" s="3" t="s">
        <v>2883</v>
      </c>
      <c r="B730" s="3" t="s">
        <v>3181</v>
      </c>
      <c r="C730" s="3" t="s">
        <v>36</v>
      </c>
      <c r="D730" s="3">
        <v>13864</v>
      </c>
      <c r="E730" s="3" t="s">
        <v>3196</v>
      </c>
      <c r="F730" s="3" t="s">
        <v>3199</v>
      </c>
      <c r="G730" s="3" t="s">
        <v>3197</v>
      </c>
      <c r="H730" s="3" t="s">
        <v>3198</v>
      </c>
      <c r="I730" s="3" t="s">
        <v>42</v>
      </c>
      <c r="J730" s="3" t="s">
        <v>43</v>
      </c>
      <c r="K730" s="3" t="s">
        <v>53</v>
      </c>
      <c r="L730" s="3" t="s">
        <v>6</v>
      </c>
      <c r="M730" s="3" t="s">
        <v>9</v>
      </c>
      <c r="N730" s="3">
        <v>80</v>
      </c>
      <c r="O730" s="3">
        <v>400</v>
      </c>
      <c r="P730" s="3">
        <v>500</v>
      </c>
      <c r="Q730" s="3">
        <v>0</v>
      </c>
      <c r="R730" s="3"/>
      <c r="S730" s="3"/>
      <c r="T730" s="3"/>
      <c r="U730" s="3"/>
      <c r="V730" s="3" t="s">
        <v>67</v>
      </c>
      <c r="W730" s="3" t="s">
        <v>40</v>
      </c>
      <c r="X730" s="3" t="s">
        <v>40</v>
      </c>
      <c r="Y730" s="3" t="s">
        <v>40</v>
      </c>
      <c r="Z730" s="3" t="s">
        <v>67</v>
      </c>
      <c r="AA730" s="3" t="s">
        <v>40</v>
      </c>
      <c r="AB730" s="3" t="s">
        <v>40</v>
      </c>
      <c r="AC730" s="3" t="s">
        <v>40</v>
      </c>
      <c r="AD730" s="3" t="s">
        <v>67</v>
      </c>
      <c r="AE730" s="3" t="s">
        <v>40</v>
      </c>
      <c r="AF730" s="3" t="s">
        <v>40</v>
      </c>
      <c r="AG730" s="3" t="s">
        <v>40</v>
      </c>
      <c r="AH730" s="3" t="s">
        <v>3200</v>
      </c>
    </row>
    <row r="731" spans="1:34" s="4" customFormat="1" ht="11.25" x14ac:dyDescent="0.2">
      <c r="A731" s="3" t="s">
        <v>2883</v>
      </c>
      <c r="B731" s="3" t="s">
        <v>3181</v>
      </c>
      <c r="C731" s="3" t="s">
        <v>36</v>
      </c>
      <c r="D731" s="3">
        <v>13873</v>
      </c>
      <c r="E731" s="3" t="s">
        <v>3201</v>
      </c>
      <c r="F731" s="3" t="s">
        <v>3204</v>
      </c>
      <c r="G731" s="3" t="s">
        <v>3202</v>
      </c>
      <c r="H731" s="3" t="s">
        <v>3203</v>
      </c>
      <c r="I731" s="3" t="s">
        <v>42</v>
      </c>
      <c r="J731" s="3" t="s">
        <v>43</v>
      </c>
      <c r="K731" s="3" t="s">
        <v>44</v>
      </c>
      <c r="L731" s="3" t="s">
        <v>6</v>
      </c>
      <c r="M731" s="3" t="s">
        <v>9</v>
      </c>
      <c r="N731" s="3">
        <v>96</v>
      </c>
      <c r="O731" s="3">
        <v>23</v>
      </c>
      <c r="P731" s="3">
        <v>24</v>
      </c>
      <c r="Q731" s="3">
        <v>0</v>
      </c>
      <c r="R731" s="3"/>
      <c r="S731" s="3"/>
      <c r="T731" s="3"/>
      <c r="U731" s="3"/>
      <c r="V731" s="3" t="s">
        <v>67</v>
      </c>
      <c r="W731" s="3" t="s">
        <v>40</v>
      </c>
      <c r="X731" s="3" t="s">
        <v>40</v>
      </c>
      <c r="Y731" s="3" t="s">
        <v>40</v>
      </c>
      <c r="Z731" s="3" t="s">
        <v>67</v>
      </c>
      <c r="AA731" s="3" t="s">
        <v>40</v>
      </c>
      <c r="AB731" s="3" t="s">
        <v>40</v>
      </c>
      <c r="AC731" s="3" t="s">
        <v>40</v>
      </c>
      <c r="AD731" s="3" t="s">
        <v>67</v>
      </c>
      <c r="AE731" s="3" t="s">
        <v>40</v>
      </c>
      <c r="AF731" s="3" t="s">
        <v>40</v>
      </c>
      <c r="AG731" s="3" t="s">
        <v>40</v>
      </c>
      <c r="AH731" s="3" t="s">
        <v>3205</v>
      </c>
    </row>
    <row r="732" spans="1:34" s="4" customFormat="1" ht="11.25" x14ac:dyDescent="0.2">
      <c r="A732" s="3" t="s">
        <v>2883</v>
      </c>
      <c r="B732" s="3" t="s">
        <v>3181</v>
      </c>
      <c r="C732" s="3" t="s">
        <v>36</v>
      </c>
      <c r="D732" s="3">
        <v>13880</v>
      </c>
      <c r="E732" s="3" t="s">
        <v>3206</v>
      </c>
      <c r="F732" s="3" t="s">
        <v>3209</v>
      </c>
      <c r="G732" s="3" t="s">
        <v>3207</v>
      </c>
      <c r="H732" s="3" t="s">
        <v>3208</v>
      </c>
      <c r="I732" s="3" t="s">
        <v>42</v>
      </c>
      <c r="J732" s="3" t="s">
        <v>43</v>
      </c>
      <c r="K732" s="3" t="s">
        <v>53</v>
      </c>
      <c r="L732" s="3" t="s">
        <v>6</v>
      </c>
      <c r="M732" s="3" t="s">
        <v>9</v>
      </c>
      <c r="N732" s="3">
        <v>40</v>
      </c>
      <c r="O732" s="3">
        <v>40</v>
      </c>
      <c r="P732" s="3">
        <v>100</v>
      </c>
      <c r="Q732" s="3">
        <v>0</v>
      </c>
      <c r="R732" s="3"/>
      <c r="S732" s="3"/>
      <c r="T732" s="3"/>
      <c r="U732" s="3"/>
      <c r="V732" s="3" t="s">
        <v>67</v>
      </c>
      <c r="W732" s="3" t="s">
        <v>40</v>
      </c>
      <c r="X732" s="3" t="s">
        <v>40</v>
      </c>
      <c r="Y732" s="3" t="s">
        <v>40</v>
      </c>
      <c r="Z732" s="3" t="s">
        <v>67</v>
      </c>
      <c r="AA732" s="3" t="s">
        <v>40</v>
      </c>
      <c r="AB732" s="3" t="s">
        <v>40</v>
      </c>
      <c r="AC732" s="3" t="s">
        <v>40</v>
      </c>
      <c r="AD732" s="3" t="s">
        <v>67</v>
      </c>
      <c r="AE732" s="3" t="s">
        <v>40</v>
      </c>
      <c r="AF732" s="3" t="s">
        <v>40</v>
      </c>
      <c r="AG732" s="3" t="s">
        <v>40</v>
      </c>
      <c r="AH732" s="3" t="s">
        <v>3210</v>
      </c>
    </row>
    <row r="733" spans="1:34" s="4" customFormat="1" ht="11.25" x14ac:dyDescent="0.2">
      <c r="A733" s="3" t="s">
        <v>2883</v>
      </c>
      <c r="B733" s="3" t="s">
        <v>3181</v>
      </c>
      <c r="C733" s="3" t="s">
        <v>36</v>
      </c>
      <c r="D733" s="3">
        <v>13882</v>
      </c>
      <c r="E733" s="3" t="s">
        <v>3211</v>
      </c>
      <c r="F733" s="3" t="s">
        <v>3213</v>
      </c>
      <c r="G733" s="3" t="s">
        <v>3192</v>
      </c>
      <c r="H733" s="3" t="s">
        <v>3212</v>
      </c>
      <c r="I733" s="3" t="s">
        <v>42</v>
      </c>
      <c r="J733" s="3" t="s">
        <v>43</v>
      </c>
      <c r="K733" s="3" t="s">
        <v>53</v>
      </c>
      <c r="L733" s="3" t="s">
        <v>6</v>
      </c>
      <c r="M733" s="3" t="s">
        <v>9</v>
      </c>
      <c r="N733" s="3">
        <v>80</v>
      </c>
      <c r="O733" s="3">
        <v>120</v>
      </c>
      <c r="P733" s="3">
        <v>150</v>
      </c>
      <c r="Q733" s="3">
        <v>0</v>
      </c>
      <c r="R733" s="3"/>
      <c r="S733" s="3"/>
      <c r="T733" s="3"/>
      <c r="U733" s="3"/>
      <c r="V733" s="3" t="s">
        <v>67</v>
      </c>
      <c r="W733" s="3" t="s">
        <v>40</v>
      </c>
      <c r="X733" s="3" t="s">
        <v>40</v>
      </c>
      <c r="Y733" s="3" t="s">
        <v>40</v>
      </c>
      <c r="Z733" s="3" t="s">
        <v>67</v>
      </c>
      <c r="AA733" s="3" t="s">
        <v>40</v>
      </c>
      <c r="AB733" s="3" t="s">
        <v>40</v>
      </c>
      <c r="AC733" s="3" t="s">
        <v>40</v>
      </c>
      <c r="AD733" s="3" t="s">
        <v>67</v>
      </c>
      <c r="AE733" s="3" t="s">
        <v>40</v>
      </c>
      <c r="AF733" s="3" t="s">
        <v>40</v>
      </c>
      <c r="AG733" s="3" t="s">
        <v>40</v>
      </c>
      <c r="AH733" s="3" t="s">
        <v>3214</v>
      </c>
    </row>
    <row r="734" spans="1:34" s="4" customFormat="1" ht="11.25" x14ac:dyDescent="0.2">
      <c r="A734" s="3" t="s">
        <v>2883</v>
      </c>
      <c r="B734" s="3" t="s">
        <v>3215</v>
      </c>
      <c r="C734" s="3" t="s">
        <v>3216</v>
      </c>
      <c r="D734" s="3">
        <v>2274</v>
      </c>
      <c r="E734" s="3" t="s">
        <v>3217</v>
      </c>
      <c r="F734" s="3" t="s">
        <v>3220</v>
      </c>
      <c r="G734" s="3" t="s">
        <v>3218</v>
      </c>
      <c r="H734" s="3" t="s">
        <v>3219</v>
      </c>
      <c r="I734" s="3" t="s">
        <v>42</v>
      </c>
      <c r="J734" s="3" t="s">
        <v>43</v>
      </c>
      <c r="K734" s="3" t="s">
        <v>44</v>
      </c>
      <c r="L734" s="3" t="s">
        <v>45</v>
      </c>
      <c r="M734" s="3" t="s">
        <v>5257</v>
      </c>
      <c r="N734" s="3">
        <v>100</v>
      </c>
      <c r="O734" s="3">
        <v>200</v>
      </c>
      <c r="P734" s="3">
        <v>200</v>
      </c>
      <c r="Q734" s="3">
        <v>0</v>
      </c>
      <c r="R734" s="3">
        <v>100</v>
      </c>
      <c r="S734" s="3">
        <v>175</v>
      </c>
      <c r="T734" s="3">
        <v>175</v>
      </c>
      <c r="U734" s="3">
        <v>0</v>
      </c>
      <c r="V734" s="3">
        <v>90</v>
      </c>
      <c r="W734" s="3">
        <v>157</v>
      </c>
      <c r="X734" s="3">
        <v>175</v>
      </c>
      <c r="Y734" s="3">
        <v>0</v>
      </c>
      <c r="Z734" s="3">
        <v>100</v>
      </c>
      <c r="AA734" s="3">
        <v>130</v>
      </c>
      <c r="AB734" s="3">
        <v>130</v>
      </c>
      <c r="AC734" s="3">
        <v>0</v>
      </c>
      <c r="AD734" s="3">
        <v>57</v>
      </c>
      <c r="AE734" s="3">
        <v>170</v>
      </c>
      <c r="AF734" s="3">
        <v>300</v>
      </c>
      <c r="AG734" s="3">
        <v>0</v>
      </c>
      <c r="AH734" s="3" t="s">
        <v>3221</v>
      </c>
    </row>
    <row r="735" spans="1:34" s="4" customFormat="1" ht="11.25" x14ac:dyDescent="0.2">
      <c r="A735" s="3" t="s">
        <v>2883</v>
      </c>
      <c r="B735" s="3" t="s">
        <v>3215</v>
      </c>
      <c r="C735" s="3" t="s">
        <v>3216</v>
      </c>
      <c r="D735" s="3">
        <v>8456</v>
      </c>
      <c r="E735" s="3" t="s">
        <v>3222</v>
      </c>
      <c r="F735" s="3" t="s">
        <v>3225</v>
      </c>
      <c r="G735" s="3" t="s">
        <v>3223</v>
      </c>
      <c r="H735" s="3" t="s">
        <v>3224</v>
      </c>
      <c r="I735" s="3" t="s">
        <v>42</v>
      </c>
      <c r="J735" s="3" t="s">
        <v>43</v>
      </c>
      <c r="K735" s="3" t="s">
        <v>44</v>
      </c>
      <c r="L735" s="3" t="s">
        <v>6</v>
      </c>
      <c r="M735" s="3" t="s">
        <v>5257</v>
      </c>
      <c r="N735" s="3">
        <v>100</v>
      </c>
      <c r="O735" s="3">
        <v>9</v>
      </c>
      <c r="P735" s="3">
        <v>9</v>
      </c>
      <c r="Q735" s="3">
        <v>0</v>
      </c>
      <c r="R735" s="3">
        <v>100</v>
      </c>
      <c r="S735" s="3">
        <v>3</v>
      </c>
      <c r="T735" s="3">
        <v>3</v>
      </c>
      <c r="U735" s="3">
        <v>0</v>
      </c>
      <c r="V735" s="3">
        <v>0</v>
      </c>
      <c r="W735" s="3">
        <v>0</v>
      </c>
      <c r="X735" s="3">
        <v>3</v>
      </c>
      <c r="Y735" s="3">
        <v>0</v>
      </c>
      <c r="Z735" s="3">
        <v>100</v>
      </c>
      <c r="AA735" s="3">
        <v>7</v>
      </c>
      <c r="AB735" s="3">
        <v>7</v>
      </c>
      <c r="AC735" s="3">
        <v>0</v>
      </c>
      <c r="AD735" s="3">
        <v>100</v>
      </c>
      <c r="AE735" s="3">
        <v>6</v>
      </c>
      <c r="AF735" s="3">
        <v>6</v>
      </c>
      <c r="AG735" s="3">
        <v>0</v>
      </c>
      <c r="AH735" s="3" t="s">
        <v>3226</v>
      </c>
    </row>
    <row r="736" spans="1:34" s="4" customFormat="1" ht="11.25" x14ac:dyDescent="0.2">
      <c r="A736" s="3" t="s">
        <v>2883</v>
      </c>
      <c r="B736" s="3" t="s">
        <v>3215</v>
      </c>
      <c r="C736" s="3" t="s">
        <v>3216</v>
      </c>
      <c r="D736" s="3">
        <v>9878</v>
      </c>
      <c r="E736" s="3" t="s">
        <v>3227</v>
      </c>
      <c r="F736" s="3" t="s">
        <v>3229</v>
      </c>
      <c r="G736" s="3" t="s">
        <v>3223</v>
      </c>
      <c r="H736" s="3" t="s">
        <v>3228</v>
      </c>
      <c r="I736" s="3" t="s">
        <v>42</v>
      </c>
      <c r="J736" s="3" t="s">
        <v>43</v>
      </c>
      <c r="K736" s="3" t="s">
        <v>44</v>
      </c>
      <c r="L736" s="3" t="s">
        <v>6</v>
      </c>
      <c r="M736" s="3" t="s">
        <v>5257</v>
      </c>
      <c r="N736" s="3">
        <v>100</v>
      </c>
      <c r="O736" s="3">
        <v>18</v>
      </c>
      <c r="P736" s="3">
        <v>18</v>
      </c>
      <c r="Q736" s="3">
        <v>0</v>
      </c>
      <c r="R736" s="3">
        <v>100</v>
      </c>
      <c r="S736" s="3">
        <v>49</v>
      </c>
      <c r="T736" s="3">
        <v>49</v>
      </c>
      <c r="U736" s="3">
        <v>0</v>
      </c>
      <c r="V736" s="3">
        <v>90</v>
      </c>
      <c r="W736" s="3">
        <v>36</v>
      </c>
      <c r="X736" s="3">
        <v>40</v>
      </c>
      <c r="Y736" s="3">
        <v>0</v>
      </c>
      <c r="Z736" s="3">
        <v>100</v>
      </c>
      <c r="AA736" s="3">
        <v>142</v>
      </c>
      <c r="AB736" s="3">
        <v>142</v>
      </c>
      <c r="AC736" s="3">
        <v>0</v>
      </c>
      <c r="AD736" s="3">
        <v>100</v>
      </c>
      <c r="AE736" s="3">
        <v>91</v>
      </c>
      <c r="AF736" s="3">
        <v>91</v>
      </c>
      <c r="AG736" s="3">
        <v>0</v>
      </c>
      <c r="AH736" s="3" t="s">
        <v>3230</v>
      </c>
    </row>
    <row r="737" spans="1:34" s="4" customFormat="1" ht="11.25" x14ac:dyDescent="0.2">
      <c r="A737" s="3" t="s">
        <v>2883</v>
      </c>
      <c r="B737" s="3" t="s">
        <v>3215</v>
      </c>
      <c r="C737" s="3" t="s">
        <v>3216</v>
      </c>
      <c r="D737" s="3">
        <v>12482</v>
      </c>
      <c r="E737" s="3" t="s">
        <v>3231</v>
      </c>
      <c r="F737" s="3" t="s">
        <v>3233</v>
      </c>
      <c r="G737" s="3" t="s">
        <v>3218</v>
      </c>
      <c r="H737" s="3" t="s">
        <v>3232</v>
      </c>
      <c r="I737" s="3" t="s">
        <v>42</v>
      </c>
      <c r="J737" s="3" t="s">
        <v>43</v>
      </c>
      <c r="K737" s="3" t="s">
        <v>44</v>
      </c>
      <c r="L737" s="3" t="s">
        <v>6</v>
      </c>
      <c r="M737" s="3" t="s">
        <v>5257</v>
      </c>
      <c r="N737" s="3">
        <v>4</v>
      </c>
      <c r="O737" s="3">
        <v>116</v>
      </c>
      <c r="P737" s="3">
        <v>2900</v>
      </c>
      <c r="Q737" s="3">
        <v>0</v>
      </c>
      <c r="R737" s="3">
        <v>4</v>
      </c>
      <c r="S737" s="3">
        <v>117</v>
      </c>
      <c r="T737" s="3">
        <v>2928</v>
      </c>
      <c r="U737" s="3">
        <v>0</v>
      </c>
      <c r="V737" s="3">
        <v>1.7</v>
      </c>
      <c r="W737" s="3">
        <v>50</v>
      </c>
      <c r="X737" s="3">
        <v>2928</v>
      </c>
      <c r="Y737" s="3">
        <v>0</v>
      </c>
      <c r="Z737" s="3">
        <v>4</v>
      </c>
      <c r="AA737" s="3">
        <v>115</v>
      </c>
      <c r="AB737" s="3">
        <v>2863</v>
      </c>
      <c r="AC737" s="3">
        <v>0</v>
      </c>
      <c r="AD737" s="3">
        <v>4</v>
      </c>
      <c r="AE737" s="3">
        <v>111</v>
      </c>
      <c r="AF737" s="3">
        <v>2770</v>
      </c>
      <c r="AG737" s="3">
        <v>0</v>
      </c>
      <c r="AH737" s="3" t="s">
        <v>3234</v>
      </c>
    </row>
    <row r="738" spans="1:34" s="4" customFormat="1" ht="11.25" x14ac:dyDescent="0.2">
      <c r="A738" s="3" t="s">
        <v>2883</v>
      </c>
      <c r="B738" s="3" t="s">
        <v>3215</v>
      </c>
      <c r="C738" s="3" t="s">
        <v>3216</v>
      </c>
      <c r="D738" s="3">
        <v>13240</v>
      </c>
      <c r="E738" s="3" t="s">
        <v>3235</v>
      </c>
      <c r="F738" s="3" t="s">
        <v>3236</v>
      </c>
      <c r="G738" s="3" t="s">
        <v>3218</v>
      </c>
      <c r="H738" s="3" t="s">
        <v>3232</v>
      </c>
      <c r="I738" s="3" t="s">
        <v>42</v>
      </c>
      <c r="J738" s="3" t="s">
        <v>43</v>
      </c>
      <c r="K738" s="3" t="s">
        <v>953</v>
      </c>
      <c r="L738" s="3" t="s">
        <v>6</v>
      </c>
      <c r="M738" s="3" t="s">
        <v>5257</v>
      </c>
      <c r="N738" s="3">
        <v>70</v>
      </c>
      <c r="O738" s="3">
        <v>571</v>
      </c>
      <c r="P738" s="3">
        <v>816</v>
      </c>
      <c r="Q738" s="3">
        <v>0</v>
      </c>
      <c r="R738" s="3">
        <v>70</v>
      </c>
      <c r="S738" s="3">
        <v>735</v>
      </c>
      <c r="T738" s="3">
        <v>1050</v>
      </c>
      <c r="U738" s="3">
        <v>0</v>
      </c>
      <c r="V738" s="3">
        <v>0</v>
      </c>
      <c r="W738" s="3">
        <v>0</v>
      </c>
      <c r="X738" s="3">
        <v>822</v>
      </c>
      <c r="Y738" s="3">
        <v>0</v>
      </c>
      <c r="Z738" s="3">
        <v>70</v>
      </c>
      <c r="AA738" s="3">
        <v>427</v>
      </c>
      <c r="AB738" s="3">
        <v>609</v>
      </c>
      <c r="AC738" s="3">
        <v>0</v>
      </c>
      <c r="AD738" s="3">
        <v>70</v>
      </c>
      <c r="AE738" s="3">
        <v>467</v>
      </c>
      <c r="AF738" s="3">
        <v>670</v>
      </c>
      <c r="AG738" s="3">
        <v>0</v>
      </c>
      <c r="AH738" s="3" t="s">
        <v>3237</v>
      </c>
    </row>
    <row r="739" spans="1:34" s="4" customFormat="1" ht="11.25" x14ac:dyDescent="0.2">
      <c r="A739" s="3" t="s">
        <v>3238</v>
      </c>
      <c r="B739" s="3" t="s">
        <v>3239</v>
      </c>
      <c r="C739" s="3" t="s">
        <v>263</v>
      </c>
      <c r="D739" s="3">
        <v>13170</v>
      </c>
      <c r="E739" s="3" t="s">
        <v>3240</v>
      </c>
      <c r="F739" s="3" t="s">
        <v>3243</v>
      </c>
      <c r="G739" s="3" t="s">
        <v>3241</v>
      </c>
      <c r="H739" s="3" t="s">
        <v>3242</v>
      </c>
      <c r="I739" s="3" t="s">
        <v>42</v>
      </c>
      <c r="J739" s="3" t="s">
        <v>43</v>
      </c>
      <c r="K739" s="3" t="s">
        <v>44</v>
      </c>
      <c r="L739" s="3" t="s">
        <v>6</v>
      </c>
      <c r="M739" s="3" t="s">
        <v>5257</v>
      </c>
      <c r="N739" s="3">
        <v>75</v>
      </c>
      <c r="O739" s="3">
        <v>15</v>
      </c>
      <c r="P739" s="3">
        <v>20</v>
      </c>
      <c r="Q739" s="3">
        <v>0</v>
      </c>
      <c r="R739" s="3">
        <v>90</v>
      </c>
      <c r="S739" s="3">
        <v>18</v>
      </c>
      <c r="T739" s="3">
        <v>20</v>
      </c>
      <c r="U739" s="3">
        <v>0</v>
      </c>
      <c r="V739" s="3">
        <v>75</v>
      </c>
      <c r="W739" s="3">
        <v>15</v>
      </c>
      <c r="X739" s="3">
        <v>20</v>
      </c>
      <c r="Y739" s="3">
        <v>0</v>
      </c>
      <c r="Z739" s="3">
        <v>95</v>
      </c>
      <c r="AA739" s="3">
        <v>19</v>
      </c>
      <c r="AB739" s="3">
        <v>20</v>
      </c>
      <c r="AC739" s="3">
        <v>0</v>
      </c>
      <c r="AD739" s="3">
        <v>95</v>
      </c>
      <c r="AE739" s="3">
        <v>19</v>
      </c>
      <c r="AF739" s="3">
        <v>20</v>
      </c>
      <c r="AG739" s="3">
        <v>0</v>
      </c>
      <c r="AH739" s="3" t="s">
        <v>3244</v>
      </c>
    </row>
    <row r="740" spans="1:34" s="4" customFormat="1" ht="11.25" x14ac:dyDescent="0.2">
      <c r="A740" s="3" t="s">
        <v>3238</v>
      </c>
      <c r="B740" s="3" t="s">
        <v>3239</v>
      </c>
      <c r="C740" s="3" t="s">
        <v>263</v>
      </c>
      <c r="D740" s="3">
        <v>13171</v>
      </c>
      <c r="E740" s="3" t="s">
        <v>3245</v>
      </c>
      <c r="F740" s="3" t="s">
        <v>3247</v>
      </c>
      <c r="G740" s="3" t="s">
        <v>3241</v>
      </c>
      <c r="H740" s="3" t="s">
        <v>3246</v>
      </c>
      <c r="I740" s="3" t="s">
        <v>42</v>
      </c>
      <c r="J740" s="3" t="s">
        <v>43</v>
      </c>
      <c r="K740" s="3" t="s">
        <v>44</v>
      </c>
      <c r="L740" s="3" t="s">
        <v>78</v>
      </c>
      <c r="M740" s="3" t="s">
        <v>5257</v>
      </c>
      <c r="N740" s="3">
        <v>63.2</v>
      </c>
      <c r="O740" s="3">
        <v>12</v>
      </c>
      <c r="P740" s="3">
        <v>19</v>
      </c>
      <c r="Q740" s="3">
        <v>0</v>
      </c>
      <c r="R740" s="3">
        <v>62.2</v>
      </c>
      <c r="S740" s="3">
        <v>23</v>
      </c>
      <c r="T740" s="3">
        <v>37</v>
      </c>
      <c r="U740" s="3">
        <v>0</v>
      </c>
      <c r="V740" s="3">
        <v>21.6</v>
      </c>
      <c r="W740" s="3">
        <v>8</v>
      </c>
      <c r="X740" s="3">
        <v>37</v>
      </c>
      <c r="Y740" s="3">
        <v>0</v>
      </c>
      <c r="Z740" s="3">
        <v>70.900000000000006</v>
      </c>
      <c r="AA740" s="3">
        <v>56</v>
      </c>
      <c r="AB740" s="3">
        <v>79</v>
      </c>
      <c r="AC740" s="3">
        <v>0</v>
      </c>
      <c r="AD740" s="3">
        <v>48</v>
      </c>
      <c r="AE740" s="3">
        <v>36</v>
      </c>
      <c r="AF740" s="3">
        <v>75</v>
      </c>
      <c r="AG740" s="3">
        <v>0</v>
      </c>
      <c r="AH740" s="3" t="s">
        <v>3248</v>
      </c>
    </row>
    <row r="741" spans="1:34" s="4" customFormat="1" ht="11.25" x14ac:dyDescent="0.2">
      <c r="A741" s="3" t="s">
        <v>3238</v>
      </c>
      <c r="B741" s="3" t="s">
        <v>3239</v>
      </c>
      <c r="C741" s="3" t="s">
        <v>263</v>
      </c>
      <c r="D741" s="3">
        <v>13382</v>
      </c>
      <c r="E741" s="3" t="s">
        <v>3249</v>
      </c>
      <c r="F741" s="3" t="s">
        <v>3250</v>
      </c>
      <c r="G741" s="3"/>
      <c r="H741" s="3"/>
      <c r="I741" s="3" t="s">
        <v>42</v>
      </c>
      <c r="J741" s="3" t="s">
        <v>43</v>
      </c>
      <c r="K741" s="3" t="s">
        <v>44</v>
      </c>
      <c r="L741" s="3" t="s">
        <v>6</v>
      </c>
      <c r="M741" s="3" t="s">
        <v>5256</v>
      </c>
      <c r="N741" s="3" t="s">
        <v>67</v>
      </c>
      <c r="O741" s="3" t="s">
        <v>40</v>
      </c>
      <c r="P741" s="3" t="s">
        <v>40</v>
      </c>
      <c r="Q741" s="3" t="s">
        <v>40</v>
      </c>
      <c r="R741" s="3">
        <v>100</v>
      </c>
      <c r="S741" s="3">
        <v>4</v>
      </c>
      <c r="T741" s="3">
        <v>4</v>
      </c>
      <c r="U741" s="3">
        <v>0</v>
      </c>
      <c r="V741" s="3">
        <v>100</v>
      </c>
      <c r="W741" s="3">
        <v>4</v>
      </c>
      <c r="X741" s="3">
        <v>4</v>
      </c>
      <c r="Y741" s="3">
        <v>0</v>
      </c>
      <c r="Z741" s="3">
        <v>100</v>
      </c>
      <c r="AA741" s="3">
        <v>3</v>
      </c>
      <c r="AB741" s="3">
        <v>3</v>
      </c>
      <c r="AC741" s="3">
        <v>0</v>
      </c>
      <c r="AD741" s="3">
        <v>100</v>
      </c>
      <c r="AE741" s="3">
        <v>3</v>
      </c>
      <c r="AF741" s="3">
        <v>3</v>
      </c>
      <c r="AG741" s="3">
        <v>0</v>
      </c>
      <c r="AH741" s="3" t="s">
        <v>3251</v>
      </c>
    </row>
    <row r="742" spans="1:34" s="4" customFormat="1" ht="11.25" x14ac:dyDescent="0.2">
      <c r="A742" s="3" t="s">
        <v>3238</v>
      </c>
      <c r="B742" s="3" t="s">
        <v>3252</v>
      </c>
      <c r="C742" s="3" t="s">
        <v>263</v>
      </c>
      <c r="D742" s="3">
        <v>6023</v>
      </c>
      <c r="E742" s="3" t="s">
        <v>3253</v>
      </c>
      <c r="F742" s="3" t="s">
        <v>3255</v>
      </c>
      <c r="G742" s="3" t="s">
        <v>3254</v>
      </c>
      <c r="H742" s="3"/>
      <c r="I742" s="3" t="s">
        <v>87</v>
      </c>
      <c r="J742" s="3" t="s">
        <v>52</v>
      </c>
      <c r="K742" s="3" t="s">
        <v>53</v>
      </c>
      <c r="L742" s="3" t="s">
        <v>6</v>
      </c>
      <c r="M742" s="3" t="s">
        <v>5256</v>
      </c>
      <c r="N742" s="3" t="s">
        <v>67</v>
      </c>
      <c r="O742" s="3" t="s">
        <v>40</v>
      </c>
      <c r="P742" s="3" t="s">
        <v>40</v>
      </c>
      <c r="Q742" s="3" t="s">
        <v>40</v>
      </c>
      <c r="R742" s="3">
        <v>5.75</v>
      </c>
      <c r="S742" s="3">
        <v>13167</v>
      </c>
      <c r="T742" s="3">
        <v>2290</v>
      </c>
      <c r="U742" s="3">
        <v>0</v>
      </c>
      <c r="V742" s="3">
        <v>0</v>
      </c>
      <c r="W742" s="3">
        <v>0</v>
      </c>
      <c r="X742" s="3">
        <v>0</v>
      </c>
      <c r="Y742" s="3">
        <v>0</v>
      </c>
      <c r="Z742" s="3">
        <v>4.83</v>
      </c>
      <c r="AA742" s="3">
        <v>12900</v>
      </c>
      <c r="AB742" s="3">
        <v>2670</v>
      </c>
      <c r="AC742" s="3">
        <v>0</v>
      </c>
      <c r="AD742" s="3">
        <v>5.65</v>
      </c>
      <c r="AE742" s="3">
        <v>11730</v>
      </c>
      <c r="AF742" s="3">
        <v>2076</v>
      </c>
      <c r="AG742" s="3">
        <v>0</v>
      </c>
      <c r="AH742" s="3" t="s">
        <v>3256</v>
      </c>
    </row>
    <row r="743" spans="1:34" s="4" customFormat="1" ht="11.25" x14ac:dyDescent="0.2">
      <c r="A743" s="3" t="s">
        <v>3238</v>
      </c>
      <c r="B743" s="3" t="s">
        <v>3252</v>
      </c>
      <c r="C743" s="3" t="s">
        <v>263</v>
      </c>
      <c r="D743" s="3">
        <v>7358</v>
      </c>
      <c r="E743" s="3" t="s">
        <v>3257</v>
      </c>
      <c r="F743" s="3" t="s">
        <v>3258</v>
      </c>
      <c r="G743" s="3" t="s">
        <v>3254</v>
      </c>
      <c r="H743" s="3"/>
      <c r="I743" s="3" t="s">
        <v>87</v>
      </c>
      <c r="J743" s="3" t="s">
        <v>52</v>
      </c>
      <c r="K743" s="3" t="s">
        <v>53</v>
      </c>
      <c r="L743" s="3" t="s">
        <v>6</v>
      </c>
      <c r="M743" s="3" t="s">
        <v>5256</v>
      </c>
      <c r="N743" s="3" t="s">
        <v>67</v>
      </c>
      <c r="O743" s="3" t="s">
        <v>40</v>
      </c>
      <c r="P743" s="3" t="s">
        <v>40</v>
      </c>
      <c r="Q743" s="3" t="s">
        <v>40</v>
      </c>
      <c r="R743" s="3" t="s">
        <v>67</v>
      </c>
      <c r="S743" s="3" t="s">
        <v>40</v>
      </c>
      <c r="T743" s="3" t="s">
        <v>40</v>
      </c>
      <c r="U743" s="3" t="s">
        <v>40</v>
      </c>
      <c r="V743" s="3" t="s">
        <v>67</v>
      </c>
      <c r="W743" s="3" t="s">
        <v>40</v>
      </c>
      <c r="X743" s="3" t="s">
        <v>40</v>
      </c>
      <c r="Y743" s="3" t="s">
        <v>40</v>
      </c>
      <c r="Z743" s="3">
        <v>11</v>
      </c>
      <c r="AA743" s="3">
        <v>11</v>
      </c>
      <c r="AB743" s="3">
        <v>1</v>
      </c>
      <c r="AC743" s="3">
        <v>0</v>
      </c>
      <c r="AD743" s="3">
        <v>11</v>
      </c>
      <c r="AE743" s="3">
        <v>33</v>
      </c>
      <c r="AF743" s="3">
        <v>3</v>
      </c>
      <c r="AG743" s="3">
        <v>0</v>
      </c>
      <c r="AH743" s="3" t="s">
        <v>3259</v>
      </c>
    </row>
    <row r="744" spans="1:34" s="4" customFormat="1" ht="11.25" x14ac:dyDescent="0.2">
      <c r="A744" s="3" t="s">
        <v>3238</v>
      </c>
      <c r="B744" s="3" t="s">
        <v>3252</v>
      </c>
      <c r="C744" s="3" t="s">
        <v>263</v>
      </c>
      <c r="D744" s="3">
        <v>12409</v>
      </c>
      <c r="E744" s="3" t="s">
        <v>3260</v>
      </c>
      <c r="F744" s="3" t="s">
        <v>3262</v>
      </c>
      <c r="G744" s="3" t="s">
        <v>3261</v>
      </c>
      <c r="H744" s="3"/>
      <c r="I744" s="3" t="s">
        <v>87</v>
      </c>
      <c r="J744" s="3" t="s">
        <v>52</v>
      </c>
      <c r="K744" s="3" t="s">
        <v>53</v>
      </c>
      <c r="L744" s="3" t="s">
        <v>6</v>
      </c>
      <c r="M744" s="3" t="s">
        <v>5256</v>
      </c>
      <c r="N744" s="3" t="s">
        <v>67</v>
      </c>
      <c r="O744" s="3" t="s">
        <v>40</v>
      </c>
      <c r="P744" s="3" t="s">
        <v>40</v>
      </c>
      <c r="Q744" s="3" t="s">
        <v>40</v>
      </c>
      <c r="R744" s="3" t="s">
        <v>67</v>
      </c>
      <c r="S744" s="3" t="s">
        <v>40</v>
      </c>
      <c r="T744" s="3" t="s">
        <v>40</v>
      </c>
      <c r="U744" s="3" t="s">
        <v>40</v>
      </c>
      <c r="V744" s="3" t="s">
        <v>67</v>
      </c>
      <c r="W744" s="3" t="s">
        <v>40</v>
      </c>
      <c r="X744" s="3" t="s">
        <v>40</v>
      </c>
      <c r="Y744" s="3" t="s">
        <v>40</v>
      </c>
      <c r="Z744" s="3">
        <v>5.87</v>
      </c>
      <c r="AA744" s="3">
        <v>12386</v>
      </c>
      <c r="AB744" s="3">
        <v>2110</v>
      </c>
      <c r="AC744" s="3">
        <v>0</v>
      </c>
      <c r="AD744" s="3">
        <v>5.85</v>
      </c>
      <c r="AE744" s="3">
        <v>7340</v>
      </c>
      <c r="AF744" s="3">
        <v>1255</v>
      </c>
      <c r="AG744" s="3">
        <v>0</v>
      </c>
      <c r="AH744" s="3" t="s">
        <v>3263</v>
      </c>
    </row>
    <row r="745" spans="1:34" s="4" customFormat="1" ht="11.25" x14ac:dyDescent="0.2">
      <c r="A745" s="3" t="s">
        <v>3238</v>
      </c>
      <c r="B745" s="3" t="s">
        <v>3252</v>
      </c>
      <c r="C745" s="3" t="s">
        <v>263</v>
      </c>
      <c r="D745" s="3">
        <v>12506</v>
      </c>
      <c r="E745" s="3" t="s">
        <v>3264</v>
      </c>
      <c r="F745" s="3" t="s">
        <v>3267</v>
      </c>
      <c r="G745" s="3" t="s">
        <v>3265</v>
      </c>
      <c r="H745" s="3" t="s">
        <v>3266</v>
      </c>
      <c r="I745" s="3" t="s">
        <v>42</v>
      </c>
      <c r="J745" s="3" t="s">
        <v>43</v>
      </c>
      <c r="K745" s="3" t="s">
        <v>44</v>
      </c>
      <c r="L745" s="3" t="s">
        <v>45</v>
      </c>
      <c r="M745" s="3" t="s">
        <v>5257</v>
      </c>
      <c r="N745" s="3">
        <v>63</v>
      </c>
      <c r="O745" s="3">
        <v>560</v>
      </c>
      <c r="P745" s="3">
        <v>889</v>
      </c>
      <c r="Q745" s="3">
        <v>0</v>
      </c>
      <c r="R745" s="3">
        <v>63</v>
      </c>
      <c r="S745" s="3">
        <v>556</v>
      </c>
      <c r="T745" s="3">
        <v>889</v>
      </c>
      <c r="U745" s="3">
        <v>0</v>
      </c>
      <c r="V745" s="3">
        <v>62</v>
      </c>
      <c r="W745" s="3">
        <v>551</v>
      </c>
      <c r="X745" s="3">
        <v>889</v>
      </c>
      <c r="Y745" s="3">
        <v>0</v>
      </c>
      <c r="Z745" s="3">
        <v>62</v>
      </c>
      <c r="AA745" s="3">
        <v>551</v>
      </c>
      <c r="AB745" s="3">
        <v>889</v>
      </c>
      <c r="AC745" s="3">
        <v>0</v>
      </c>
      <c r="AD745" s="3">
        <v>61</v>
      </c>
      <c r="AE745" s="3">
        <v>546</v>
      </c>
      <c r="AF745" s="3">
        <v>889</v>
      </c>
      <c r="AG745" s="3">
        <v>0</v>
      </c>
      <c r="AH745" s="3" t="s">
        <v>3268</v>
      </c>
    </row>
    <row r="746" spans="1:34" s="4" customFormat="1" ht="11.25" x14ac:dyDescent="0.2">
      <c r="A746" s="3" t="s">
        <v>3238</v>
      </c>
      <c r="B746" s="3" t="s">
        <v>3252</v>
      </c>
      <c r="C746" s="3" t="s">
        <v>263</v>
      </c>
      <c r="D746" s="3">
        <v>13871</v>
      </c>
      <c r="E746" s="3" t="s">
        <v>3269</v>
      </c>
      <c r="F746" s="3" t="s">
        <v>3272</v>
      </c>
      <c r="G746" s="3" t="s">
        <v>3270</v>
      </c>
      <c r="H746" s="3" t="s">
        <v>3271</v>
      </c>
      <c r="I746" s="3" t="s">
        <v>87</v>
      </c>
      <c r="J746" s="3" t="s">
        <v>43</v>
      </c>
      <c r="K746" s="3" t="s">
        <v>53</v>
      </c>
      <c r="L746" s="3" t="s">
        <v>6</v>
      </c>
      <c r="M746" s="3" t="s">
        <v>9</v>
      </c>
      <c r="N746" s="3">
        <v>10</v>
      </c>
      <c r="O746" s="3">
        <v>660</v>
      </c>
      <c r="P746" s="3">
        <v>66</v>
      </c>
      <c r="Q746" s="3">
        <v>0</v>
      </c>
      <c r="R746" s="3"/>
      <c r="S746" s="3"/>
      <c r="T746" s="3"/>
      <c r="U746" s="3"/>
      <c r="V746" s="3">
        <v>11</v>
      </c>
      <c r="W746" s="3">
        <v>616</v>
      </c>
      <c r="X746" s="3">
        <v>56</v>
      </c>
      <c r="Y746" s="3">
        <v>0</v>
      </c>
      <c r="Z746" s="3">
        <v>17</v>
      </c>
      <c r="AA746" s="3">
        <v>1054</v>
      </c>
      <c r="AB746" s="3">
        <v>62</v>
      </c>
      <c r="AC746" s="3">
        <v>0</v>
      </c>
      <c r="AD746" s="3">
        <v>38</v>
      </c>
      <c r="AE746" s="3">
        <v>2508</v>
      </c>
      <c r="AF746" s="3">
        <v>66</v>
      </c>
      <c r="AG746" s="3">
        <v>0</v>
      </c>
      <c r="AH746" s="3"/>
    </row>
    <row r="747" spans="1:34" s="4" customFormat="1" ht="11.25" x14ac:dyDescent="0.2">
      <c r="A747" s="3" t="s">
        <v>3238</v>
      </c>
      <c r="B747" s="3" t="s">
        <v>3252</v>
      </c>
      <c r="C747" s="3" t="s">
        <v>263</v>
      </c>
      <c r="D747" s="3">
        <v>13908</v>
      </c>
      <c r="E747" s="3" t="s">
        <v>3273</v>
      </c>
      <c r="F747" s="3" t="s">
        <v>3275</v>
      </c>
      <c r="G747" s="3" t="s">
        <v>3254</v>
      </c>
      <c r="H747" s="3" t="s">
        <v>3274</v>
      </c>
      <c r="I747" s="3" t="s">
        <v>42</v>
      </c>
      <c r="J747" s="3" t="s">
        <v>43</v>
      </c>
      <c r="K747" s="3" t="s">
        <v>53</v>
      </c>
      <c r="L747" s="3" t="s">
        <v>6</v>
      </c>
      <c r="M747" s="3" t="s">
        <v>9</v>
      </c>
      <c r="N747" s="3">
        <v>80</v>
      </c>
      <c r="O747" s="3">
        <v>8</v>
      </c>
      <c r="P747" s="3">
        <v>10</v>
      </c>
      <c r="Q747" s="3">
        <v>0</v>
      </c>
      <c r="R747" s="3"/>
      <c r="S747" s="3"/>
      <c r="T747" s="3"/>
      <c r="U747" s="3"/>
      <c r="V747" s="3">
        <v>0</v>
      </c>
      <c r="W747" s="3">
        <v>0</v>
      </c>
      <c r="X747" s="3">
        <v>1</v>
      </c>
      <c r="Y747" s="3">
        <v>0</v>
      </c>
      <c r="Z747" s="3">
        <v>0</v>
      </c>
      <c r="AA747" s="3">
        <v>0</v>
      </c>
      <c r="AB747" s="3">
        <v>10</v>
      </c>
      <c r="AC747" s="3">
        <v>0</v>
      </c>
      <c r="AD747" s="3">
        <v>0</v>
      </c>
      <c r="AE747" s="3">
        <v>0</v>
      </c>
      <c r="AF747" s="3">
        <v>10</v>
      </c>
      <c r="AG747" s="3">
        <v>0</v>
      </c>
      <c r="AH747" s="3" t="s">
        <v>3276</v>
      </c>
    </row>
    <row r="748" spans="1:34" s="4" customFormat="1" ht="11.25" x14ac:dyDescent="0.2">
      <c r="A748" s="3" t="s">
        <v>3238</v>
      </c>
      <c r="B748" s="3" t="s">
        <v>3252</v>
      </c>
      <c r="C748" s="3" t="s">
        <v>263</v>
      </c>
      <c r="D748" s="3">
        <v>13988</v>
      </c>
      <c r="E748" s="3" t="s">
        <v>3277</v>
      </c>
      <c r="F748" s="3" t="s">
        <v>3279</v>
      </c>
      <c r="G748" s="3" t="s">
        <v>3261</v>
      </c>
      <c r="H748" s="3" t="s">
        <v>3278</v>
      </c>
      <c r="I748" s="3" t="s">
        <v>87</v>
      </c>
      <c r="J748" s="3" t="s">
        <v>52</v>
      </c>
      <c r="K748" s="3" t="s">
        <v>53</v>
      </c>
      <c r="L748" s="3" t="s">
        <v>6</v>
      </c>
      <c r="M748" s="3" t="s">
        <v>9</v>
      </c>
      <c r="N748" s="3">
        <v>5</v>
      </c>
      <c r="O748" s="3">
        <v>720</v>
      </c>
      <c r="P748" s="3">
        <v>144</v>
      </c>
      <c r="Q748" s="3">
        <v>0</v>
      </c>
      <c r="R748" s="3"/>
      <c r="S748" s="3"/>
      <c r="T748" s="3"/>
      <c r="U748" s="3"/>
      <c r="V748" s="3">
        <v>4.18</v>
      </c>
      <c r="W748" s="3">
        <v>188</v>
      </c>
      <c r="X748" s="3">
        <v>45</v>
      </c>
      <c r="Y748" s="3">
        <v>0</v>
      </c>
      <c r="Z748" s="3">
        <v>4.62</v>
      </c>
      <c r="AA748" s="3">
        <v>712</v>
      </c>
      <c r="AB748" s="3">
        <v>154</v>
      </c>
      <c r="AC748" s="3">
        <v>0</v>
      </c>
      <c r="AD748" s="3">
        <v>0</v>
      </c>
      <c r="AE748" s="3">
        <v>0</v>
      </c>
      <c r="AF748" s="3">
        <v>0</v>
      </c>
      <c r="AG748" s="3">
        <v>0</v>
      </c>
      <c r="AH748" s="3" t="s">
        <v>3280</v>
      </c>
    </row>
    <row r="749" spans="1:34" s="4" customFormat="1" ht="11.25" x14ac:dyDescent="0.2">
      <c r="A749" s="3" t="s">
        <v>3238</v>
      </c>
      <c r="B749" s="3" t="s">
        <v>3281</v>
      </c>
      <c r="C749" s="3" t="s">
        <v>36</v>
      </c>
      <c r="D749" s="3">
        <v>13352</v>
      </c>
      <c r="E749" s="3" t="s">
        <v>3282</v>
      </c>
      <c r="F749" s="3" t="s">
        <v>3283</v>
      </c>
      <c r="G749" s="3"/>
      <c r="H749" s="3"/>
      <c r="I749" s="3" t="s">
        <v>42</v>
      </c>
      <c r="J749" s="3" t="s">
        <v>43</v>
      </c>
      <c r="K749" s="3" t="s">
        <v>44</v>
      </c>
      <c r="L749" s="3" t="s">
        <v>6</v>
      </c>
      <c r="M749" s="3" t="s">
        <v>5256</v>
      </c>
      <c r="N749" s="3" t="s">
        <v>67</v>
      </c>
      <c r="O749" s="3" t="s">
        <v>40</v>
      </c>
      <c r="P749" s="3" t="s">
        <v>40</v>
      </c>
      <c r="Q749" s="3" t="s">
        <v>40</v>
      </c>
      <c r="R749" s="3">
        <v>40</v>
      </c>
      <c r="S749" s="3">
        <v>2500</v>
      </c>
      <c r="T749" s="3">
        <v>6250</v>
      </c>
      <c r="U749" s="3">
        <v>0</v>
      </c>
      <c r="V749" s="3">
        <v>0</v>
      </c>
      <c r="W749" s="3">
        <v>0</v>
      </c>
      <c r="X749" s="3">
        <v>0</v>
      </c>
      <c r="Y749" s="3">
        <v>0</v>
      </c>
      <c r="Z749" s="3">
        <v>0</v>
      </c>
      <c r="AA749" s="3">
        <v>0</v>
      </c>
      <c r="AB749" s="3">
        <v>0</v>
      </c>
      <c r="AC749" s="3">
        <v>0</v>
      </c>
      <c r="AD749" s="3">
        <v>32</v>
      </c>
      <c r="AE749" s="3">
        <v>2018</v>
      </c>
      <c r="AF749" s="3">
        <v>6210</v>
      </c>
      <c r="AG749" s="3">
        <v>0</v>
      </c>
      <c r="AH749" s="3" t="s">
        <v>3284</v>
      </c>
    </row>
    <row r="750" spans="1:34" s="4" customFormat="1" ht="11.25" x14ac:dyDescent="0.2">
      <c r="A750" s="3" t="s">
        <v>3238</v>
      </c>
      <c r="B750" s="3" t="s">
        <v>3281</v>
      </c>
      <c r="C750" s="3" t="s">
        <v>36</v>
      </c>
      <c r="D750" s="3">
        <v>13372</v>
      </c>
      <c r="E750" s="3" t="s">
        <v>3285</v>
      </c>
      <c r="F750" s="3" t="s">
        <v>3286</v>
      </c>
      <c r="G750" s="3"/>
      <c r="H750" s="3"/>
      <c r="I750" s="3" t="s">
        <v>42</v>
      </c>
      <c r="J750" s="3" t="s">
        <v>43</v>
      </c>
      <c r="K750" s="3" t="s">
        <v>44</v>
      </c>
      <c r="L750" s="3" t="s">
        <v>45</v>
      </c>
      <c r="M750" s="3" t="s">
        <v>5256</v>
      </c>
      <c r="N750" s="3" t="s">
        <v>67</v>
      </c>
      <c r="O750" s="3" t="s">
        <v>40</v>
      </c>
      <c r="P750" s="3" t="s">
        <v>40</v>
      </c>
      <c r="Q750" s="3" t="s">
        <v>40</v>
      </c>
      <c r="R750" s="3">
        <v>83</v>
      </c>
      <c r="S750" s="3">
        <v>10</v>
      </c>
      <c r="T750" s="3">
        <v>12</v>
      </c>
      <c r="U750" s="3">
        <v>0</v>
      </c>
      <c r="V750" s="3">
        <v>0</v>
      </c>
      <c r="W750" s="3">
        <v>0</v>
      </c>
      <c r="X750" s="3">
        <v>0</v>
      </c>
      <c r="Y750" s="3">
        <v>0</v>
      </c>
      <c r="Z750" s="3">
        <v>0</v>
      </c>
      <c r="AA750" s="3">
        <v>0</v>
      </c>
      <c r="AB750" s="3">
        <v>0</v>
      </c>
      <c r="AC750" s="3">
        <v>0</v>
      </c>
      <c r="AD750" s="3">
        <v>96</v>
      </c>
      <c r="AE750" s="3">
        <v>108</v>
      </c>
      <c r="AF750" s="3">
        <v>113</v>
      </c>
      <c r="AG750" s="3">
        <v>0</v>
      </c>
      <c r="AH750" s="3" t="s">
        <v>3287</v>
      </c>
    </row>
    <row r="751" spans="1:34" s="4" customFormat="1" ht="11.25" x14ac:dyDescent="0.2">
      <c r="A751" s="3" t="s">
        <v>3238</v>
      </c>
      <c r="B751" s="3" t="s">
        <v>3281</v>
      </c>
      <c r="C751" s="3" t="s">
        <v>36</v>
      </c>
      <c r="D751" s="3">
        <v>13376</v>
      </c>
      <c r="E751" s="3" t="s">
        <v>3288</v>
      </c>
      <c r="F751" s="3" t="s">
        <v>3289</v>
      </c>
      <c r="G751" s="3"/>
      <c r="H751" s="3"/>
      <c r="I751" s="3" t="s">
        <v>42</v>
      </c>
      <c r="J751" s="3" t="s">
        <v>43</v>
      </c>
      <c r="K751" s="3" t="s">
        <v>44</v>
      </c>
      <c r="L751" s="3" t="s">
        <v>6</v>
      </c>
      <c r="M751" s="3" t="s">
        <v>5256</v>
      </c>
      <c r="N751" s="3" t="s">
        <v>67</v>
      </c>
      <c r="O751" s="3" t="s">
        <v>40</v>
      </c>
      <c r="P751" s="3" t="s">
        <v>40</v>
      </c>
      <c r="Q751" s="3" t="s">
        <v>40</v>
      </c>
      <c r="R751" s="3">
        <v>42</v>
      </c>
      <c r="S751" s="3">
        <v>1100</v>
      </c>
      <c r="T751" s="3">
        <v>2619</v>
      </c>
      <c r="U751" s="3">
        <v>0</v>
      </c>
      <c r="V751" s="3">
        <v>0</v>
      </c>
      <c r="W751" s="3">
        <v>0</v>
      </c>
      <c r="X751" s="3">
        <v>0</v>
      </c>
      <c r="Y751" s="3">
        <v>0</v>
      </c>
      <c r="Z751" s="3">
        <v>0</v>
      </c>
      <c r="AA751" s="3">
        <v>0</v>
      </c>
      <c r="AB751" s="3">
        <v>0</v>
      </c>
      <c r="AC751" s="3">
        <v>0</v>
      </c>
      <c r="AD751" s="3">
        <v>37</v>
      </c>
      <c r="AE751" s="3">
        <v>953</v>
      </c>
      <c r="AF751" s="3">
        <v>2608</v>
      </c>
      <c r="AG751" s="3">
        <v>0</v>
      </c>
      <c r="AH751" s="3" t="s">
        <v>3290</v>
      </c>
    </row>
    <row r="752" spans="1:34" s="4" customFormat="1" ht="11.25" x14ac:dyDescent="0.2">
      <c r="A752" s="3" t="s">
        <v>3238</v>
      </c>
      <c r="B752" s="3" t="s">
        <v>3281</v>
      </c>
      <c r="C752" s="3" t="s">
        <v>36</v>
      </c>
      <c r="D752" s="3">
        <v>13377</v>
      </c>
      <c r="E752" s="3" t="s">
        <v>3291</v>
      </c>
      <c r="F752" s="3" t="s">
        <v>3292</v>
      </c>
      <c r="G752" s="3"/>
      <c r="H752" s="3"/>
      <c r="I752" s="3" t="s">
        <v>42</v>
      </c>
      <c r="J752" s="3" t="s">
        <v>43</v>
      </c>
      <c r="K752" s="3" t="s">
        <v>53</v>
      </c>
      <c r="L752" s="3" t="s">
        <v>6</v>
      </c>
      <c r="M752" s="3" t="s">
        <v>5256</v>
      </c>
      <c r="N752" s="3" t="s">
        <v>67</v>
      </c>
      <c r="O752" s="3" t="s">
        <v>40</v>
      </c>
      <c r="P752" s="3" t="s">
        <v>40</v>
      </c>
      <c r="Q752" s="3" t="s">
        <v>40</v>
      </c>
      <c r="R752" s="3">
        <v>75</v>
      </c>
      <c r="S752" s="3">
        <v>900</v>
      </c>
      <c r="T752" s="3">
        <v>1200</v>
      </c>
      <c r="U752" s="3">
        <v>0</v>
      </c>
      <c r="V752" s="3">
        <v>0</v>
      </c>
      <c r="W752" s="3">
        <v>0</v>
      </c>
      <c r="X752" s="3">
        <v>0</v>
      </c>
      <c r="Y752" s="3">
        <v>0</v>
      </c>
      <c r="Z752" s="3">
        <v>0</v>
      </c>
      <c r="AA752" s="3">
        <v>0</v>
      </c>
      <c r="AB752" s="3">
        <v>0</v>
      </c>
      <c r="AC752" s="3">
        <v>0</v>
      </c>
      <c r="AD752" s="3" t="s">
        <v>67</v>
      </c>
      <c r="AE752" s="3" t="s">
        <v>40</v>
      </c>
      <c r="AF752" s="3" t="s">
        <v>40</v>
      </c>
      <c r="AG752" s="3" t="s">
        <v>40</v>
      </c>
      <c r="AH752" s="3" t="s">
        <v>3293</v>
      </c>
    </row>
    <row r="753" spans="1:34" s="4" customFormat="1" ht="11.25" x14ac:dyDescent="0.2">
      <c r="A753" s="3" t="s">
        <v>3238</v>
      </c>
      <c r="B753" s="3" t="s">
        <v>3281</v>
      </c>
      <c r="C753" s="3" t="s">
        <v>36</v>
      </c>
      <c r="D753" s="3">
        <v>13998</v>
      </c>
      <c r="E753" s="3" t="s">
        <v>3294</v>
      </c>
      <c r="F753" s="3" t="s">
        <v>3283</v>
      </c>
      <c r="G753" s="3" t="s">
        <v>3295</v>
      </c>
      <c r="H753" s="3" t="s">
        <v>3296</v>
      </c>
      <c r="I753" s="3" t="s">
        <v>42</v>
      </c>
      <c r="J753" s="3" t="s">
        <v>43</v>
      </c>
      <c r="K753" s="3" t="s">
        <v>44</v>
      </c>
      <c r="L753" s="3" t="s">
        <v>6</v>
      </c>
      <c r="M753" s="3" t="s">
        <v>9</v>
      </c>
      <c r="N753" s="3">
        <v>40</v>
      </c>
      <c r="O753" s="3">
        <v>2500</v>
      </c>
      <c r="P753" s="3">
        <v>6208</v>
      </c>
      <c r="Q753" s="3">
        <v>0</v>
      </c>
      <c r="R753" s="3"/>
      <c r="S753" s="3"/>
      <c r="T753" s="3"/>
      <c r="U753" s="3"/>
      <c r="V753" s="3">
        <v>34</v>
      </c>
      <c r="W753" s="3">
        <v>1667</v>
      </c>
      <c r="X753" s="3">
        <v>4909</v>
      </c>
      <c r="Y753" s="3">
        <v>0</v>
      </c>
      <c r="Z753" s="3">
        <v>44</v>
      </c>
      <c r="AA753" s="3">
        <v>2478</v>
      </c>
      <c r="AB753" s="3">
        <v>5694</v>
      </c>
      <c r="AC753" s="3">
        <v>0</v>
      </c>
      <c r="AD753" s="3">
        <v>32</v>
      </c>
      <c r="AE753" s="3">
        <v>2018</v>
      </c>
      <c r="AF753" s="3">
        <v>6210</v>
      </c>
      <c r="AG753" s="3">
        <v>0</v>
      </c>
      <c r="AH753" s="3" t="s">
        <v>3297</v>
      </c>
    </row>
    <row r="754" spans="1:34" s="4" customFormat="1" ht="11.25" x14ac:dyDescent="0.2">
      <c r="A754" s="3" t="s">
        <v>3238</v>
      </c>
      <c r="B754" s="3" t="s">
        <v>3281</v>
      </c>
      <c r="C754" s="3" t="s">
        <v>36</v>
      </c>
      <c r="D754" s="3">
        <v>13999</v>
      </c>
      <c r="E754" s="3" t="s">
        <v>3298</v>
      </c>
      <c r="F754" s="3" t="s">
        <v>3300</v>
      </c>
      <c r="G754" s="3" t="s">
        <v>3295</v>
      </c>
      <c r="H754" s="3" t="s">
        <v>3299</v>
      </c>
      <c r="I754" s="3" t="s">
        <v>42</v>
      </c>
      <c r="J754" s="3" t="s">
        <v>43</v>
      </c>
      <c r="K754" s="3" t="s">
        <v>44</v>
      </c>
      <c r="L754" s="3" t="s">
        <v>6</v>
      </c>
      <c r="M754" s="3" t="s">
        <v>9</v>
      </c>
      <c r="N754" s="3">
        <v>47</v>
      </c>
      <c r="O754" s="3">
        <v>1300</v>
      </c>
      <c r="P754" s="3">
        <v>2750</v>
      </c>
      <c r="Q754" s="3">
        <v>0</v>
      </c>
      <c r="R754" s="3"/>
      <c r="S754" s="3"/>
      <c r="T754" s="3"/>
      <c r="U754" s="3"/>
      <c r="V754" s="3">
        <v>34</v>
      </c>
      <c r="W754" s="3">
        <v>866</v>
      </c>
      <c r="X754" s="3">
        <v>2567</v>
      </c>
      <c r="Y754" s="3">
        <v>0</v>
      </c>
      <c r="Z754" s="3">
        <v>46</v>
      </c>
      <c r="AA754" s="3">
        <v>1373</v>
      </c>
      <c r="AB754" s="3">
        <v>3015</v>
      </c>
      <c r="AC754" s="3">
        <v>0</v>
      </c>
      <c r="AD754" s="3">
        <v>35</v>
      </c>
      <c r="AE754" s="3">
        <v>1070</v>
      </c>
      <c r="AF754" s="3">
        <v>3053</v>
      </c>
      <c r="AG754" s="3">
        <v>0</v>
      </c>
      <c r="AH754" s="3" t="s">
        <v>3301</v>
      </c>
    </row>
    <row r="755" spans="1:34" s="4" customFormat="1" ht="11.25" x14ac:dyDescent="0.2">
      <c r="A755" s="3" t="s">
        <v>3238</v>
      </c>
      <c r="B755" s="3" t="s">
        <v>3281</v>
      </c>
      <c r="C755" s="3" t="s">
        <v>36</v>
      </c>
      <c r="D755" s="3">
        <v>14000</v>
      </c>
      <c r="E755" s="3" t="s">
        <v>3302</v>
      </c>
      <c r="F755" s="3" t="s">
        <v>3305</v>
      </c>
      <c r="G755" s="3" t="s">
        <v>3303</v>
      </c>
      <c r="H755" s="3" t="s">
        <v>3304</v>
      </c>
      <c r="I755" s="3" t="s">
        <v>42</v>
      </c>
      <c r="J755" s="3" t="s">
        <v>43</v>
      </c>
      <c r="K755" s="3" t="s">
        <v>44</v>
      </c>
      <c r="L755" s="3" t="s">
        <v>78</v>
      </c>
      <c r="M755" s="3" t="s">
        <v>9</v>
      </c>
      <c r="N755" s="3">
        <v>45</v>
      </c>
      <c r="O755" s="3">
        <v>921</v>
      </c>
      <c r="P755" s="3">
        <v>2048</v>
      </c>
      <c r="Q755" s="3">
        <v>0</v>
      </c>
      <c r="R755" s="3"/>
      <c r="S755" s="3"/>
      <c r="T755" s="3"/>
      <c r="U755" s="3"/>
      <c r="V755" s="3">
        <v>41</v>
      </c>
      <c r="W755" s="3">
        <v>821</v>
      </c>
      <c r="X755" s="3">
        <v>2026</v>
      </c>
      <c r="Y755" s="3">
        <v>0</v>
      </c>
      <c r="Z755" s="3">
        <v>47</v>
      </c>
      <c r="AA755" s="3">
        <v>911</v>
      </c>
      <c r="AB755" s="3">
        <v>1956</v>
      </c>
      <c r="AC755" s="3">
        <v>0</v>
      </c>
      <c r="AD755" s="3" t="s">
        <v>67</v>
      </c>
      <c r="AE755" s="3" t="s">
        <v>40</v>
      </c>
      <c r="AF755" s="3" t="s">
        <v>40</v>
      </c>
      <c r="AG755" s="3" t="s">
        <v>40</v>
      </c>
      <c r="AH755" s="3" t="s">
        <v>3306</v>
      </c>
    </row>
    <row r="756" spans="1:34" s="4" customFormat="1" ht="11.25" x14ac:dyDescent="0.2">
      <c r="A756" s="3" t="s">
        <v>3238</v>
      </c>
      <c r="B756" s="3" t="s">
        <v>3281</v>
      </c>
      <c r="C756" s="3" t="s">
        <v>36</v>
      </c>
      <c r="D756" s="3">
        <v>14001</v>
      </c>
      <c r="E756" s="3" t="s">
        <v>3307</v>
      </c>
      <c r="F756" s="3" t="s">
        <v>3310</v>
      </c>
      <c r="G756" s="3" t="s">
        <v>3308</v>
      </c>
      <c r="H756" s="3" t="s">
        <v>3309</v>
      </c>
      <c r="I756" s="3" t="s">
        <v>42</v>
      </c>
      <c r="J756" s="3" t="s">
        <v>43</v>
      </c>
      <c r="K756" s="3" t="s">
        <v>44</v>
      </c>
      <c r="L756" s="3" t="s">
        <v>6</v>
      </c>
      <c r="M756" s="3" t="s">
        <v>9</v>
      </c>
      <c r="N756" s="3">
        <v>12</v>
      </c>
      <c r="O756" s="3">
        <v>648</v>
      </c>
      <c r="P756" s="3">
        <v>5614</v>
      </c>
      <c r="Q756" s="3">
        <v>0</v>
      </c>
      <c r="R756" s="3"/>
      <c r="S756" s="3"/>
      <c r="T756" s="3"/>
      <c r="U756" s="3"/>
      <c r="V756" s="3">
        <v>5</v>
      </c>
      <c r="W756" s="3">
        <v>170</v>
      </c>
      <c r="X756" s="3">
        <v>3476</v>
      </c>
      <c r="Y756" s="3">
        <v>0</v>
      </c>
      <c r="Z756" s="3">
        <v>3</v>
      </c>
      <c r="AA756" s="3">
        <v>147</v>
      </c>
      <c r="AB756" s="3">
        <v>5600</v>
      </c>
      <c r="AC756" s="3">
        <v>0</v>
      </c>
      <c r="AD756" s="3" t="s">
        <v>67</v>
      </c>
      <c r="AE756" s="3" t="s">
        <v>40</v>
      </c>
      <c r="AF756" s="3" t="s">
        <v>40</v>
      </c>
      <c r="AG756" s="3" t="s">
        <v>40</v>
      </c>
      <c r="AH756" s="3" t="s">
        <v>3311</v>
      </c>
    </row>
    <row r="757" spans="1:34" s="4" customFormat="1" ht="11.25" x14ac:dyDescent="0.2">
      <c r="A757" s="3" t="s">
        <v>3238</v>
      </c>
      <c r="B757" s="3" t="s">
        <v>3281</v>
      </c>
      <c r="C757" s="3" t="s">
        <v>36</v>
      </c>
      <c r="D757" s="3">
        <v>14002</v>
      </c>
      <c r="E757" s="3" t="s">
        <v>3312</v>
      </c>
      <c r="F757" s="3" t="s">
        <v>3314</v>
      </c>
      <c r="G757" s="3" t="s">
        <v>3308</v>
      </c>
      <c r="H757" s="3" t="s">
        <v>3313</v>
      </c>
      <c r="I757" s="3" t="s">
        <v>42</v>
      </c>
      <c r="J757" s="3" t="s">
        <v>43</v>
      </c>
      <c r="K757" s="3" t="s">
        <v>44</v>
      </c>
      <c r="L757" s="3" t="s">
        <v>6</v>
      </c>
      <c r="M757" s="3" t="s">
        <v>9</v>
      </c>
      <c r="N757" s="3">
        <v>18</v>
      </c>
      <c r="O757" s="3">
        <v>1019</v>
      </c>
      <c r="P757" s="3">
        <v>5614</v>
      </c>
      <c r="Q757" s="3">
        <v>0</v>
      </c>
      <c r="R757" s="3"/>
      <c r="S757" s="3"/>
      <c r="T757" s="3"/>
      <c r="U757" s="3"/>
      <c r="V757" s="3">
        <v>17</v>
      </c>
      <c r="W757" s="3">
        <v>579</v>
      </c>
      <c r="X757" s="3">
        <v>3476</v>
      </c>
      <c r="Y757" s="3">
        <v>0</v>
      </c>
      <c r="Z757" s="3">
        <v>10</v>
      </c>
      <c r="AA757" s="3">
        <v>555</v>
      </c>
      <c r="AB757" s="3">
        <v>5600</v>
      </c>
      <c r="AC757" s="3">
        <v>0</v>
      </c>
      <c r="AD757" s="3" t="s">
        <v>67</v>
      </c>
      <c r="AE757" s="3" t="s">
        <v>40</v>
      </c>
      <c r="AF757" s="3" t="s">
        <v>40</v>
      </c>
      <c r="AG757" s="3" t="s">
        <v>40</v>
      </c>
      <c r="AH757" s="3" t="s">
        <v>3315</v>
      </c>
    </row>
    <row r="758" spans="1:34" s="4" customFormat="1" ht="11.25" x14ac:dyDescent="0.2">
      <c r="A758" s="3" t="s">
        <v>3238</v>
      </c>
      <c r="B758" s="3" t="s">
        <v>3281</v>
      </c>
      <c r="C758" s="3" t="s">
        <v>36</v>
      </c>
      <c r="D758" s="3">
        <v>14003</v>
      </c>
      <c r="E758" s="3" t="s">
        <v>3316</v>
      </c>
      <c r="F758" s="3" t="s">
        <v>3318</v>
      </c>
      <c r="G758" s="3" t="s">
        <v>3308</v>
      </c>
      <c r="H758" s="3" t="s">
        <v>3317</v>
      </c>
      <c r="I758" s="3" t="s">
        <v>42</v>
      </c>
      <c r="J758" s="3" t="s">
        <v>52</v>
      </c>
      <c r="K758" s="3" t="s">
        <v>44</v>
      </c>
      <c r="L758" s="3" t="s">
        <v>78</v>
      </c>
      <c r="M758" s="3" t="s">
        <v>9</v>
      </c>
      <c r="N758" s="3">
        <v>23</v>
      </c>
      <c r="O758" s="3">
        <v>77</v>
      </c>
      <c r="P758" s="3">
        <v>330</v>
      </c>
      <c r="Q758" s="3">
        <v>0</v>
      </c>
      <c r="R758" s="3"/>
      <c r="S758" s="3"/>
      <c r="T758" s="3"/>
      <c r="U758" s="3"/>
      <c r="V758" s="3">
        <v>21</v>
      </c>
      <c r="W758" s="3">
        <v>32</v>
      </c>
      <c r="X758" s="3">
        <v>156</v>
      </c>
      <c r="Y758" s="3">
        <v>0</v>
      </c>
      <c r="Z758" s="3" t="s">
        <v>67</v>
      </c>
      <c r="AA758" s="3" t="s">
        <v>40</v>
      </c>
      <c r="AB758" s="3" t="s">
        <v>40</v>
      </c>
      <c r="AC758" s="3" t="s">
        <v>40</v>
      </c>
      <c r="AD758" s="3" t="s">
        <v>67</v>
      </c>
      <c r="AE758" s="3" t="s">
        <v>40</v>
      </c>
      <c r="AF758" s="3" t="s">
        <v>40</v>
      </c>
      <c r="AG758" s="3" t="s">
        <v>40</v>
      </c>
      <c r="AH758" s="3" t="s">
        <v>3319</v>
      </c>
    </row>
    <row r="759" spans="1:34" s="4" customFormat="1" ht="11.25" x14ac:dyDescent="0.2">
      <c r="A759" s="3" t="s">
        <v>3238</v>
      </c>
      <c r="B759" s="3" t="s">
        <v>3320</v>
      </c>
      <c r="C759" s="3" t="s">
        <v>263</v>
      </c>
      <c r="D759" s="3">
        <v>10732</v>
      </c>
      <c r="E759" s="3" t="s">
        <v>3321</v>
      </c>
      <c r="F759" s="3" t="s">
        <v>3324</v>
      </c>
      <c r="G759" s="3" t="s">
        <v>3322</v>
      </c>
      <c r="H759" s="3" t="s">
        <v>3323</v>
      </c>
      <c r="I759" s="3" t="s">
        <v>42</v>
      </c>
      <c r="J759" s="3" t="s">
        <v>43</v>
      </c>
      <c r="K759" s="3" t="s">
        <v>44</v>
      </c>
      <c r="L759" s="3" t="s">
        <v>6</v>
      </c>
      <c r="M759" s="3" t="s">
        <v>5257</v>
      </c>
      <c r="N759" s="3">
        <v>21.9</v>
      </c>
      <c r="O759" s="3">
        <v>351</v>
      </c>
      <c r="P759" s="3">
        <v>288</v>
      </c>
      <c r="Q759" s="3">
        <v>0</v>
      </c>
      <c r="R759" s="3">
        <v>38.200000000000003</v>
      </c>
      <c r="S759" s="3">
        <v>333</v>
      </c>
      <c r="T759" s="3">
        <v>241</v>
      </c>
      <c r="U759" s="3">
        <v>0</v>
      </c>
      <c r="V759" s="3">
        <v>56</v>
      </c>
      <c r="W759" s="3">
        <v>340</v>
      </c>
      <c r="X759" s="3">
        <v>218</v>
      </c>
      <c r="Y759" s="3">
        <v>0</v>
      </c>
      <c r="Z759" s="3">
        <v>45.9</v>
      </c>
      <c r="AA759" s="3">
        <v>318</v>
      </c>
      <c r="AB759" s="3">
        <v>218</v>
      </c>
      <c r="AC759" s="3">
        <v>0</v>
      </c>
      <c r="AD759" s="3">
        <v>45</v>
      </c>
      <c r="AE759" s="3">
        <v>274</v>
      </c>
      <c r="AF759" s="3">
        <v>189</v>
      </c>
      <c r="AG759" s="3">
        <v>0</v>
      </c>
      <c r="AH759" s="3" t="s">
        <v>3325</v>
      </c>
    </row>
    <row r="760" spans="1:34" s="4" customFormat="1" ht="11.25" x14ac:dyDescent="0.2">
      <c r="A760" s="3" t="s">
        <v>3238</v>
      </c>
      <c r="B760" s="3" t="s">
        <v>3320</v>
      </c>
      <c r="C760" s="3" t="s">
        <v>263</v>
      </c>
      <c r="D760" s="3">
        <v>12183</v>
      </c>
      <c r="E760" s="3" t="s">
        <v>3326</v>
      </c>
      <c r="F760" s="3" t="s">
        <v>3329</v>
      </c>
      <c r="G760" s="3" t="s">
        <v>3327</v>
      </c>
      <c r="H760" s="3" t="s">
        <v>3328</v>
      </c>
      <c r="I760" s="3" t="s">
        <v>1186</v>
      </c>
      <c r="J760" s="3" t="s">
        <v>43</v>
      </c>
      <c r="K760" s="3" t="s">
        <v>44</v>
      </c>
      <c r="L760" s="3" t="s">
        <v>6</v>
      </c>
      <c r="M760" s="3" t="s">
        <v>5257</v>
      </c>
      <c r="N760" s="3">
        <v>145</v>
      </c>
      <c r="O760" s="3">
        <v>386</v>
      </c>
      <c r="P760" s="3">
        <v>267</v>
      </c>
      <c r="Q760" s="3">
        <v>0</v>
      </c>
      <c r="R760" s="3">
        <v>145</v>
      </c>
      <c r="S760" s="3">
        <v>386</v>
      </c>
      <c r="T760" s="3">
        <v>267</v>
      </c>
      <c r="U760" s="3">
        <v>0</v>
      </c>
      <c r="V760" s="3">
        <v>0</v>
      </c>
      <c r="W760" s="3">
        <v>0</v>
      </c>
      <c r="X760" s="3">
        <v>0</v>
      </c>
      <c r="Y760" s="3">
        <v>0</v>
      </c>
      <c r="Z760" s="3">
        <v>150</v>
      </c>
      <c r="AA760" s="3">
        <v>401</v>
      </c>
      <c r="AB760" s="3">
        <v>267</v>
      </c>
      <c r="AC760" s="3">
        <v>0</v>
      </c>
      <c r="AD760" s="3">
        <v>135</v>
      </c>
      <c r="AE760" s="3">
        <v>360</v>
      </c>
      <c r="AF760" s="3">
        <v>267</v>
      </c>
      <c r="AG760" s="3">
        <v>0</v>
      </c>
      <c r="AH760" s="3" t="s">
        <v>3330</v>
      </c>
    </row>
    <row r="761" spans="1:34" s="4" customFormat="1" ht="11.25" x14ac:dyDescent="0.2">
      <c r="A761" s="3" t="s">
        <v>3238</v>
      </c>
      <c r="B761" s="3" t="s">
        <v>3320</v>
      </c>
      <c r="C761" s="3" t="s">
        <v>263</v>
      </c>
      <c r="D761" s="3">
        <v>12424</v>
      </c>
      <c r="E761" s="3" t="s">
        <v>3331</v>
      </c>
      <c r="F761" s="3" t="s">
        <v>3334</v>
      </c>
      <c r="G761" s="3" t="s">
        <v>3332</v>
      </c>
      <c r="H761" s="3" t="s">
        <v>3333</v>
      </c>
      <c r="I761" s="3" t="s">
        <v>42</v>
      </c>
      <c r="J761" s="3" t="s">
        <v>43</v>
      </c>
      <c r="K761" s="3" t="s">
        <v>44</v>
      </c>
      <c r="L761" s="3" t="s">
        <v>45</v>
      </c>
      <c r="M761" s="3" t="s">
        <v>5257</v>
      </c>
      <c r="N761" s="3">
        <v>80.8</v>
      </c>
      <c r="O761" s="3">
        <v>101</v>
      </c>
      <c r="P761" s="3">
        <v>125</v>
      </c>
      <c r="Q761" s="3">
        <v>0</v>
      </c>
      <c r="R761" s="3">
        <v>88.8</v>
      </c>
      <c r="S761" s="3">
        <v>71</v>
      </c>
      <c r="T761" s="3">
        <v>80</v>
      </c>
      <c r="U761" s="3">
        <v>0</v>
      </c>
      <c r="V761" s="3">
        <v>0</v>
      </c>
      <c r="W761" s="3">
        <v>0</v>
      </c>
      <c r="X761" s="3">
        <v>0</v>
      </c>
      <c r="Y761" s="3">
        <v>0</v>
      </c>
      <c r="Z761" s="3">
        <v>80.8</v>
      </c>
      <c r="AA761" s="3">
        <v>101</v>
      </c>
      <c r="AB761" s="3">
        <v>125</v>
      </c>
      <c r="AC761" s="3">
        <v>0</v>
      </c>
      <c r="AD761" s="3">
        <v>0</v>
      </c>
      <c r="AE761" s="3">
        <v>0</v>
      </c>
      <c r="AF761" s="3">
        <v>0</v>
      </c>
      <c r="AG761" s="3">
        <v>0</v>
      </c>
      <c r="AH761" s="3" t="s">
        <v>3335</v>
      </c>
    </row>
    <row r="762" spans="1:34" s="4" customFormat="1" ht="11.25" x14ac:dyDescent="0.2">
      <c r="A762" s="3" t="s">
        <v>3238</v>
      </c>
      <c r="B762" s="3" t="s">
        <v>3320</v>
      </c>
      <c r="C762" s="3" t="s">
        <v>263</v>
      </c>
      <c r="D762" s="3">
        <v>13874</v>
      </c>
      <c r="E762" s="3" t="s">
        <v>3336</v>
      </c>
      <c r="F762" s="3" t="s">
        <v>3339</v>
      </c>
      <c r="G762" s="3" t="s">
        <v>3337</v>
      </c>
      <c r="H762" s="3" t="s">
        <v>3338</v>
      </c>
      <c r="I762" s="3" t="s">
        <v>42</v>
      </c>
      <c r="J762" s="3" t="s">
        <v>43</v>
      </c>
      <c r="K762" s="3" t="s">
        <v>44</v>
      </c>
      <c r="L762" s="3" t="s">
        <v>45</v>
      </c>
      <c r="M762" s="3" t="s">
        <v>9</v>
      </c>
      <c r="N762" s="3">
        <v>53</v>
      </c>
      <c r="O762" s="3">
        <v>91</v>
      </c>
      <c r="P762" s="3">
        <v>171</v>
      </c>
      <c r="Q762" s="3">
        <v>0</v>
      </c>
      <c r="R762" s="3"/>
      <c r="S762" s="3"/>
      <c r="T762" s="3"/>
      <c r="U762" s="3"/>
      <c r="V762" s="3" t="s">
        <v>67</v>
      </c>
      <c r="W762" s="3" t="s">
        <v>40</v>
      </c>
      <c r="X762" s="3" t="s">
        <v>40</v>
      </c>
      <c r="Y762" s="3" t="s">
        <v>40</v>
      </c>
      <c r="Z762" s="3">
        <v>53</v>
      </c>
      <c r="AA762" s="3">
        <v>91</v>
      </c>
      <c r="AB762" s="3">
        <v>171</v>
      </c>
      <c r="AC762" s="3">
        <v>0</v>
      </c>
      <c r="AD762" s="3">
        <v>51</v>
      </c>
      <c r="AE762" s="3">
        <v>87</v>
      </c>
      <c r="AF762" s="3">
        <v>171</v>
      </c>
      <c r="AG762" s="3">
        <v>0</v>
      </c>
      <c r="AH762" s="3" t="s">
        <v>3340</v>
      </c>
    </row>
    <row r="763" spans="1:34" s="4" customFormat="1" ht="11.25" x14ac:dyDescent="0.2">
      <c r="A763" s="3" t="s">
        <v>3238</v>
      </c>
      <c r="B763" s="3" t="s">
        <v>3341</v>
      </c>
      <c r="C763" s="3" t="s">
        <v>263</v>
      </c>
      <c r="D763" s="3">
        <v>11918</v>
      </c>
      <c r="E763" s="3" t="s">
        <v>3342</v>
      </c>
      <c r="F763" s="3" t="s">
        <v>3345</v>
      </c>
      <c r="G763" s="3" t="s">
        <v>3343</v>
      </c>
      <c r="H763" s="3" t="s">
        <v>3344</v>
      </c>
      <c r="I763" s="3" t="s">
        <v>42</v>
      </c>
      <c r="J763" s="3" t="s">
        <v>43</v>
      </c>
      <c r="K763" s="3" t="s">
        <v>44</v>
      </c>
      <c r="L763" s="3" t="s">
        <v>45</v>
      </c>
      <c r="M763" s="3" t="s">
        <v>5257</v>
      </c>
      <c r="N763" s="3">
        <v>79</v>
      </c>
      <c r="O763" s="3">
        <v>11</v>
      </c>
      <c r="P763" s="3">
        <v>14</v>
      </c>
      <c r="Q763" s="3">
        <v>0</v>
      </c>
      <c r="R763" s="3">
        <v>79</v>
      </c>
      <c r="S763" s="3">
        <v>11</v>
      </c>
      <c r="T763" s="3">
        <v>14</v>
      </c>
      <c r="U763" s="3">
        <v>0</v>
      </c>
      <c r="V763" s="3">
        <v>43</v>
      </c>
      <c r="W763" s="3">
        <v>6</v>
      </c>
      <c r="X763" s="3">
        <v>14</v>
      </c>
      <c r="Y763" s="3">
        <v>0</v>
      </c>
      <c r="Z763" s="3">
        <v>79</v>
      </c>
      <c r="AA763" s="3">
        <v>11</v>
      </c>
      <c r="AB763" s="3">
        <v>14</v>
      </c>
      <c r="AC763" s="3">
        <v>0</v>
      </c>
      <c r="AD763" s="3">
        <v>80</v>
      </c>
      <c r="AE763" s="3">
        <v>12</v>
      </c>
      <c r="AF763" s="3">
        <v>15</v>
      </c>
      <c r="AG763" s="3">
        <v>0</v>
      </c>
      <c r="AH763" s="3" t="s">
        <v>3346</v>
      </c>
    </row>
    <row r="764" spans="1:34" s="4" customFormat="1" ht="11.25" x14ac:dyDescent="0.2">
      <c r="A764" s="3" t="s">
        <v>3238</v>
      </c>
      <c r="B764" s="3" t="s">
        <v>3341</v>
      </c>
      <c r="C764" s="3" t="s">
        <v>263</v>
      </c>
      <c r="D764" s="3">
        <v>11928</v>
      </c>
      <c r="E764" s="3" t="s">
        <v>3347</v>
      </c>
      <c r="F764" s="3" t="s">
        <v>3350</v>
      </c>
      <c r="G764" s="3" t="s">
        <v>3348</v>
      </c>
      <c r="H764" s="3" t="s">
        <v>3349</v>
      </c>
      <c r="I764" s="3" t="s">
        <v>42</v>
      </c>
      <c r="J764" s="3" t="s">
        <v>43</v>
      </c>
      <c r="K764" s="3" t="s">
        <v>44</v>
      </c>
      <c r="L764" s="3" t="s">
        <v>6</v>
      </c>
      <c r="M764" s="3" t="s">
        <v>5257</v>
      </c>
      <c r="N764" s="3">
        <v>79</v>
      </c>
      <c r="O764" s="3">
        <v>11</v>
      </c>
      <c r="P764" s="3">
        <v>14</v>
      </c>
      <c r="Q764" s="3">
        <v>0</v>
      </c>
      <c r="R764" s="3">
        <v>79</v>
      </c>
      <c r="S764" s="3">
        <v>11</v>
      </c>
      <c r="T764" s="3">
        <v>14</v>
      </c>
      <c r="U764" s="3">
        <v>0</v>
      </c>
      <c r="V764" s="3">
        <v>43</v>
      </c>
      <c r="W764" s="3">
        <v>6</v>
      </c>
      <c r="X764" s="3">
        <v>14</v>
      </c>
      <c r="Y764" s="3">
        <v>0</v>
      </c>
      <c r="Z764" s="3">
        <v>79</v>
      </c>
      <c r="AA764" s="3">
        <v>11</v>
      </c>
      <c r="AB764" s="3">
        <v>14</v>
      </c>
      <c r="AC764" s="3">
        <v>0</v>
      </c>
      <c r="AD764" s="3">
        <v>80</v>
      </c>
      <c r="AE764" s="3">
        <v>12</v>
      </c>
      <c r="AF764" s="3">
        <v>15</v>
      </c>
      <c r="AG764" s="3">
        <v>0</v>
      </c>
      <c r="AH764" s="3" t="s">
        <v>3351</v>
      </c>
    </row>
    <row r="765" spans="1:34" s="4" customFormat="1" ht="11.25" x14ac:dyDescent="0.2">
      <c r="A765" s="3" t="s">
        <v>3238</v>
      </c>
      <c r="B765" s="3" t="s">
        <v>3341</v>
      </c>
      <c r="C765" s="3" t="s">
        <v>263</v>
      </c>
      <c r="D765" s="3">
        <v>11955</v>
      </c>
      <c r="E765" s="3" t="s">
        <v>3352</v>
      </c>
      <c r="F765" s="3" t="s">
        <v>3355</v>
      </c>
      <c r="G765" s="3" t="s">
        <v>3353</v>
      </c>
      <c r="H765" s="3" t="s">
        <v>3354</v>
      </c>
      <c r="I765" s="3" t="s">
        <v>87</v>
      </c>
      <c r="J765" s="3" t="s">
        <v>52</v>
      </c>
      <c r="K765" s="3" t="s">
        <v>53</v>
      </c>
      <c r="L765" s="3" t="s">
        <v>6</v>
      </c>
      <c r="M765" s="3" t="s">
        <v>5257</v>
      </c>
      <c r="N765" s="3">
        <v>3</v>
      </c>
      <c r="O765" s="3">
        <v>1200</v>
      </c>
      <c r="P765" s="3">
        <v>400</v>
      </c>
      <c r="Q765" s="3">
        <v>0</v>
      </c>
      <c r="R765" s="3">
        <v>4</v>
      </c>
      <c r="S765" s="3">
        <v>1200</v>
      </c>
      <c r="T765" s="3">
        <v>300</v>
      </c>
      <c r="U765" s="3">
        <v>0</v>
      </c>
      <c r="V765" s="3">
        <v>2.4</v>
      </c>
      <c r="W765" s="3">
        <v>229</v>
      </c>
      <c r="X765" s="3">
        <v>95</v>
      </c>
      <c r="Y765" s="3">
        <v>0</v>
      </c>
      <c r="Z765" s="3">
        <v>3.9</v>
      </c>
      <c r="AA765" s="3">
        <v>1550</v>
      </c>
      <c r="AB765" s="3">
        <v>395</v>
      </c>
      <c r="AC765" s="3">
        <v>0</v>
      </c>
      <c r="AD765" s="3">
        <v>3.1</v>
      </c>
      <c r="AE765" s="3">
        <v>3441</v>
      </c>
      <c r="AF765" s="3">
        <v>1099</v>
      </c>
      <c r="AG765" s="3">
        <v>0</v>
      </c>
      <c r="AH765" s="3" t="s">
        <v>3356</v>
      </c>
    </row>
    <row r="766" spans="1:34" s="4" customFormat="1" ht="11.25" x14ac:dyDescent="0.2">
      <c r="A766" s="3" t="s">
        <v>3238</v>
      </c>
      <c r="B766" s="3" t="s">
        <v>3341</v>
      </c>
      <c r="C766" s="3" t="s">
        <v>263</v>
      </c>
      <c r="D766" s="3">
        <v>13253</v>
      </c>
      <c r="E766" s="3" t="s">
        <v>3357</v>
      </c>
      <c r="F766" s="3" t="s">
        <v>3358</v>
      </c>
      <c r="G766" s="3" t="s">
        <v>3348</v>
      </c>
      <c r="H766" s="3"/>
      <c r="I766" s="3" t="s">
        <v>42</v>
      </c>
      <c r="J766" s="3" t="s">
        <v>43</v>
      </c>
      <c r="K766" s="3" t="s">
        <v>44</v>
      </c>
      <c r="L766" s="3" t="s">
        <v>6</v>
      </c>
      <c r="M766" s="3" t="s">
        <v>5257</v>
      </c>
      <c r="N766" s="3">
        <v>86</v>
      </c>
      <c r="O766" s="3">
        <v>19</v>
      </c>
      <c r="P766" s="3">
        <v>22</v>
      </c>
      <c r="Q766" s="3">
        <v>0</v>
      </c>
      <c r="R766" s="3">
        <v>86</v>
      </c>
      <c r="S766" s="3">
        <v>19</v>
      </c>
      <c r="T766" s="3">
        <v>22</v>
      </c>
      <c r="U766" s="3">
        <v>0</v>
      </c>
      <c r="V766" s="3">
        <v>45</v>
      </c>
      <c r="W766" s="3">
        <v>10</v>
      </c>
      <c r="X766" s="3">
        <v>22</v>
      </c>
      <c r="Y766" s="3">
        <v>0</v>
      </c>
      <c r="Z766" s="3">
        <v>86</v>
      </c>
      <c r="AA766" s="3">
        <v>19</v>
      </c>
      <c r="AB766" s="3">
        <v>22</v>
      </c>
      <c r="AC766" s="3">
        <v>0</v>
      </c>
      <c r="AD766" s="3">
        <v>86</v>
      </c>
      <c r="AE766" s="3">
        <v>19</v>
      </c>
      <c r="AF766" s="3">
        <v>22</v>
      </c>
      <c r="AG766" s="3">
        <v>0</v>
      </c>
      <c r="AH766" s="3" t="s">
        <v>3359</v>
      </c>
    </row>
    <row r="767" spans="1:34" s="4" customFormat="1" ht="11.25" x14ac:dyDescent="0.2">
      <c r="A767" s="3" t="s">
        <v>3238</v>
      </c>
      <c r="B767" s="3" t="s">
        <v>3341</v>
      </c>
      <c r="C767" s="3" t="s">
        <v>263</v>
      </c>
      <c r="D767" s="3">
        <v>13254</v>
      </c>
      <c r="E767" s="3" t="s">
        <v>3360</v>
      </c>
      <c r="F767" s="3" t="s">
        <v>3363</v>
      </c>
      <c r="G767" s="3" t="s">
        <v>3361</v>
      </c>
      <c r="H767" s="3" t="s">
        <v>3362</v>
      </c>
      <c r="I767" s="3" t="s">
        <v>42</v>
      </c>
      <c r="J767" s="3" t="s">
        <v>43</v>
      </c>
      <c r="K767" s="3" t="s">
        <v>44</v>
      </c>
      <c r="L767" s="3" t="s">
        <v>6</v>
      </c>
      <c r="M767" s="3" t="s">
        <v>5257</v>
      </c>
      <c r="N767" s="3">
        <v>73</v>
      </c>
      <c r="O767" s="3">
        <v>11</v>
      </c>
      <c r="P767" s="3">
        <v>15</v>
      </c>
      <c r="Q767" s="3">
        <v>0</v>
      </c>
      <c r="R767" s="3">
        <v>73</v>
      </c>
      <c r="S767" s="3">
        <v>11</v>
      </c>
      <c r="T767" s="3">
        <v>15</v>
      </c>
      <c r="U767" s="3">
        <v>0</v>
      </c>
      <c r="V767" s="3">
        <v>33</v>
      </c>
      <c r="W767" s="3">
        <v>5</v>
      </c>
      <c r="X767" s="3">
        <v>15</v>
      </c>
      <c r="Y767" s="3">
        <v>0</v>
      </c>
      <c r="Z767" s="3">
        <v>73</v>
      </c>
      <c r="AA767" s="3">
        <v>11</v>
      </c>
      <c r="AB767" s="3">
        <v>15</v>
      </c>
      <c r="AC767" s="3">
        <v>0</v>
      </c>
      <c r="AD767" s="3">
        <v>75</v>
      </c>
      <c r="AE767" s="3">
        <v>12</v>
      </c>
      <c r="AF767" s="3">
        <v>16</v>
      </c>
      <c r="AG767" s="3">
        <v>0</v>
      </c>
      <c r="AH767" s="3" t="s">
        <v>3364</v>
      </c>
    </row>
    <row r="768" spans="1:34" s="4" customFormat="1" ht="11.25" x14ac:dyDescent="0.2">
      <c r="A768" s="3" t="s">
        <v>3238</v>
      </c>
      <c r="B768" s="3" t="s">
        <v>3341</v>
      </c>
      <c r="C768" s="3" t="s">
        <v>263</v>
      </c>
      <c r="D768" s="3">
        <v>13878</v>
      </c>
      <c r="E768" s="3" t="s">
        <v>3365</v>
      </c>
      <c r="F768" s="3" t="s">
        <v>3368</v>
      </c>
      <c r="G768" s="3" t="s">
        <v>3366</v>
      </c>
      <c r="H768" s="3" t="s">
        <v>3367</v>
      </c>
      <c r="I768" s="3" t="s">
        <v>42</v>
      </c>
      <c r="J768" s="3" t="s">
        <v>43</v>
      </c>
      <c r="K768" s="3" t="s">
        <v>44</v>
      </c>
      <c r="L768" s="3" t="s">
        <v>6</v>
      </c>
      <c r="M768" s="3" t="s">
        <v>9</v>
      </c>
      <c r="N768" s="3">
        <v>25</v>
      </c>
      <c r="O768" s="3">
        <v>4</v>
      </c>
      <c r="P768" s="3">
        <v>16</v>
      </c>
      <c r="Q768" s="3">
        <v>0</v>
      </c>
      <c r="R768" s="3"/>
      <c r="S768" s="3"/>
      <c r="T768" s="3"/>
      <c r="U768" s="3"/>
      <c r="V768" s="3">
        <v>6</v>
      </c>
      <c r="W768" s="3">
        <v>1</v>
      </c>
      <c r="X768" s="3">
        <v>16</v>
      </c>
      <c r="Y768" s="3">
        <v>0</v>
      </c>
      <c r="Z768" s="3" t="s">
        <v>67</v>
      </c>
      <c r="AA768" s="3" t="s">
        <v>40</v>
      </c>
      <c r="AB768" s="3" t="s">
        <v>40</v>
      </c>
      <c r="AC768" s="3" t="s">
        <v>40</v>
      </c>
      <c r="AD768" s="3" t="s">
        <v>67</v>
      </c>
      <c r="AE768" s="3" t="s">
        <v>40</v>
      </c>
      <c r="AF768" s="3" t="s">
        <v>40</v>
      </c>
      <c r="AG768" s="3" t="s">
        <v>40</v>
      </c>
      <c r="AH768" s="3" t="s">
        <v>3369</v>
      </c>
    </row>
    <row r="769" spans="1:34" s="4" customFormat="1" ht="11.25" x14ac:dyDescent="0.2">
      <c r="A769" s="3" t="s">
        <v>3238</v>
      </c>
      <c r="B769" s="3" t="s">
        <v>3341</v>
      </c>
      <c r="C769" s="3" t="s">
        <v>263</v>
      </c>
      <c r="D769" s="3">
        <v>13879</v>
      </c>
      <c r="E769" s="3" t="s">
        <v>3370</v>
      </c>
      <c r="F769" s="3" t="s">
        <v>3373</v>
      </c>
      <c r="G769" s="3" t="s">
        <v>3371</v>
      </c>
      <c r="H769" s="3" t="s">
        <v>3372</v>
      </c>
      <c r="I769" s="3" t="s">
        <v>42</v>
      </c>
      <c r="J769" s="3" t="s">
        <v>43</v>
      </c>
      <c r="K769" s="3" t="s">
        <v>44</v>
      </c>
      <c r="L769" s="3" t="s">
        <v>6</v>
      </c>
      <c r="M769" s="3" t="s">
        <v>9</v>
      </c>
      <c r="N769" s="3">
        <v>70</v>
      </c>
      <c r="O769" s="3">
        <v>7</v>
      </c>
      <c r="P769" s="3">
        <v>10</v>
      </c>
      <c r="Q769" s="3">
        <v>0</v>
      </c>
      <c r="R769" s="3"/>
      <c r="S769" s="3"/>
      <c r="T769" s="3"/>
      <c r="U769" s="3"/>
      <c r="V769" s="3" t="s">
        <v>67</v>
      </c>
      <c r="W769" s="3" t="s">
        <v>40</v>
      </c>
      <c r="X769" s="3" t="s">
        <v>40</v>
      </c>
      <c r="Y769" s="3" t="s">
        <v>40</v>
      </c>
      <c r="Z769" s="3" t="s">
        <v>67</v>
      </c>
      <c r="AA769" s="3" t="s">
        <v>40</v>
      </c>
      <c r="AB769" s="3" t="s">
        <v>40</v>
      </c>
      <c r="AC769" s="3" t="s">
        <v>40</v>
      </c>
      <c r="AD769" s="3" t="s">
        <v>67</v>
      </c>
      <c r="AE769" s="3" t="s">
        <v>40</v>
      </c>
      <c r="AF769" s="3" t="s">
        <v>40</v>
      </c>
      <c r="AG769" s="3" t="s">
        <v>40</v>
      </c>
      <c r="AH769" s="3" t="s">
        <v>3374</v>
      </c>
    </row>
    <row r="770" spans="1:34" s="4" customFormat="1" ht="11.25" x14ac:dyDescent="0.2">
      <c r="A770" s="3" t="s">
        <v>3238</v>
      </c>
      <c r="B770" s="3" t="s">
        <v>3341</v>
      </c>
      <c r="C770" s="3" t="s">
        <v>263</v>
      </c>
      <c r="D770" s="3">
        <v>14004</v>
      </c>
      <c r="E770" s="3" t="s">
        <v>3375</v>
      </c>
      <c r="F770" s="3" t="s">
        <v>3377</v>
      </c>
      <c r="G770" s="3" t="s">
        <v>3343</v>
      </c>
      <c r="H770" s="3" t="s">
        <v>3376</v>
      </c>
      <c r="I770" s="3" t="s">
        <v>42</v>
      </c>
      <c r="J770" s="3" t="s">
        <v>43</v>
      </c>
      <c r="K770" s="3" t="s">
        <v>44</v>
      </c>
      <c r="L770" s="3" t="s">
        <v>6</v>
      </c>
      <c r="M770" s="3" t="s">
        <v>9</v>
      </c>
      <c r="N770" s="3">
        <v>75</v>
      </c>
      <c r="O770" s="3">
        <v>6</v>
      </c>
      <c r="P770" s="3">
        <v>8</v>
      </c>
      <c r="Q770" s="3">
        <v>0</v>
      </c>
      <c r="R770" s="3"/>
      <c r="S770" s="3"/>
      <c r="T770" s="3"/>
      <c r="U770" s="3"/>
      <c r="V770" s="3">
        <v>50</v>
      </c>
      <c r="W770" s="3">
        <v>4</v>
      </c>
      <c r="X770" s="3">
        <v>8</v>
      </c>
      <c r="Y770" s="3">
        <v>0</v>
      </c>
      <c r="Z770" s="3">
        <v>63</v>
      </c>
      <c r="AA770" s="3">
        <v>5</v>
      </c>
      <c r="AB770" s="3">
        <v>8</v>
      </c>
      <c r="AC770" s="3">
        <v>0</v>
      </c>
      <c r="AD770" s="3" t="s">
        <v>67</v>
      </c>
      <c r="AE770" s="3" t="s">
        <v>40</v>
      </c>
      <c r="AF770" s="3" t="s">
        <v>40</v>
      </c>
      <c r="AG770" s="3" t="s">
        <v>40</v>
      </c>
      <c r="AH770" s="3" t="s">
        <v>3378</v>
      </c>
    </row>
    <row r="771" spans="1:34" s="4" customFormat="1" ht="11.25" x14ac:dyDescent="0.2">
      <c r="A771" s="3" t="s">
        <v>3238</v>
      </c>
      <c r="B771" s="3" t="s">
        <v>3341</v>
      </c>
      <c r="C771" s="3" t="s">
        <v>263</v>
      </c>
      <c r="D771" s="3">
        <v>14005</v>
      </c>
      <c r="E771" s="3" t="s">
        <v>3379</v>
      </c>
      <c r="F771" s="3" t="s">
        <v>3381</v>
      </c>
      <c r="G771" s="3" t="s">
        <v>3361</v>
      </c>
      <c r="H771" s="3" t="s">
        <v>3380</v>
      </c>
      <c r="I771" s="3" t="s">
        <v>42</v>
      </c>
      <c r="J771" s="3" t="s">
        <v>43</v>
      </c>
      <c r="K771" s="3" t="s">
        <v>44</v>
      </c>
      <c r="L771" s="3" t="s">
        <v>45</v>
      </c>
      <c r="M771" s="3" t="s">
        <v>9</v>
      </c>
      <c r="N771" s="3">
        <v>67</v>
      </c>
      <c r="O771" s="3">
        <v>4</v>
      </c>
      <c r="P771" s="3">
        <v>6</v>
      </c>
      <c r="Q771" s="3">
        <v>0</v>
      </c>
      <c r="R771" s="3"/>
      <c r="S771" s="3"/>
      <c r="T771" s="3"/>
      <c r="U771" s="3"/>
      <c r="V771" s="3">
        <v>25</v>
      </c>
      <c r="W771" s="3">
        <v>2</v>
      </c>
      <c r="X771" s="3">
        <v>8</v>
      </c>
      <c r="Y771" s="3">
        <v>0</v>
      </c>
      <c r="Z771" s="3">
        <v>38</v>
      </c>
      <c r="AA771" s="3">
        <v>3</v>
      </c>
      <c r="AB771" s="3">
        <v>8</v>
      </c>
      <c r="AC771" s="3">
        <v>0</v>
      </c>
      <c r="AD771" s="3" t="s">
        <v>67</v>
      </c>
      <c r="AE771" s="3" t="s">
        <v>40</v>
      </c>
      <c r="AF771" s="3" t="s">
        <v>40</v>
      </c>
      <c r="AG771" s="3" t="s">
        <v>40</v>
      </c>
      <c r="AH771" s="3" t="s">
        <v>3382</v>
      </c>
    </row>
    <row r="772" spans="1:34" s="4" customFormat="1" ht="11.25" x14ac:dyDescent="0.2">
      <c r="A772" s="3" t="s">
        <v>3238</v>
      </c>
      <c r="B772" s="3" t="s">
        <v>3341</v>
      </c>
      <c r="C772" s="3" t="s">
        <v>263</v>
      </c>
      <c r="D772" s="3">
        <v>14006</v>
      </c>
      <c r="E772" s="3" t="s">
        <v>3383</v>
      </c>
      <c r="F772" s="3" t="s">
        <v>3385</v>
      </c>
      <c r="G772" s="3" t="s">
        <v>3348</v>
      </c>
      <c r="H772" s="3" t="s">
        <v>3384</v>
      </c>
      <c r="I772" s="3" t="s">
        <v>42</v>
      </c>
      <c r="J772" s="3" t="s">
        <v>43</v>
      </c>
      <c r="K772" s="3" t="s">
        <v>44</v>
      </c>
      <c r="L772" s="3" t="s">
        <v>45</v>
      </c>
      <c r="M772" s="3" t="s">
        <v>9</v>
      </c>
      <c r="N772" s="3">
        <v>75</v>
      </c>
      <c r="O772" s="3">
        <v>6</v>
      </c>
      <c r="P772" s="3">
        <v>8</v>
      </c>
      <c r="Q772" s="3">
        <v>0</v>
      </c>
      <c r="R772" s="3"/>
      <c r="S772" s="3"/>
      <c r="T772" s="3"/>
      <c r="U772" s="3"/>
      <c r="V772" s="3">
        <v>38</v>
      </c>
      <c r="W772" s="3">
        <v>3</v>
      </c>
      <c r="X772" s="3">
        <v>8</v>
      </c>
      <c r="Y772" s="3">
        <v>0</v>
      </c>
      <c r="Z772" s="3">
        <v>50</v>
      </c>
      <c r="AA772" s="3">
        <v>4</v>
      </c>
      <c r="AB772" s="3">
        <v>8</v>
      </c>
      <c r="AC772" s="3">
        <v>0</v>
      </c>
      <c r="AD772" s="3" t="s">
        <v>67</v>
      </c>
      <c r="AE772" s="3" t="s">
        <v>40</v>
      </c>
      <c r="AF772" s="3" t="s">
        <v>40</v>
      </c>
      <c r="AG772" s="3" t="s">
        <v>40</v>
      </c>
      <c r="AH772" s="3" t="s">
        <v>3386</v>
      </c>
    </row>
    <row r="773" spans="1:34" s="4" customFormat="1" ht="11.25" x14ac:dyDescent="0.2">
      <c r="A773" s="3" t="s">
        <v>3238</v>
      </c>
      <c r="B773" s="3" t="s">
        <v>3387</v>
      </c>
      <c r="C773" s="3" t="s">
        <v>36</v>
      </c>
      <c r="D773" s="3">
        <v>13424</v>
      </c>
      <c r="E773" s="3" t="s">
        <v>3388</v>
      </c>
      <c r="F773" s="3" t="s">
        <v>3391</v>
      </c>
      <c r="G773" s="3" t="s">
        <v>3389</v>
      </c>
      <c r="H773" s="3" t="s">
        <v>3390</v>
      </c>
      <c r="I773" s="3" t="s">
        <v>42</v>
      </c>
      <c r="J773" s="3" t="s">
        <v>43</v>
      </c>
      <c r="K773" s="3" t="s">
        <v>44</v>
      </c>
      <c r="L773" s="3" t="s">
        <v>6</v>
      </c>
      <c r="M773" s="3" t="s">
        <v>9</v>
      </c>
      <c r="N773" s="3">
        <v>6.25</v>
      </c>
      <c r="O773" s="3">
        <v>2</v>
      </c>
      <c r="P773" s="3">
        <v>32</v>
      </c>
      <c r="Q773" s="3">
        <v>0</v>
      </c>
      <c r="R773" s="3"/>
      <c r="S773" s="3"/>
      <c r="T773" s="3"/>
      <c r="U773" s="3"/>
      <c r="V773" s="3">
        <v>6.25</v>
      </c>
      <c r="W773" s="3">
        <v>2</v>
      </c>
      <c r="X773" s="3">
        <v>32</v>
      </c>
      <c r="Y773" s="3">
        <v>0</v>
      </c>
      <c r="Z773" s="3" t="s">
        <v>67</v>
      </c>
      <c r="AA773" s="3" t="s">
        <v>40</v>
      </c>
      <c r="AB773" s="3" t="s">
        <v>40</v>
      </c>
      <c r="AC773" s="3" t="s">
        <v>40</v>
      </c>
      <c r="AD773" s="3" t="s">
        <v>67</v>
      </c>
      <c r="AE773" s="3" t="s">
        <v>40</v>
      </c>
      <c r="AF773" s="3" t="s">
        <v>40</v>
      </c>
      <c r="AG773" s="3" t="s">
        <v>40</v>
      </c>
      <c r="AH773" s="3" t="s">
        <v>3392</v>
      </c>
    </row>
    <row r="774" spans="1:34" s="4" customFormat="1" ht="11.25" x14ac:dyDescent="0.2">
      <c r="A774" s="3" t="s">
        <v>3238</v>
      </c>
      <c r="B774" s="3" t="s">
        <v>3387</v>
      </c>
      <c r="C774" s="3" t="s">
        <v>36</v>
      </c>
      <c r="D774" s="3">
        <v>13425</v>
      </c>
      <c r="E774" s="3" t="s">
        <v>3393</v>
      </c>
      <c r="F774" s="3" t="s">
        <v>3396</v>
      </c>
      <c r="G774" s="3" t="s">
        <v>3394</v>
      </c>
      <c r="H774" s="3" t="s">
        <v>3395</v>
      </c>
      <c r="I774" s="3" t="s">
        <v>42</v>
      </c>
      <c r="J774" s="3" t="s">
        <v>43</v>
      </c>
      <c r="K774" s="3" t="s">
        <v>44</v>
      </c>
      <c r="L774" s="3" t="s">
        <v>6</v>
      </c>
      <c r="M774" s="3" t="s">
        <v>9</v>
      </c>
      <c r="N774" s="3">
        <v>56.25</v>
      </c>
      <c r="O774" s="3">
        <v>18</v>
      </c>
      <c r="P774" s="3">
        <v>32</v>
      </c>
      <c r="Q774" s="3">
        <v>0</v>
      </c>
      <c r="R774" s="3"/>
      <c r="S774" s="3"/>
      <c r="T774" s="3"/>
      <c r="U774" s="3"/>
      <c r="V774" s="3">
        <v>56.25</v>
      </c>
      <c r="W774" s="3">
        <v>18</v>
      </c>
      <c r="X774" s="3">
        <v>32</v>
      </c>
      <c r="Y774" s="3">
        <v>0</v>
      </c>
      <c r="Z774" s="3" t="s">
        <v>67</v>
      </c>
      <c r="AA774" s="3" t="s">
        <v>40</v>
      </c>
      <c r="AB774" s="3" t="s">
        <v>40</v>
      </c>
      <c r="AC774" s="3" t="s">
        <v>40</v>
      </c>
      <c r="AD774" s="3" t="s">
        <v>67</v>
      </c>
      <c r="AE774" s="3" t="s">
        <v>40</v>
      </c>
      <c r="AF774" s="3" t="s">
        <v>40</v>
      </c>
      <c r="AG774" s="3" t="s">
        <v>40</v>
      </c>
      <c r="AH774" s="3" t="s">
        <v>3397</v>
      </c>
    </row>
    <row r="775" spans="1:34" s="4" customFormat="1" ht="11.25" x14ac:dyDescent="0.2">
      <c r="A775" s="3" t="s">
        <v>3238</v>
      </c>
      <c r="B775" s="3" t="s">
        <v>3387</v>
      </c>
      <c r="C775" s="3" t="s">
        <v>36</v>
      </c>
      <c r="D775" s="3">
        <v>13428</v>
      </c>
      <c r="E775" s="3" t="s">
        <v>3398</v>
      </c>
      <c r="F775" s="3" t="s">
        <v>3400</v>
      </c>
      <c r="G775" s="3" t="s">
        <v>3389</v>
      </c>
      <c r="H775" s="3" t="s">
        <v>3399</v>
      </c>
      <c r="I775" s="3" t="s">
        <v>42</v>
      </c>
      <c r="J775" s="3" t="s">
        <v>43</v>
      </c>
      <c r="K775" s="3" t="s">
        <v>44</v>
      </c>
      <c r="L775" s="3" t="s">
        <v>6</v>
      </c>
      <c r="M775" s="3" t="s">
        <v>9</v>
      </c>
      <c r="N775" s="3">
        <v>25</v>
      </c>
      <c r="O775" s="3">
        <v>8</v>
      </c>
      <c r="P775" s="3">
        <v>32</v>
      </c>
      <c r="Q775" s="3">
        <v>0</v>
      </c>
      <c r="R775" s="3"/>
      <c r="S775" s="3"/>
      <c r="T775" s="3"/>
      <c r="U775" s="3"/>
      <c r="V775" s="3">
        <v>25</v>
      </c>
      <c r="W775" s="3">
        <v>8</v>
      </c>
      <c r="X775" s="3">
        <v>32</v>
      </c>
      <c r="Y775" s="3">
        <v>0</v>
      </c>
      <c r="Z775" s="3" t="s">
        <v>67</v>
      </c>
      <c r="AA775" s="3" t="s">
        <v>40</v>
      </c>
      <c r="AB775" s="3" t="s">
        <v>40</v>
      </c>
      <c r="AC775" s="3" t="s">
        <v>40</v>
      </c>
      <c r="AD775" s="3" t="s">
        <v>67</v>
      </c>
      <c r="AE775" s="3" t="s">
        <v>40</v>
      </c>
      <c r="AF775" s="3" t="s">
        <v>40</v>
      </c>
      <c r="AG775" s="3" t="s">
        <v>40</v>
      </c>
      <c r="AH775" s="3" t="s">
        <v>3401</v>
      </c>
    </row>
    <row r="776" spans="1:34" s="4" customFormat="1" ht="11.25" x14ac:dyDescent="0.2">
      <c r="A776" s="3" t="s">
        <v>3402</v>
      </c>
      <c r="B776" s="3" t="s">
        <v>3403</v>
      </c>
      <c r="C776" s="3" t="s">
        <v>3404</v>
      </c>
      <c r="D776" s="3">
        <v>52</v>
      </c>
      <c r="E776" s="3" t="s">
        <v>3405</v>
      </c>
      <c r="F776" s="3" t="s">
        <v>3408</v>
      </c>
      <c r="G776" s="3" t="s">
        <v>3406</v>
      </c>
      <c r="H776" s="3" t="s">
        <v>3407</v>
      </c>
      <c r="I776" s="3" t="s">
        <v>42</v>
      </c>
      <c r="J776" s="3" t="s">
        <v>43</v>
      </c>
      <c r="K776" s="3" t="s">
        <v>44</v>
      </c>
      <c r="L776" s="3" t="s">
        <v>6</v>
      </c>
      <c r="M776" s="3" t="s">
        <v>5257</v>
      </c>
      <c r="N776" s="3">
        <v>52</v>
      </c>
      <c r="O776" s="3">
        <v>693211885224</v>
      </c>
      <c r="P776" s="3">
        <v>1320473496349</v>
      </c>
      <c r="Q776" s="3">
        <v>0</v>
      </c>
      <c r="R776" s="3">
        <v>49</v>
      </c>
      <c r="S776" s="3">
        <v>539000000000</v>
      </c>
      <c r="T776" s="3">
        <v>1100000000000</v>
      </c>
      <c r="U776" s="3">
        <v>0</v>
      </c>
      <c r="V776" s="3">
        <v>56</v>
      </c>
      <c r="W776" s="3">
        <v>365840218904</v>
      </c>
      <c r="X776" s="3">
        <v>658154652778</v>
      </c>
      <c r="Y776" s="3">
        <v>0</v>
      </c>
      <c r="Z776" s="3">
        <v>0</v>
      </c>
      <c r="AA776" s="3">
        <v>613143647122</v>
      </c>
      <c r="AB776" s="3">
        <v>1095735291020</v>
      </c>
      <c r="AC776" s="3">
        <v>0</v>
      </c>
      <c r="AD776" s="3">
        <v>52</v>
      </c>
      <c r="AE776" s="3">
        <v>526936452310</v>
      </c>
      <c r="AF776" s="3">
        <v>1005437161582</v>
      </c>
      <c r="AG776" s="3">
        <v>0</v>
      </c>
      <c r="AH776" s="3" t="s">
        <v>3409</v>
      </c>
    </row>
    <row r="777" spans="1:34" s="4" customFormat="1" ht="11.25" x14ac:dyDescent="0.2">
      <c r="A777" s="3" t="s">
        <v>3402</v>
      </c>
      <c r="B777" s="3" t="s">
        <v>3403</v>
      </c>
      <c r="C777" s="3" t="s">
        <v>3404</v>
      </c>
      <c r="D777" s="3">
        <v>4581</v>
      </c>
      <c r="E777" s="3" t="s">
        <v>3410</v>
      </c>
      <c r="F777" s="3" t="s">
        <v>3413</v>
      </c>
      <c r="G777" s="3" t="s">
        <v>3411</v>
      </c>
      <c r="H777" s="3" t="s">
        <v>3412</v>
      </c>
      <c r="I777" s="3" t="s">
        <v>42</v>
      </c>
      <c r="J777" s="3" t="s">
        <v>43</v>
      </c>
      <c r="K777" s="3" t="s">
        <v>44</v>
      </c>
      <c r="L777" s="3" t="s">
        <v>78</v>
      </c>
      <c r="M777" s="3" t="s">
        <v>5257</v>
      </c>
      <c r="N777" s="3">
        <v>36.299999999999997</v>
      </c>
      <c r="O777" s="3">
        <v>321514033923</v>
      </c>
      <c r="P777" s="3">
        <v>885729753823</v>
      </c>
      <c r="Q777" s="3">
        <v>0</v>
      </c>
      <c r="R777" s="3">
        <v>35.200000000000003</v>
      </c>
      <c r="S777" s="3">
        <v>221142422826</v>
      </c>
      <c r="T777" s="3">
        <v>628245519391</v>
      </c>
      <c r="U777" s="3">
        <v>0</v>
      </c>
      <c r="V777" s="3">
        <v>39.51</v>
      </c>
      <c r="W777" s="3">
        <v>246981309193</v>
      </c>
      <c r="X777" s="3">
        <v>625091928202</v>
      </c>
      <c r="Y777" s="3">
        <v>0</v>
      </c>
      <c r="Z777" s="3">
        <v>43.42</v>
      </c>
      <c r="AA777" s="3">
        <v>376123886204</v>
      </c>
      <c r="AB777" s="3">
        <v>866259373499</v>
      </c>
      <c r="AC777" s="3">
        <v>0</v>
      </c>
      <c r="AD777" s="3">
        <v>39.6</v>
      </c>
      <c r="AE777" s="3">
        <v>325036301377</v>
      </c>
      <c r="AF777" s="3">
        <v>820844919496</v>
      </c>
      <c r="AG777" s="3">
        <v>0</v>
      </c>
      <c r="AH777" s="3" t="s">
        <v>3414</v>
      </c>
    </row>
    <row r="778" spans="1:34" s="4" customFormat="1" ht="11.25" x14ac:dyDescent="0.2">
      <c r="A778" s="3" t="s">
        <v>3402</v>
      </c>
      <c r="B778" s="3" t="s">
        <v>3403</v>
      </c>
      <c r="C778" s="3" t="s">
        <v>3404</v>
      </c>
      <c r="D778" s="3">
        <v>6151</v>
      </c>
      <c r="E778" s="3" t="s">
        <v>3415</v>
      </c>
      <c r="F778" s="3" t="s">
        <v>3416</v>
      </c>
      <c r="G778" s="3"/>
      <c r="H778" s="3"/>
      <c r="I778" s="3" t="s">
        <v>42</v>
      </c>
      <c r="J778" s="3" t="s">
        <v>43</v>
      </c>
      <c r="K778" s="3" t="s">
        <v>505</v>
      </c>
      <c r="L778" s="3" t="s">
        <v>45</v>
      </c>
      <c r="M778" s="3" t="s">
        <v>5256</v>
      </c>
      <c r="N778" s="3" t="s">
        <v>67</v>
      </c>
      <c r="O778" s="3" t="s">
        <v>40</v>
      </c>
      <c r="P778" s="3" t="s">
        <v>40</v>
      </c>
      <c r="Q778" s="3" t="s">
        <v>40</v>
      </c>
      <c r="R778" s="3">
        <v>58</v>
      </c>
      <c r="S778" s="3">
        <v>23101053791</v>
      </c>
      <c r="T778" s="3">
        <v>39829403088</v>
      </c>
      <c r="U778" s="3">
        <v>0</v>
      </c>
      <c r="V778" s="3">
        <v>57</v>
      </c>
      <c r="W778" s="3">
        <v>7334214573</v>
      </c>
      <c r="X778" s="3">
        <v>12820780485</v>
      </c>
      <c r="Y778" s="3">
        <v>0</v>
      </c>
      <c r="Z778" s="3">
        <v>51</v>
      </c>
      <c r="AA778" s="3">
        <v>27081014054</v>
      </c>
      <c r="AB778" s="3">
        <v>53432659018</v>
      </c>
      <c r="AC778" s="3">
        <v>0</v>
      </c>
      <c r="AD778" s="3">
        <v>41</v>
      </c>
      <c r="AE778" s="3">
        <v>18829317834</v>
      </c>
      <c r="AF778" s="3">
        <v>46158583073</v>
      </c>
      <c r="AG778" s="3">
        <v>0</v>
      </c>
      <c r="AH778" s="3" t="s">
        <v>3417</v>
      </c>
    </row>
    <row r="779" spans="1:34" s="4" customFormat="1" ht="11.25" x14ac:dyDescent="0.2">
      <c r="A779" s="3" t="s">
        <v>3402</v>
      </c>
      <c r="B779" s="3" t="s">
        <v>3403</v>
      </c>
      <c r="C779" s="3" t="s">
        <v>3404</v>
      </c>
      <c r="D779" s="3">
        <v>11714</v>
      </c>
      <c r="E779" s="3" t="s">
        <v>3418</v>
      </c>
      <c r="F779" s="3" t="s">
        <v>3420</v>
      </c>
      <c r="G779" s="3" t="s">
        <v>3406</v>
      </c>
      <c r="H779" s="3" t="s">
        <v>3419</v>
      </c>
      <c r="I779" s="3" t="s">
        <v>42</v>
      </c>
      <c r="J779" s="3" t="s">
        <v>43</v>
      </c>
      <c r="K779" s="3" t="s">
        <v>53</v>
      </c>
      <c r="L779" s="3" t="s">
        <v>6</v>
      </c>
      <c r="M779" s="3" t="s">
        <v>5257</v>
      </c>
      <c r="N779" s="3">
        <v>90</v>
      </c>
      <c r="O779" s="3">
        <v>6504414484</v>
      </c>
      <c r="P779" s="3">
        <v>7227127204</v>
      </c>
      <c r="Q779" s="3">
        <v>0</v>
      </c>
      <c r="R779" s="3">
        <v>86</v>
      </c>
      <c r="S779" s="3">
        <v>4466041758</v>
      </c>
      <c r="T779" s="3">
        <v>5193071812</v>
      </c>
      <c r="U779" s="3">
        <v>0</v>
      </c>
      <c r="V779" s="3">
        <v>97</v>
      </c>
      <c r="W779" s="3">
        <v>2718249042</v>
      </c>
      <c r="X779" s="3">
        <v>2811002209</v>
      </c>
      <c r="Y779" s="3">
        <v>0</v>
      </c>
      <c r="Z779" s="3">
        <v>93</v>
      </c>
      <c r="AA779" s="3">
        <v>4726379461</v>
      </c>
      <c r="AB779" s="3">
        <v>5103092731</v>
      </c>
      <c r="AC779" s="3">
        <v>0</v>
      </c>
      <c r="AD779" s="3">
        <v>85</v>
      </c>
      <c r="AE779" s="3">
        <v>4186153262</v>
      </c>
      <c r="AF779" s="3">
        <v>4945782678</v>
      </c>
      <c r="AG779" s="3">
        <v>0</v>
      </c>
      <c r="AH779" s="3" t="s">
        <v>3421</v>
      </c>
    </row>
    <row r="780" spans="1:34" s="4" customFormat="1" ht="11.25" x14ac:dyDescent="0.2">
      <c r="A780" s="3" t="s">
        <v>3402</v>
      </c>
      <c r="B780" s="3" t="s">
        <v>3403</v>
      </c>
      <c r="C780" s="3" t="s">
        <v>3404</v>
      </c>
      <c r="D780" s="3">
        <v>13521</v>
      </c>
      <c r="E780" s="3" t="s">
        <v>3422</v>
      </c>
      <c r="F780" s="3" t="s">
        <v>3425</v>
      </c>
      <c r="G780" s="3" t="s">
        <v>3423</v>
      </c>
      <c r="H780" s="3" t="s">
        <v>3424</v>
      </c>
      <c r="I780" s="3" t="s">
        <v>42</v>
      </c>
      <c r="J780" s="3" t="s">
        <v>52</v>
      </c>
      <c r="K780" s="3" t="s">
        <v>44</v>
      </c>
      <c r="L780" s="3" t="s">
        <v>6</v>
      </c>
      <c r="M780" s="3" t="s">
        <v>9</v>
      </c>
      <c r="N780" s="3">
        <v>3</v>
      </c>
      <c r="O780" s="3">
        <v>310</v>
      </c>
      <c r="P780" s="3">
        <v>10322</v>
      </c>
      <c r="Q780" s="3">
        <v>0</v>
      </c>
      <c r="R780" s="3"/>
      <c r="S780" s="3"/>
      <c r="T780" s="3"/>
      <c r="U780" s="3"/>
      <c r="V780" s="3" t="s">
        <v>67</v>
      </c>
      <c r="W780" s="3" t="s">
        <v>40</v>
      </c>
      <c r="X780" s="3" t="s">
        <v>40</v>
      </c>
      <c r="Y780" s="3" t="s">
        <v>40</v>
      </c>
      <c r="Z780" s="3" t="s">
        <v>67</v>
      </c>
      <c r="AA780" s="3" t="s">
        <v>40</v>
      </c>
      <c r="AB780" s="3" t="s">
        <v>40</v>
      </c>
      <c r="AC780" s="3" t="s">
        <v>40</v>
      </c>
      <c r="AD780" s="3" t="s">
        <v>67</v>
      </c>
      <c r="AE780" s="3" t="s">
        <v>40</v>
      </c>
      <c r="AF780" s="3" t="s">
        <v>40</v>
      </c>
      <c r="AG780" s="3" t="s">
        <v>40</v>
      </c>
      <c r="AH780" s="3" t="s">
        <v>3426</v>
      </c>
    </row>
    <row r="781" spans="1:34" s="4" customFormat="1" ht="11.25" x14ac:dyDescent="0.2">
      <c r="A781" s="3" t="s">
        <v>3402</v>
      </c>
      <c r="B781" s="3" t="s">
        <v>3427</v>
      </c>
      <c r="C781" s="3" t="s">
        <v>3404</v>
      </c>
      <c r="D781" s="3">
        <v>11915</v>
      </c>
      <c r="E781" s="3" t="s">
        <v>3428</v>
      </c>
      <c r="F781" s="3" t="s">
        <v>3431</v>
      </c>
      <c r="G781" s="3" t="s">
        <v>3429</v>
      </c>
      <c r="H781" s="3" t="s">
        <v>3430</v>
      </c>
      <c r="I781" s="3" t="s">
        <v>42</v>
      </c>
      <c r="J781" s="3" t="s">
        <v>43</v>
      </c>
      <c r="K781" s="3" t="s">
        <v>44</v>
      </c>
      <c r="L781" s="3" t="s">
        <v>6</v>
      </c>
      <c r="M781" s="3" t="s">
        <v>5257</v>
      </c>
      <c r="N781" s="3">
        <v>99</v>
      </c>
      <c r="O781" s="3">
        <v>1112366</v>
      </c>
      <c r="P781" s="3">
        <v>1123602</v>
      </c>
      <c r="Q781" s="3">
        <v>0</v>
      </c>
      <c r="R781" s="3">
        <v>99</v>
      </c>
      <c r="S781" s="3">
        <v>1504365</v>
      </c>
      <c r="T781" s="3">
        <v>1519560</v>
      </c>
      <c r="U781" s="3">
        <v>0</v>
      </c>
      <c r="V781" s="3">
        <v>100</v>
      </c>
      <c r="W781" s="3">
        <v>678062</v>
      </c>
      <c r="X781" s="3">
        <v>678901</v>
      </c>
      <c r="Y781" s="3">
        <v>0</v>
      </c>
      <c r="Z781" s="3">
        <v>100</v>
      </c>
      <c r="AA781" s="3">
        <v>1645223</v>
      </c>
      <c r="AB781" s="3">
        <v>1646769</v>
      </c>
      <c r="AC781" s="3">
        <v>0</v>
      </c>
      <c r="AD781" s="3">
        <v>100</v>
      </c>
      <c r="AE781" s="3">
        <v>1989279</v>
      </c>
      <c r="AF781" s="3">
        <v>1992735</v>
      </c>
      <c r="AG781" s="3">
        <v>0</v>
      </c>
      <c r="AH781" s="3" t="s">
        <v>3432</v>
      </c>
    </row>
    <row r="782" spans="1:34" s="4" customFormat="1" ht="11.25" x14ac:dyDescent="0.2">
      <c r="A782" s="3" t="s">
        <v>3402</v>
      </c>
      <c r="B782" s="3" t="s">
        <v>3427</v>
      </c>
      <c r="C782" s="3" t="s">
        <v>3404</v>
      </c>
      <c r="D782" s="3">
        <v>12484</v>
      </c>
      <c r="E782" s="3" t="s">
        <v>3433</v>
      </c>
      <c r="F782" s="3" t="s">
        <v>3436</v>
      </c>
      <c r="G782" s="3" t="s">
        <v>3434</v>
      </c>
      <c r="H782" s="3" t="s">
        <v>3435</v>
      </c>
      <c r="I782" s="3" t="s">
        <v>42</v>
      </c>
      <c r="J782" s="3" t="s">
        <v>43</v>
      </c>
      <c r="K782" s="3" t="s">
        <v>53</v>
      </c>
      <c r="L782" s="3" t="s">
        <v>6</v>
      </c>
      <c r="M782" s="3" t="s">
        <v>5257</v>
      </c>
      <c r="N782" s="3">
        <v>88</v>
      </c>
      <c r="O782" s="3">
        <v>31749</v>
      </c>
      <c r="P782" s="3">
        <v>36079</v>
      </c>
      <c r="Q782" s="3">
        <v>0</v>
      </c>
      <c r="R782" s="3">
        <v>87.64</v>
      </c>
      <c r="S782" s="3">
        <v>13233</v>
      </c>
      <c r="T782" s="3">
        <v>15099</v>
      </c>
      <c r="U782" s="3">
        <v>0</v>
      </c>
      <c r="V782" s="3">
        <v>95.08</v>
      </c>
      <c r="W782" s="3">
        <v>14060</v>
      </c>
      <c r="X782" s="3">
        <v>14787</v>
      </c>
      <c r="Y782" s="3">
        <v>0</v>
      </c>
      <c r="Z782" s="3">
        <v>93.97</v>
      </c>
      <c r="AA782" s="3">
        <v>19085</v>
      </c>
      <c r="AB782" s="3">
        <v>20309</v>
      </c>
      <c r="AC782" s="3">
        <v>0</v>
      </c>
      <c r="AD782" s="3">
        <v>94.76</v>
      </c>
      <c r="AE782" s="3">
        <v>9702</v>
      </c>
      <c r="AF782" s="3">
        <v>10239</v>
      </c>
      <c r="AG782" s="3">
        <v>0</v>
      </c>
      <c r="AH782" s="3" t="s">
        <v>3437</v>
      </c>
    </row>
    <row r="783" spans="1:34" s="4" customFormat="1" ht="11.25" x14ac:dyDescent="0.2">
      <c r="A783" s="3" t="s">
        <v>3402</v>
      </c>
      <c r="B783" s="3" t="s">
        <v>3427</v>
      </c>
      <c r="C783" s="3" t="s">
        <v>3404</v>
      </c>
      <c r="D783" s="3">
        <v>12655</v>
      </c>
      <c r="E783" s="3" t="s">
        <v>3438</v>
      </c>
      <c r="F783" s="3" t="s">
        <v>3439</v>
      </c>
      <c r="G783" s="3" t="s">
        <v>3434</v>
      </c>
      <c r="H783" s="3"/>
      <c r="I783" s="3" t="s">
        <v>42</v>
      </c>
      <c r="J783" s="3" t="s">
        <v>43</v>
      </c>
      <c r="K783" s="3" t="s">
        <v>53</v>
      </c>
      <c r="L783" s="3" t="s">
        <v>6</v>
      </c>
      <c r="M783" s="3" t="s">
        <v>5256</v>
      </c>
      <c r="N783" s="3" t="s">
        <v>67</v>
      </c>
      <c r="O783" s="3" t="s">
        <v>40</v>
      </c>
      <c r="P783" s="3" t="s">
        <v>40</v>
      </c>
      <c r="Q783" s="3" t="s">
        <v>40</v>
      </c>
      <c r="R783" s="3">
        <v>87</v>
      </c>
      <c r="S783" s="3">
        <v>23190</v>
      </c>
      <c r="T783" s="3">
        <v>26781</v>
      </c>
      <c r="U783" s="3">
        <v>0</v>
      </c>
      <c r="V783" s="3" t="s">
        <v>67</v>
      </c>
      <c r="W783" s="3" t="s">
        <v>40</v>
      </c>
      <c r="X783" s="3" t="s">
        <v>40</v>
      </c>
      <c r="Y783" s="3" t="s">
        <v>40</v>
      </c>
      <c r="Z783" s="3">
        <v>91</v>
      </c>
      <c r="AA783" s="3">
        <v>30919</v>
      </c>
      <c r="AB783" s="3">
        <v>34030</v>
      </c>
      <c r="AC783" s="3">
        <v>0</v>
      </c>
      <c r="AD783" s="3">
        <v>92</v>
      </c>
      <c r="AE783" s="3">
        <v>15854</v>
      </c>
      <c r="AF783" s="3">
        <v>17314</v>
      </c>
      <c r="AG783" s="3">
        <v>0</v>
      </c>
      <c r="AH783" s="3" t="s">
        <v>3440</v>
      </c>
    </row>
    <row r="784" spans="1:34" s="4" customFormat="1" ht="11.25" x14ac:dyDescent="0.2">
      <c r="A784" s="3" t="s">
        <v>3402</v>
      </c>
      <c r="B784" s="3" t="s">
        <v>3427</v>
      </c>
      <c r="C784" s="3" t="s">
        <v>3404</v>
      </c>
      <c r="D784" s="3">
        <v>13144</v>
      </c>
      <c r="E784" s="3" t="s">
        <v>3441</v>
      </c>
      <c r="F784" s="3" t="s">
        <v>3444</v>
      </c>
      <c r="G784" s="3" t="s">
        <v>3442</v>
      </c>
      <c r="H784" s="3" t="s">
        <v>3443</v>
      </c>
      <c r="I784" s="3" t="s">
        <v>42</v>
      </c>
      <c r="J784" s="3" t="s">
        <v>43</v>
      </c>
      <c r="K784" s="3" t="s">
        <v>44</v>
      </c>
      <c r="L784" s="3" t="s">
        <v>6</v>
      </c>
      <c r="M784" s="3" t="s">
        <v>5257</v>
      </c>
      <c r="N784" s="3">
        <v>91</v>
      </c>
      <c r="O784" s="3">
        <v>4871</v>
      </c>
      <c r="P784" s="3">
        <v>5358</v>
      </c>
      <c r="Q784" s="3">
        <v>0</v>
      </c>
      <c r="R784" s="3">
        <v>91</v>
      </c>
      <c r="S784" s="3">
        <v>4633</v>
      </c>
      <c r="T784" s="3">
        <v>5096</v>
      </c>
      <c r="U784" s="3">
        <v>0</v>
      </c>
      <c r="V784" s="3">
        <v>87</v>
      </c>
      <c r="W784" s="3">
        <v>2640</v>
      </c>
      <c r="X784" s="3">
        <v>3042</v>
      </c>
      <c r="Y784" s="3">
        <v>0</v>
      </c>
      <c r="Z784" s="3">
        <v>88</v>
      </c>
      <c r="AA784" s="3">
        <v>10784</v>
      </c>
      <c r="AB784" s="3">
        <v>12203</v>
      </c>
      <c r="AC784" s="3">
        <v>0</v>
      </c>
      <c r="AD784" s="3">
        <v>91</v>
      </c>
      <c r="AE784" s="3">
        <v>7233</v>
      </c>
      <c r="AF784" s="3">
        <v>7934</v>
      </c>
      <c r="AG784" s="3">
        <v>0</v>
      </c>
      <c r="AH784" s="3" t="s">
        <v>3445</v>
      </c>
    </row>
    <row r="785" spans="1:34" s="4" customFormat="1" ht="11.25" x14ac:dyDescent="0.2">
      <c r="A785" s="3" t="s">
        <v>3402</v>
      </c>
      <c r="B785" s="3" t="s">
        <v>3427</v>
      </c>
      <c r="C785" s="3" t="s">
        <v>3404</v>
      </c>
      <c r="D785" s="3">
        <v>13409</v>
      </c>
      <c r="E785" s="3" t="s">
        <v>3446</v>
      </c>
      <c r="F785" s="3" t="s">
        <v>3447</v>
      </c>
      <c r="G785" s="3" t="s">
        <v>3442</v>
      </c>
      <c r="H785" s="3"/>
      <c r="I785" s="3" t="s">
        <v>42</v>
      </c>
      <c r="J785" s="3" t="s">
        <v>43</v>
      </c>
      <c r="K785" s="3" t="s">
        <v>44</v>
      </c>
      <c r="L785" s="3" t="s">
        <v>78</v>
      </c>
      <c r="M785" s="3" t="s">
        <v>5256</v>
      </c>
      <c r="N785" s="3" t="s">
        <v>67</v>
      </c>
      <c r="O785" s="3" t="s">
        <v>40</v>
      </c>
      <c r="P785" s="3" t="s">
        <v>40</v>
      </c>
      <c r="Q785" s="3" t="s">
        <v>40</v>
      </c>
      <c r="R785" s="3" t="s">
        <v>67</v>
      </c>
      <c r="S785" s="3" t="s">
        <v>40</v>
      </c>
      <c r="T785" s="3" t="s">
        <v>40</v>
      </c>
      <c r="U785" s="3" t="s">
        <v>40</v>
      </c>
      <c r="V785" s="3" t="s">
        <v>67</v>
      </c>
      <c r="W785" s="3" t="s">
        <v>40</v>
      </c>
      <c r="X785" s="3" t="s">
        <v>40</v>
      </c>
      <c r="Y785" s="3" t="s">
        <v>40</v>
      </c>
      <c r="Z785" s="3" t="s">
        <v>67</v>
      </c>
      <c r="AA785" s="3" t="s">
        <v>40</v>
      </c>
      <c r="AB785" s="3" t="s">
        <v>40</v>
      </c>
      <c r="AC785" s="3" t="s">
        <v>40</v>
      </c>
      <c r="AD785" s="3">
        <v>96</v>
      </c>
      <c r="AE785" s="3">
        <v>2898</v>
      </c>
      <c r="AF785" s="3">
        <v>3018</v>
      </c>
      <c r="AG785" s="3">
        <v>0</v>
      </c>
      <c r="AH785" s="3" t="s">
        <v>3448</v>
      </c>
    </row>
    <row r="786" spans="1:34" s="4" customFormat="1" ht="11.25" x14ac:dyDescent="0.2">
      <c r="A786" s="3" t="s">
        <v>3402</v>
      </c>
      <c r="B786" s="3" t="s">
        <v>3449</v>
      </c>
      <c r="C786" s="3" t="s">
        <v>3404</v>
      </c>
      <c r="D786" s="3">
        <v>11900</v>
      </c>
      <c r="E786" s="3" t="s">
        <v>3450</v>
      </c>
      <c r="F786" s="3" t="s">
        <v>3453</v>
      </c>
      <c r="G786" s="3" t="s">
        <v>3451</v>
      </c>
      <c r="H786" s="3" t="s">
        <v>3452</v>
      </c>
      <c r="I786" s="3" t="s">
        <v>42</v>
      </c>
      <c r="J786" s="3" t="s">
        <v>43</v>
      </c>
      <c r="K786" s="3" t="s">
        <v>44</v>
      </c>
      <c r="L786" s="3" t="s">
        <v>6</v>
      </c>
      <c r="M786" s="3" t="s">
        <v>5257</v>
      </c>
      <c r="N786" s="3">
        <v>90.3</v>
      </c>
      <c r="O786" s="3">
        <v>3430</v>
      </c>
      <c r="P786" s="3">
        <v>3800</v>
      </c>
      <c r="Q786" s="3">
        <v>0</v>
      </c>
      <c r="R786" s="3">
        <v>92.6</v>
      </c>
      <c r="S786" s="3">
        <v>3198</v>
      </c>
      <c r="T786" s="3">
        <v>3453</v>
      </c>
      <c r="U786" s="3">
        <v>0</v>
      </c>
      <c r="V786" s="3">
        <v>84.2</v>
      </c>
      <c r="W786" s="3">
        <v>3008</v>
      </c>
      <c r="X786" s="3">
        <v>3571</v>
      </c>
      <c r="Y786" s="3">
        <v>0</v>
      </c>
      <c r="Z786" s="3">
        <v>78.900000000000006</v>
      </c>
      <c r="AA786" s="3">
        <v>2835</v>
      </c>
      <c r="AB786" s="3">
        <v>3594</v>
      </c>
      <c r="AC786" s="3">
        <v>0</v>
      </c>
      <c r="AD786" s="3">
        <v>67.5</v>
      </c>
      <c r="AE786" s="3">
        <v>2497</v>
      </c>
      <c r="AF786" s="3">
        <v>3700</v>
      </c>
      <c r="AG786" s="3">
        <v>0</v>
      </c>
      <c r="AH786" s="3" t="s">
        <v>3454</v>
      </c>
    </row>
    <row r="787" spans="1:34" s="4" customFormat="1" ht="11.25" x14ac:dyDescent="0.2">
      <c r="A787" s="3" t="s">
        <v>3402</v>
      </c>
      <c r="B787" s="3" t="s">
        <v>3449</v>
      </c>
      <c r="C787" s="3" t="s">
        <v>3404</v>
      </c>
      <c r="D787" s="3">
        <v>12194</v>
      </c>
      <c r="E787" s="3" t="s">
        <v>3455</v>
      </c>
      <c r="F787" s="3" t="s">
        <v>3456</v>
      </c>
      <c r="G787" s="3"/>
      <c r="H787" s="3"/>
      <c r="I787" s="3" t="s">
        <v>42</v>
      </c>
      <c r="J787" s="3" t="s">
        <v>43</v>
      </c>
      <c r="K787" s="3" t="s">
        <v>44</v>
      </c>
      <c r="L787" s="3" t="s">
        <v>45</v>
      </c>
      <c r="M787" s="3" t="s">
        <v>5256</v>
      </c>
      <c r="N787" s="3" t="s">
        <v>67</v>
      </c>
      <c r="O787" s="3" t="s">
        <v>40</v>
      </c>
      <c r="P787" s="3" t="s">
        <v>40</v>
      </c>
      <c r="Q787" s="3" t="s">
        <v>40</v>
      </c>
      <c r="R787" s="3">
        <v>0</v>
      </c>
      <c r="S787" s="3">
        <v>0</v>
      </c>
      <c r="T787" s="3">
        <v>0</v>
      </c>
      <c r="U787" s="3">
        <v>0</v>
      </c>
      <c r="V787" s="3">
        <v>0</v>
      </c>
      <c r="W787" s="3">
        <v>0</v>
      </c>
      <c r="X787" s="3">
        <v>0</v>
      </c>
      <c r="Y787" s="3">
        <v>0</v>
      </c>
      <c r="Z787" s="3">
        <v>100</v>
      </c>
      <c r="AA787" s="3">
        <v>370</v>
      </c>
      <c r="AB787" s="3">
        <v>370</v>
      </c>
      <c r="AC787" s="3">
        <v>0</v>
      </c>
      <c r="AD787" s="3">
        <v>100</v>
      </c>
      <c r="AE787" s="3">
        <v>394</v>
      </c>
      <c r="AF787" s="3">
        <v>394</v>
      </c>
      <c r="AG787" s="3">
        <v>0</v>
      </c>
      <c r="AH787" s="3" t="s">
        <v>3457</v>
      </c>
    </row>
    <row r="788" spans="1:34" s="4" customFormat="1" ht="11.25" x14ac:dyDescent="0.2">
      <c r="A788" s="3" t="s">
        <v>3402</v>
      </c>
      <c r="B788" s="3" t="s">
        <v>3449</v>
      </c>
      <c r="C788" s="3" t="s">
        <v>3404</v>
      </c>
      <c r="D788" s="3">
        <v>12361</v>
      </c>
      <c r="E788" s="3" t="s">
        <v>3458</v>
      </c>
      <c r="F788" s="3" t="s">
        <v>3459</v>
      </c>
      <c r="G788" s="3"/>
      <c r="H788" s="3"/>
      <c r="I788" s="3" t="s">
        <v>42</v>
      </c>
      <c r="J788" s="3" t="s">
        <v>43</v>
      </c>
      <c r="K788" s="3" t="s">
        <v>53</v>
      </c>
      <c r="L788" s="3" t="s">
        <v>6</v>
      </c>
      <c r="M788" s="3" t="s">
        <v>5256</v>
      </c>
      <c r="N788" s="3" t="s">
        <v>67</v>
      </c>
      <c r="O788" s="3" t="s">
        <v>40</v>
      </c>
      <c r="P788" s="3" t="s">
        <v>40</v>
      </c>
      <c r="Q788" s="3" t="s">
        <v>40</v>
      </c>
      <c r="R788" s="3">
        <v>0</v>
      </c>
      <c r="S788" s="3">
        <v>0</v>
      </c>
      <c r="T788" s="3">
        <v>0</v>
      </c>
      <c r="U788" s="3">
        <v>0</v>
      </c>
      <c r="V788" s="3">
        <v>0</v>
      </c>
      <c r="W788" s="3">
        <v>0</v>
      </c>
      <c r="X788" s="3">
        <v>0</v>
      </c>
      <c r="Y788" s="3">
        <v>0</v>
      </c>
      <c r="Z788" s="3">
        <v>95.6</v>
      </c>
      <c r="AA788" s="3">
        <v>9389</v>
      </c>
      <c r="AB788" s="3">
        <v>9826</v>
      </c>
      <c r="AC788" s="3">
        <v>0</v>
      </c>
      <c r="AD788" s="3">
        <v>99.7</v>
      </c>
      <c r="AE788" s="3">
        <v>6764</v>
      </c>
      <c r="AF788" s="3">
        <v>6785</v>
      </c>
      <c r="AG788" s="3">
        <v>0</v>
      </c>
      <c r="AH788" s="3" t="s">
        <v>3460</v>
      </c>
    </row>
    <row r="789" spans="1:34" s="4" customFormat="1" ht="11.25" x14ac:dyDescent="0.2">
      <c r="A789" s="3" t="s">
        <v>3402</v>
      </c>
      <c r="B789" s="3" t="s">
        <v>3449</v>
      </c>
      <c r="C789" s="3" t="s">
        <v>3404</v>
      </c>
      <c r="D789" s="3">
        <v>13368</v>
      </c>
      <c r="E789" s="3" t="s">
        <v>3461</v>
      </c>
      <c r="F789" s="3" t="s">
        <v>3462</v>
      </c>
      <c r="G789" s="3"/>
      <c r="H789" s="3"/>
      <c r="I789" s="3" t="s">
        <v>42</v>
      </c>
      <c r="J789" s="3" t="s">
        <v>43</v>
      </c>
      <c r="K789" s="3" t="s">
        <v>53</v>
      </c>
      <c r="L789" s="3" t="s">
        <v>6</v>
      </c>
      <c r="M789" s="3" t="s">
        <v>5256</v>
      </c>
      <c r="N789" s="3" t="s">
        <v>67</v>
      </c>
      <c r="O789" s="3" t="s">
        <v>40</v>
      </c>
      <c r="P789" s="3" t="s">
        <v>40</v>
      </c>
      <c r="Q789" s="3" t="s">
        <v>40</v>
      </c>
      <c r="R789" s="3">
        <v>94</v>
      </c>
      <c r="S789" s="3">
        <v>1692</v>
      </c>
      <c r="T789" s="3">
        <v>1800</v>
      </c>
      <c r="U789" s="3">
        <v>0</v>
      </c>
      <c r="V789" s="3">
        <v>0</v>
      </c>
      <c r="W789" s="3">
        <v>0</v>
      </c>
      <c r="X789" s="3">
        <v>0</v>
      </c>
      <c r="Y789" s="3">
        <v>0</v>
      </c>
      <c r="Z789" s="3">
        <v>0</v>
      </c>
      <c r="AA789" s="3">
        <v>0</v>
      </c>
      <c r="AB789" s="3">
        <v>0</v>
      </c>
      <c r="AC789" s="3">
        <v>0</v>
      </c>
      <c r="AD789" s="3">
        <v>98.9</v>
      </c>
      <c r="AE789" s="3">
        <v>1211</v>
      </c>
      <c r="AF789" s="3">
        <v>1224</v>
      </c>
      <c r="AG789" s="3">
        <v>0</v>
      </c>
      <c r="AH789" s="3" t="s">
        <v>3463</v>
      </c>
    </row>
    <row r="790" spans="1:34" s="4" customFormat="1" ht="11.25" x14ac:dyDescent="0.2">
      <c r="A790" s="3" t="s">
        <v>3402</v>
      </c>
      <c r="B790" s="3" t="s">
        <v>3449</v>
      </c>
      <c r="C790" s="3" t="s">
        <v>3404</v>
      </c>
      <c r="D790" s="3">
        <v>13369</v>
      </c>
      <c r="E790" s="3" t="s">
        <v>3464</v>
      </c>
      <c r="F790" s="3" t="s">
        <v>3467</v>
      </c>
      <c r="G790" s="3" t="s">
        <v>3465</v>
      </c>
      <c r="H790" s="3" t="s">
        <v>3466</v>
      </c>
      <c r="I790" s="3" t="s">
        <v>42</v>
      </c>
      <c r="J790" s="3" t="s">
        <v>43</v>
      </c>
      <c r="K790" s="3" t="s">
        <v>53</v>
      </c>
      <c r="L790" s="3" t="s">
        <v>6</v>
      </c>
      <c r="M790" s="3" t="s">
        <v>5257</v>
      </c>
      <c r="N790" s="3">
        <v>85</v>
      </c>
      <c r="O790" s="3">
        <v>9350</v>
      </c>
      <c r="P790" s="3">
        <v>11000</v>
      </c>
      <c r="Q790" s="3">
        <v>0</v>
      </c>
      <c r="R790" s="3">
        <v>95</v>
      </c>
      <c r="S790" s="3">
        <v>10300</v>
      </c>
      <c r="T790" s="3">
        <v>10842</v>
      </c>
      <c r="U790" s="3">
        <v>0</v>
      </c>
      <c r="V790" s="3">
        <v>98.9</v>
      </c>
      <c r="W790" s="3">
        <v>5320</v>
      </c>
      <c r="X790" s="3">
        <v>5377</v>
      </c>
      <c r="Y790" s="3">
        <v>0</v>
      </c>
      <c r="Z790" s="3">
        <v>96.4</v>
      </c>
      <c r="AA790" s="3">
        <v>9631</v>
      </c>
      <c r="AB790" s="3">
        <v>9992</v>
      </c>
      <c r="AC790" s="3">
        <v>0</v>
      </c>
      <c r="AD790" s="3">
        <v>86.9</v>
      </c>
      <c r="AE790" s="3">
        <v>7751</v>
      </c>
      <c r="AF790" s="3">
        <v>8923</v>
      </c>
      <c r="AG790" s="3">
        <v>0</v>
      </c>
      <c r="AH790" s="3" t="s">
        <v>3468</v>
      </c>
    </row>
    <row r="791" spans="1:34" s="4" customFormat="1" ht="11.25" x14ac:dyDescent="0.2">
      <c r="A791" s="3" t="s">
        <v>3402</v>
      </c>
      <c r="B791" s="3" t="s">
        <v>3449</v>
      </c>
      <c r="C791" s="3" t="s">
        <v>3404</v>
      </c>
      <c r="D791" s="3">
        <v>13584</v>
      </c>
      <c r="E791" s="3" t="s">
        <v>3469</v>
      </c>
      <c r="F791" s="3" t="s">
        <v>3471</v>
      </c>
      <c r="G791" s="3" t="s">
        <v>3451</v>
      </c>
      <c r="H791" s="3" t="s">
        <v>3470</v>
      </c>
      <c r="I791" s="3" t="s">
        <v>42</v>
      </c>
      <c r="J791" s="3" t="s">
        <v>43</v>
      </c>
      <c r="K791" s="3" t="s">
        <v>44</v>
      </c>
      <c r="L791" s="3" t="s">
        <v>45</v>
      </c>
      <c r="M791" s="3" t="s">
        <v>9</v>
      </c>
      <c r="N791" s="3">
        <v>95.1</v>
      </c>
      <c r="O791" s="3">
        <v>1079</v>
      </c>
      <c r="P791" s="3">
        <v>1135</v>
      </c>
      <c r="Q791" s="3">
        <v>0</v>
      </c>
      <c r="R791" s="3"/>
      <c r="S791" s="3"/>
      <c r="T791" s="3"/>
      <c r="U791" s="3"/>
      <c r="V791" s="3">
        <v>49</v>
      </c>
      <c r="W791" s="3">
        <v>539</v>
      </c>
      <c r="X791" s="3">
        <v>1100</v>
      </c>
      <c r="Y791" s="3">
        <v>0</v>
      </c>
      <c r="Z791" s="3">
        <v>100</v>
      </c>
      <c r="AA791" s="3">
        <v>1168</v>
      </c>
      <c r="AB791" s="3">
        <v>1168</v>
      </c>
      <c r="AC791" s="3">
        <v>0</v>
      </c>
      <c r="AD791" s="3">
        <v>100</v>
      </c>
      <c r="AE791" s="3">
        <v>1123</v>
      </c>
      <c r="AF791" s="3">
        <v>1123</v>
      </c>
      <c r="AG791" s="3">
        <v>0</v>
      </c>
      <c r="AH791" s="3" t="s">
        <v>3472</v>
      </c>
    </row>
    <row r="792" spans="1:34" s="4" customFormat="1" ht="11.25" x14ac:dyDescent="0.2">
      <c r="A792" s="3" t="s">
        <v>3402</v>
      </c>
      <c r="B792" s="3" t="s">
        <v>3449</v>
      </c>
      <c r="C792" s="3" t="s">
        <v>3404</v>
      </c>
      <c r="D792" s="3">
        <v>13585</v>
      </c>
      <c r="E792" s="3" t="s">
        <v>3473</v>
      </c>
      <c r="F792" s="3" t="s">
        <v>3476</v>
      </c>
      <c r="G792" s="3" t="s">
        <v>3474</v>
      </c>
      <c r="H792" s="3" t="s">
        <v>3475</v>
      </c>
      <c r="I792" s="3" t="s">
        <v>42</v>
      </c>
      <c r="J792" s="3" t="s">
        <v>43</v>
      </c>
      <c r="K792" s="3" t="s">
        <v>44</v>
      </c>
      <c r="L792" s="3" t="s">
        <v>6</v>
      </c>
      <c r="M792" s="3" t="s">
        <v>9</v>
      </c>
      <c r="N792" s="3">
        <v>6.5</v>
      </c>
      <c r="O792" s="3">
        <v>3500</v>
      </c>
      <c r="P792" s="3">
        <v>54000</v>
      </c>
      <c r="Q792" s="3">
        <v>0</v>
      </c>
      <c r="R792" s="3"/>
      <c r="S792" s="3"/>
      <c r="T792" s="3"/>
      <c r="U792" s="3"/>
      <c r="V792" s="3">
        <v>4.8</v>
      </c>
      <c r="W792" s="3">
        <v>2261</v>
      </c>
      <c r="X792" s="3">
        <v>46643</v>
      </c>
      <c r="Y792" s="3">
        <v>0</v>
      </c>
      <c r="Z792" s="3">
        <v>9.4</v>
      </c>
      <c r="AA792" s="3">
        <v>3755</v>
      </c>
      <c r="AB792" s="3">
        <v>40135</v>
      </c>
      <c r="AC792" s="3">
        <v>0</v>
      </c>
      <c r="AD792" s="3">
        <v>14.9</v>
      </c>
      <c r="AE792" s="3">
        <v>3641</v>
      </c>
      <c r="AF792" s="3">
        <v>24485</v>
      </c>
      <c r="AG792" s="3">
        <v>0</v>
      </c>
      <c r="AH792" s="3" t="s">
        <v>3477</v>
      </c>
    </row>
    <row r="793" spans="1:34" s="4" customFormat="1" ht="11.25" x14ac:dyDescent="0.2">
      <c r="A793" s="3" t="s">
        <v>3402</v>
      </c>
      <c r="B793" s="3" t="s">
        <v>3449</v>
      </c>
      <c r="C793" s="3" t="s">
        <v>3404</v>
      </c>
      <c r="D793" s="3">
        <v>13586</v>
      </c>
      <c r="E793" s="3" t="s">
        <v>3478</v>
      </c>
      <c r="F793" s="3" t="s">
        <v>3481</v>
      </c>
      <c r="G793" s="3" t="s">
        <v>3479</v>
      </c>
      <c r="H793" s="3" t="s">
        <v>3480</v>
      </c>
      <c r="I793" s="3" t="s">
        <v>42</v>
      </c>
      <c r="J793" s="3" t="s">
        <v>43</v>
      </c>
      <c r="K793" s="3" t="s">
        <v>44</v>
      </c>
      <c r="L793" s="3" t="s">
        <v>6</v>
      </c>
      <c r="M793" s="3" t="s">
        <v>9</v>
      </c>
      <c r="N793" s="3">
        <v>91.1</v>
      </c>
      <c r="O793" s="3">
        <v>51</v>
      </c>
      <c r="P793" s="3">
        <v>56</v>
      </c>
      <c r="Q793" s="3">
        <v>0</v>
      </c>
      <c r="R793" s="3"/>
      <c r="S793" s="3"/>
      <c r="T793" s="3"/>
      <c r="U793" s="3"/>
      <c r="V793" s="3">
        <v>27.3</v>
      </c>
      <c r="W793" s="3">
        <v>18</v>
      </c>
      <c r="X793" s="3">
        <v>66</v>
      </c>
      <c r="Y793" s="3">
        <v>0</v>
      </c>
      <c r="Z793" s="3">
        <v>97.7</v>
      </c>
      <c r="AA793" s="3">
        <v>43</v>
      </c>
      <c r="AB793" s="3">
        <v>44</v>
      </c>
      <c r="AC793" s="3">
        <v>0</v>
      </c>
      <c r="AD793" s="3">
        <v>100</v>
      </c>
      <c r="AE793" s="3">
        <v>13</v>
      </c>
      <c r="AF793" s="3">
        <v>13</v>
      </c>
      <c r="AG793" s="3">
        <v>0</v>
      </c>
      <c r="AH793" s="3" t="s">
        <v>3482</v>
      </c>
    </row>
    <row r="794" spans="1:34" s="4" customFormat="1" ht="11.25" x14ac:dyDescent="0.2">
      <c r="A794" s="3" t="s">
        <v>3402</v>
      </c>
      <c r="B794" s="3" t="s">
        <v>3449</v>
      </c>
      <c r="C794" s="3" t="s">
        <v>3404</v>
      </c>
      <c r="D794" s="3">
        <v>13587</v>
      </c>
      <c r="E794" s="3" t="s">
        <v>3483</v>
      </c>
      <c r="F794" s="3" t="s">
        <v>3485</v>
      </c>
      <c r="G794" s="3" t="s">
        <v>3465</v>
      </c>
      <c r="H794" s="3" t="s">
        <v>3484</v>
      </c>
      <c r="I794" s="3" t="s">
        <v>42</v>
      </c>
      <c r="J794" s="3" t="s">
        <v>43</v>
      </c>
      <c r="K794" s="3" t="s">
        <v>53</v>
      </c>
      <c r="L794" s="3" t="s">
        <v>6</v>
      </c>
      <c r="M794" s="3" t="s">
        <v>9</v>
      </c>
      <c r="N794" s="3">
        <v>94</v>
      </c>
      <c r="O794" s="3">
        <v>2256</v>
      </c>
      <c r="P794" s="3">
        <v>2400</v>
      </c>
      <c r="Q794" s="3">
        <v>0</v>
      </c>
      <c r="R794" s="3"/>
      <c r="S794" s="3"/>
      <c r="T794" s="3"/>
      <c r="U794" s="3"/>
      <c r="V794" s="3">
        <v>99.5</v>
      </c>
      <c r="W794" s="3">
        <v>1130</v>
      </c>
      <c r="X794" s="3">
        <v>1136</v>
      </c>
      <c r="Y794" s="3">
        <v>0</v>
      </c>
      <c r="Z794" s="3">
        <v>96.5</v>
      </c>
      <c r="AA794" s="3">
        <v>1982</v>
      </c>
      <c r="AB794" s="3">
        <v>2054</v>
      </c>
      <c r="AC794" s="3">
        <v>0</v>
      </c>
      <c r="AD794" s="3">
        <v>98.4</v>
      </c>
      <c r="AE794" s="3">
        <v>1204</v>
      </c>
      <c r="AF794" s="3">
        <v>1224</v>
      </c>
      <c r="AG794" s="3">
        <v>0</v>
      </c>
      <c r="AH794" s="3" t="s">
        <v>3486</v>
      </c>
    </row>
    <row r="795" spans="1:34" s="4" customFormat="1" ht="11.25" x14ac:dyDescent="0.2">
      <c r="A795" s="3" t="s">
        <v>3402</v>
      </c>
      <c r="B795" s="3" t="s">
        <v>3487</v>
      </c>
      <c r="C795" s="3" t="s">
        <v>3404</v>
      </c>
      <c r="D795" s="3">
        <v>10233</v>
      </c>
      <c r="E795" s="3" t="s">
        <v>3488</v>
      </c>
      <c r="F795" s="3" t="s">
        <v>3491</v>
      </c>
      <c r="G795" s="3" t="s">
        <v>3489</v>
      </c>
      <c r="H795" s="3" t="s">
        <v>3490</v>
      </c>
      <c r="I795" s="3" t="s">
        <v>42</v>
      </c>
      <c r="J795" s="3" t="s">
        <v>43</v>
      </c>
      <c r="K795" s="3" t="s">
        <v>44</v>
      </c>
      <c r="L795" s="3" t="s">
        <v>6</v>
      </c>
      <c r="M795" s="3" t="s">
        <v>5257</v>
      </c>
      <c r="N795" s="3">
        <v>44.8</v>
      </c>
      <c r="O795" s="3">
        <v>3542.75</v>
      </c>
      <c r="P795" s="3">
        <v>7899.41</v>
      </c>
      <c r="Q795" s="3">
        <v>0</v>
      </c>
      <c r="R795" s="3">
        <v>29.9</v>
      </c>
      <c r="S795" s="3">
        <v>1803</v>
      </c>
      <c r="T795" s="3">
        <v>6027</v>
      </c>
      <c r="U795" s="3">
        <v>0</v>
      </c>
      <c r="V795" s="3">
        <v>47.4</v>
      </c>
      <c r="W795" s="3">
        <v>1947</v>
      </c>
      <c r="X795" s="3">
        <v>4105</v>
      </c>
      <c r="Y795" s="3">
        <v>0</v>
      </c>
      <c r="Z795" s="3">
        <v>52.4</v>
      </c>
      <c r="AA795" s="3">
        <v>5698</v>
      </c>
      <c r="AB795" s="3">
        <v>10866</v>
      </c>
      <c r="AC795" s="3">
        <v>0</v>
      </c>
      <c r="AD795" s="3">
        <v>48</v>
      </c>
      <c r="AE795" s="3">
        <v>3765</v>
      </c>
      <c r="AF795" s="3">
        <v>7836</v>
      </c>
      <c r="AG795" s="3">
        <v>0</v>
      </c>
      <c r="AH795" s="3" t="s">
        <v>3492</v>
      </c>
    </row>
    <row r="796" spans="1:34" s="4" customFormat="1" ht="11.25" x14ac:dyDescent="0.2">
      <c r="A796" s="3" t="s">
        <v>3402</v>
      </c>
      <c r="B796" s="3" t="s">
        <v>3487</v>
      </c>
      <c r="C796" s="3" t="s">
        <v>3404</v>
      </c>
      <c r="D796" s="3">
        <v>12229</v>
      </c>
      <c r="E796" s="3" t="s">
        <v>3493</v>
      </c>
      <c r="F796" s="3" t="s">
        <v>3496</v>
      </c>
      <c r="G796" s="3" t="s">
        <v>3494</v>
      </c>
      <c r="H796" s="3" t="s">
        <v>3495</v>
      </c>
      <c r="I796" s="3" t="s">
        <v>42</v>
      </c>
      <c r="J796" s="3" t="s">
        <v>43</v>
      </c>
      <c r="K796" s="3" t="s">
        <v>44</v>
      </c>
      <c r="L796" s="3" t="s">
        <v>6</v>
      </c>
      <c r="M796" s="3" t="s">
        <v>5257</v>
      </c>
      <c r="N796" s="3">
        <v>64.3</v>
      </c>
      <c r="O796" s="3">
        <v>569025</v>
      </c>
      <c r="P796" s="3">
        <v>884954</v>
      </c>
      <c r="Q796" s="3">
        <v>0</v>
      </c>
      <c r="R796" s="3">
        <v>90</v>
      </c>
      <c r="S796" s="3">
        <v>816702</v>
      </c>
      <c r="T796" s="3">
        <v>907447</v>
      </c>
      <c r="U796" s="3">
        <v>0</v>
      </c>
      <c r="V796" s="3">
        <v>66.599999999999994</v>
      </c>
      <c r="W796" s="3">
        <v>589151</v>
      </c>
      <c r="X796" s="3">
        <v>884954</v>
      </c>
      <c r="Y796" s="3">
        <v>0</v>
      </c>
      <c r="Z796" s="3">
        <v>63.2</v>
      </c>
      <c r="AA796" s="3">
        <v>534956</v>
      </c>
      <c r="AB796" s="3">
        <v>846709</v>
      </c>
      <c r="AC796" s="3">
        <v>0</v>
      </c>
      <c r="AD796" s="3">
        <v>48.6</v>
      </c>
      <c r="AE796" s="3">
        <v>464115</v>
      </c>
      <c r="AF796" s="3">
        <v>955345</v>
      </c>
      <c r="AG796" s="3">
        <v>0</v>
      </c>
      <c r="AH796" s="3" t="s">
        <v>3497</v>
      </c>
    </row>
    <row r="797" spans="1:34" s="4" customFormat="1" ht="11.25" x14ac:dyDescent="0.2">
      <c r="A797" s="3" t="s">
        <v>3402</v>
      </c>
      <c r="B797" s="3" t="s">
        <v>3487</v>
      </c>
      <c r="C797" s="3" t="s">
        <v>3404</v>
      </c>
      <c r="D797" s="3">
        <v>13145</v>
      </c>
      <c r="E797" s="3" t="s">
        <v>3498</v>
      </c>
      <c r="F797" s="3" t="s">
        <v>3500</v>
      </c>
      <c r="G797" s="3" t="s">
        <v>3489</v>
      </c>
      <c r="H797" s="3" t="s">
        <v>3499</v>
      </c>
      <c r="I797" s="3" t="s">
        <v>42</v>
      </c>
      <c r="J797" s="3" t="s">
        <v>52</v>
      </c>
      <c r="K797" s="3" t="s">
        <v>44</v>
      </c>
      <c r="L797" s="3" t="s">
        <v>78</v>
      </c>
      <c r="M797" s="3" t="s">
        <v>5257</v>
      </c>
      <c r="N797" s="3">
        <v>60</v>
      </c>
      <c r="O797" s="3">
        <v>146378</v>
      </c>
      <c r="P797" s="3">
        <v>243963</v>
      </c>
      <c r="Q797" s="3">
        <v>0</v>
      </c>
      <c r="R797" s="3">
        <v>65</v>
      </c>
      <c r="S797" s="3">
        <v>164626</v>
      </c>
      <c r="T797" s="3">
        <v>253271</v>
      </c>
      <c r="U797" s="3">
        <v>0</v>
      </c>
      <c r="V797" s="3">
        <v>78.3</v>
      </c>
      <c r="W797" s="3">
        <v>147005</v>
      </c>
      <c r="X797" s="3">
        <v>187743</v>
      </c>
      <c r="Y797" s="3">
        <v>0</v>
      </c>
      <c r="Z797" s="3">
        <v>67.5</v>
      </c>
      <c r="AA797" s="3">
        <v>130651</v>
      </c>
      <c r="AB797" s="3">
        <v>193478</v>
      </c>
      <c r="AC797" s="3">
        <v>0</v>
      </c>
      <c r="AD797" s="3">
        <v>59.1</v>
      </c>
      <c r="AE797" s="3">
        <v>61616</v>
      </c>
      <c r="AF797" s="3">
        <v>104199</v>
      </c>
      <c r="AG797" s="3">
        <v>0</v>
      </c>
      <c r="AH797" s="3" t="s">
        <v>3501</v>
      </c>
    </row>
    <row r="798" spans="1:34" s="4" customFormat="1" ht="11.25" x14ac:dyDescent="0.2">
      <c r="A798" s="3" t="s">
        <v>3402</v>
      </c>
      <c r="B798" s="3" t="s">
        <v>3487</v>
      </c>
      <c r="C798" s="3" t="s">
        <v>3404</v>
      </c>
      <c r="D798" s="3">
        <v>13146</v>
      </c>
      <c r="E798" s="3" t="s">
        <v>3502</v>
      </c>
      <c r="F798" s="3" t="s">
        <v>3505</v>
      </c>
      <c r="G798" s="3" t="s">
        <v>3503</v>
      </c>
      <c r="H798" s="3" t="s">
        <v>3504</v>
      </c>
      <c r="I798" s="3" t="s">
        <v>42</v>
      </c>
      <c r="J798" s="3" t="s">
        <v>43</v>
      </c>
      <c r="K798" s="3" t="s">
        <v>505</v>
      </c>
      <c r="L798" s="3" t="s">
        <v>45</v>
      </c>
      <c r="M798" s="3" t="s">
        <v>5257</v>
      </c>
      <c r="N798" s="3">
        <v>79.2</v>
      </c>
      <c r="O798" s="3">
        <v>152089000</v>
      </c>
      <c r="P798" s="3">
        <v>192046700</v>
      </c>
      <c r="Q798" s="3">
        <v>0</v>
      </c>
      <c r="R798" s="3">
        <v>79.2</v>
      </c>
      <c r="S798" s="3">
        <v>152088980</v>
      </c>
      <c r="T798" s="3">
        <v>192046692</v>
      </c>
      <c r="U798" s="3">
        <v>0</v>
      </c>
      <c r="V798" s="3">
        <v>0</v>
      </c>
      <c r="W798" s="3">
        <v>0</v>
      </c>
      <c r="X798" s="3">
        <v>0</v>
      </c>
      <c r="Y798" s="3">
        <v>0</v>
      </c>
      <c r="Z798" s="3">
        <v>79.2</v>
      </c>
      <c r="AA798" s="3">
        <v>183891623</v>
      </c>
      <c r="AB798" s="3">
        <v>232128013</v>
      </c>
      <c r="AC798" s="3">
        <v>0</v>
      </c>
      <c r="AD798" s="3">
        <v>75.3</v>
      </c>
      <c r="AE798" s="3">
        <v>144299368</v>
      </c>
      <c r="AF798" s="3">
        <v>191546692</v>
      </c>
      <c r="AG798" s="3">
        <v>0</v>
      </c>
      <c r="AH798" s="3" t="s">
        <v>3506</v>
      </c>
    </row>
    <row r="799" spans="1:34" s="4" customFormat="1" ht="11.25" x14ac:dyDescent="0.2">
      <c r="A799" s="3" t="s">
        <v>3402</v>
      </c>
      <c r="B799" s="3" t="s">
        <v>3487</v>
      </c>
      <c r="C799" s="3" t="s">
        <v>3404</v>
      </c>
      <c r="D799" s="3">
        <v>13270</v>
      </c>
      <c r="E799" s="3" t="s">
        <v>3507</v>
      </c>
      <c r="F799" s="3" t="s">
        <v>3509</v>
      </c>
      <c r="G799" s="3" t="s">
        <v>3494</v>
      </c>
      <c r="H799" s="3" t="s">
        <v>3508</v>
      </c>
      <c r="I799" s="3" t="s">
        <v>42</v>
      </c>
      <c r="J799" s="3" t="s">
        <v>43</v>
      </c>
      <c r="K799" s="3" t="s">
        <v>44</v>
      </c>
      <c r="L799" s="3" t="s">
        <v>78</v>
      </c>
      <c r="M799" s="3" t="s">
        <v>5257</v>
      </c>
      <c r="N799" s="3">
        <v>38.5</v>
      </c>
      <c r="O799" s="3">
        <v>1369343</v>
      </c>
      <c r="P799" s="3">
        <v>3556735</v>
      </c>
      <c r="Q799" s="3">
        <v>0</v>
      </c>
      <c r="R799" s="3">
        <v>44.87</v>
      </c>
      <c r="S799" s="3">
        <v>1434505</v>
      </c>
      <c r="T799" s="3">
        <v>3197016</v>
      </c>
      <c r="U799" s="3">
        <v>0</v>
      </c>
      <c r="V799" s="3">
        <v>27.76</v>
      </c>
      <c r="W799" s="3">
        <v>987320</v>
      </c>
      <c r="X799" s="3">
        <v>3556735</v>
      </c>
      <c r="Y799" s="3">
        <v>0</v>
      </c>
      <c r="Z799" s="3">
        <v>31.03</v>
      </c>
      <c r="AA799" s="3">
        <v>912430</v>
      </c>
      <c r="AB799" s="3">
        <v>2940624</v>
      </c>
      <c r="AC799" s="3">
        <v>0</v>
      </c>
      <c r="AD799" s="3">
        <v>44.87</v>
      </c>
      <c r="AE799" s="3">
        <v>1434505</v>
      </c>
      <c r="AF799" s="3">
        <v>3197016</v>
      </c>
      <c r="AG799" s="3">
        <v>0</v>
      </c>
      <c r="AH799" s="3" t="s">
        <v>3510</v>
      </c>
    </row>
    <row r="800" spans="1:34" s="4" customFormat="1" ht="11.25" x14ac:dyDescent="0.2">
      <c r="A800" s="3" t="s">
        <v>3402</v>
      </c>
      <c r="B800" s="3" t="s">
        <v>3487</v>
      </c>
      <c r="C800" s="3" t="s">
        <v>3404</v>
      </c>
      <c r="D800" s="3">
        <v>13271</v>
      </c>
      <c r="E800" s="3" t="s">
        <v>3511</v>
      </c>
      <c r="F800" s="3" t="s">
        <v>3513</v>
      </c>
      <c r="G800" s="3" t="s">
        <v>3494</v>
      </c>
      <c r="H800" s="3" t="s">
        <v>3512</v>
      </c>
      <c r="I800" s="3" t="s">
        <v>42</v>
      </c>
      <c r="J800" s="3" t="s">
        <v>43</v>
      </c>
      <c r="K800" s="3" t="s">
        <v>44</v>
      </c>
      <c r="L800" s="3" t="s">
        <v>78</v>
      </c>
      <c r="M800" s="3" t="s">
        <v>5257</v>
      </c>
      <c r="N800" s="3">
        <v>28.8</v>
      </c>
      <c r="O800" s="3">
        <v>452898</v>
      </c>
      <c r="P800" s="3">
        <v>1572561</v>
      </c>
      <c r="Q800" s="3">
        <v>0</v>
      </c>
      <c r="R800" s="3">
        <v>29.44</v>
      </c>
      <c r="S800" s="3">
        <v>416441</v>
      </c>
      <c r="T800" s="3">
        <v>1414734</v>
      </c>
      <c r="U800" s="3">
        <v>0</v>
      </c>
      <c r="V800" s="3">
        <v>21.77</v>
      </c>
      <c r="W800" s="3">
        <v>342295</v>
      </c>
      <c r="X800" s="3">
        <v>1572561</v>
      </c>
      <c r="Y800" s="3">
        <v>0</v>
      </c>
      <c r="Z800" s="3">
        <v>18.34</v>
      </c>
      <c r="AA800" s="3">
        <v>239455</v>
      </c>
      <c r="AB800" s="3">
        <v>1305505</v>
      </c>
      <c r="AC800" s="3">
        <v>0</v>
      </c>
      <c r="AD800" s="3">
        <v>29.44</v>
      </c>
      <c r="AE800" s="3">
        <v>416441</v>
      </c>
      <c r="AF800" s="3">
        <v>1414734</v>
      </c>
      <c r="AG800" s="3">
        <v>0</v>
      </c>
      <c r="AH800" s="3" t="s">
        <v>3514</v>
      </c>
    </row>
    <row r="801" spans="1:34" s="4" customFormat="1" ht="11.25" x14ac:dyDescent="0.2">
      <c r="A801" s="3" t="s">
        <v>3402</v>
      </c>
      <c r="B801" s="3" t="s">
        <v>3515</v>
      </c>
      <c r="C801" s="3" t="s">
        <v>3404</v>
      </c>
      <c r="D801" s="3">
        <v>12873</v>
      </c>
      <c r="E801" s="3" t="s">
        <v>3516</v>
      </c>
      <c r="F801" s="3" t="s">
        <v>3519</v>
      </c>
      <c r="G801" s="3" t="s">
        <v>3517</v>
      </c>
      <c r="H801" s="3" t="s">
        <v>3518</v>
      </c>
      <c r="I801" s="3" t="s">
        <v>42</v>
      </c>
      <c r="J801" s="3" t="s">
        <v>43</v>
      </c>
      <c r="K801" s="3" t="s">
        <v>44</v>
      </c>
      <c r="L801" s="3" t="s">
        <v>78</v>
      </c>
      <c r="M801" s="3" t="s">
        <v>5257</v>
      </c>
      <c r="N801" s="3">
        <v>100</v>
      </c>
      <c r="O801" s="3">
        <v>3885007</v>
      </c>
      <c r="P801" s="3">
        <v>3885007</v>
      </c>
      <c r="Q801" s="3">
        <v>0</v>
      </c>
      <c r="R801" s="3">
        <v>100</v>
      </c>
      <c r="S801" s="3">
        <v>3067051</v>
      </c>
      <c r="T801" s="3">
        <v>3067051</v>
      </c>
      <c r="U801" s="3">
        <v>0</v>
      </c>
      <c r="V801" s="3">
        <v>97.93</v>
      </c>
      <c r="W801" s="3">
        <v>1162921</v>
      </c>
      <c r="X801" s="3">
        <v>1187502</v>
      </c>
      <c r="Y801" s="3">
        <v>0</v>
      </c>
      <c r="Z801" s="3">
        <v>98.03</v>
      </c>
      <c r="AA801" s="3">
        <v>3008870</v>
      </c>
      <c r="AB801" s="3">
        <v>3069271</v>
      </c>
      <c r="AC801" s="3">
        <v>0</v>
      </c>
      <c r="AD801" s="3">
        <v>97.47</v>
      </c>
      <c r="AE801" s="3">
        <v>2517213</v>
      </c>
      <c r="AF801" s="3">
        <v>2582422</v>
      </c>
      <c r="AG801" s="3">
        <v>0</v>
      </c>
      <c r="AH801" s="3" t="s">
        <v>3520</v>
      </c>
    </row>
    <row r="802" spans="1:34" s="4" customFormat="1" ht="11.25" x14ac:dyDescent="0.2">
      <c r="A802" s="3" t="s">
        <v>3402</v>
      </c>
      <c r="B802" s="3" t="s">
        <v>3515</v>
      </c>
      <c r="C802" s="3" t="s">
        <v>3404</v>
      </c>
      <c r="D802" s="3">
        <v>12934</v>
      </c>
      <c r="E802" s="3" t="s">
        <v>3521</v>
      </c>
      <c r="F802" s="3" t="s">
        <v>3523</v>
      </c>
      <c r="G802" s="3" t="s">
        <v>3517</v>
      </c>
      <c r="H802" s="3" t="s">
        <v>3522</v>
      </c>
      <c r="I802" s="3" t="s">
        <v>42</v>
      </c>
      <c r="J802" s="3" t="s">
        <v>43</v>
      </c>
      <c r="K802" s="3" t="s">
        <v>44</v>
      </c>
      <c r="L802" s="3" t="s">
        <v>6</v>
      </c>
      <c r="M802" s="3" t="s">
        <v>5256</v>
      </c>
      <c r="N802" s="3" t="s">
        <v>67</v>
      </c>
      <c r="O802" s="3" t="s">
        <v>40</v>
      </c>
      <c r="P802" s="3" t="s">
        <v>40</v>
      </c>
      <c r="Q802" s="3" t="s">
        <v>40</v>
      </c>
      <c r="R802" s="3">
        <v>91</v>
      </c>
      <c r="S802" s="3">
        <v>132</v>
      </c>
      <c r="T802" s="3">
        <v>145</v>
      </c>
      <c r="U802" s="3">
        <v>0</v>
      </c>
      <c r="V802" s="3">
        <v>65.5</v>
      </c>
      <c r="W802" s="3">
        <v>95</v>
      </c>
      <c r="X802" s="3">
        <v>145</v>
      </c>
      <c r="Y802" s="3">
        <v>0</v>
      </c>
      <c r="Z802" s="3">
        <v>59.3</v>
      </c>
      <c r="AA802" s="3">
        <v>86</v>
      </c>
      <c r="AB802" s="3">
        <v>145</v>
      </c>
      <c r="AC802" s="3">
        <v>0</v>
      </c>
      <c r="AD802" s="3">
        <v>39.299999999999997</v>
      </c>
      <c r="AE802" s="3">
        <v>57</v>
      </c>
      <c r="AF802" s="3">
        <v>145</v>
      </c>
      <c r="AG802" s="3">
        <v>0</v>
      </c>
      <c r="AH802" s="3" t="s">
        <v>3524</v>
      </c>
    </row>
    <row r="803" spans="1:34" s="4" customFormat="1" ht="11.25" x14ac:dyDescent="0.2">
      <c r="A803" s="3" t="s">
        <v>3402</v>
      </c>
      <c r="B803" s="3" t="s">
        <v>3515</v>
      </c>
      <c r="C803" s="3" t="s">
        <v>3404</v>
      </c>
      <c r="D803" s="3">
        <v>13367</v>
      </c>
      <c r="E803" s="3" t="s">
        <v>3525</v>
      </c>
      <c r="F803" s="3" t="s">
        <v>3528</v>
      </c>
      <c r="G803" s="3" t="s">
        <v>3526</v>
      </c>
      <c r="H803" s="3" t="s">
        <v>3527</v>
      </c>
      <c r="I803" s="3" t="s">
        <v>42</v>
      </c>
      <c r="J803" s="3" t="s">
        <v>43</v>
      </c>
      <c r="K803" s="3" t="s">
        <v>44</v>
      </c>
      <c r="L803" s="3" t="s">
        <v>6</v>
      </c>
      <c r="M803" s="3" t="s">
        <v>5257</v>
      </c>
      <c r="N803" s="3">
        <v>21.6</v>
      </c>
      <c r="O803" s="3">
        <v>624863</v>
      </c>
      <c r="P803" s="3">
        <v>2892882</v>
      </c>
      <c r="Q803" s="3">
        <v>0</v>
      </c>
      <c r="R803" s="3">
        <v>20.9</v>
      </c>
      <c r="S803" s="3">
        <v>596768</v>
      </c>
      <c r="T803" s="3">
        <v>2855351</v>
      </c>
      <c r="U803" s="3">
        <v>0</v>
      </c>
      <c r="V803" s="3">
        <v>22.01</v>
      </c>
      <c r="W803" s="3">
        <v>636797</v>
      </c>
      <c r="X803" s="3">
        <v>2892882</v>
      </c>
      <c r="Y803" s="3">
        <v>0</v>
      </c>
      <c r="Z803" s="3">
        <v>21.94</v>
      </c>
      <c r="AA803" s="3">
        <v>626688</v>
      </c>
      <c r="AB803" s="3">
        <v>2856817</v>
      </c>
      <c r="AC803" s="3">
        <v>0</v>
      </c>
      <c r="AD803" s="3">
        <v>20.9</v>
      </c>
      <c r="AE803" s="3">
        <v>596830</v>
      </c>
      <c r="AF803" s="3">
        <v>2855413</v>
      </c>
      <c r="AG803" s="3">
        <v>0</v>
      </c>
      <c r="AH803" s="3" t="s">
        <v>3529</v>
      </c>
    </row>
    <row r="804" spans="1:34" s="4" customFormat="1" ht="11.25" x14ac:dyDescent="0.2">
      <c r="A804" s="3" t="s">
        <v>3402</v>
      </c>
      <c r="B804" s="3" t="s">
        <v>3515</v>
      </c>
      <c r="C804" s="3" t="s">
        <v>3404</v>
      </c>
      <c r="D804" s="3">
        <v>13410</v>
      </c>
      <c r="E804" s="3" t="s">
        <v>3530</v>
      </c>
      <c r="F804" s="3" t="s">
        <v>3533</v>
      </c>
      <c r="G804" s="3" t="s">
        <v>3531</v>
      </c>
      <c r="H804" s="3" t="s">
        <v>3532</v>
      </c>
      <c r="I804" s="3" t="s">
        <v>573</v>
      </c>
      <c r="J804" s="3" t="s">
        <v>52</v>
      </c>
      <c r="K804" s="3" t="s">
        <v>44</v>
      </c>
      <c r="L804" s="3" t="s">
        <v>45</v>
      </c>
      <c r="M804" s="3" t="s">
        <v>5257</v>
      </c>
      <c r="N804" s="3">
        <v>7.66</v>
      </c>
      <c r="O804" s="3">
        <v>4195.2700000000004</v>
      </c>
      <c r="P804" s="3">
        <v>547.41999999999996</v>
      </c>
      <c r="Q804" s="3">
        <v>0</v>
      </c>
      <c r="R804" s="3">
        <v>8.5</v>
      </c>
      <c r="S804" s="3">
        <v>3485</v>
      </c>
      <c r="T804" s="3">
        <v>410</v>
      </c>
      <c r="U804" s="3">
        <v>0</v>
      </c>
      <c r="V804" s="3">
        <v>7.35</v>
      </c>
      <c r="W804" s="3">
        <v>2352.0700000000002</v>
      </c>
      <c r="X804" s="3">
        <v>320</v>
      </c>
      <c r="Y804" s="3">
        <v>0</v>
      </c>
      <c r="Z804" s="3" t="s">
        <v>67</v>
      </c>
      <c r="AA804" s="3" t="s">
        <v>40</v>
      </c>
      <c r="AB804" s="3" t="s">
        <v>40</v>
      </c>
      <c r="AC804" s="3" t="s">
        <v>40</v>
      </c>
      <c r="AD804" s="3">
        <v>7</v>
      </c>
      <c r="AE804" s="3">
        <v>3290.15</v>
      </c>
      <c r="AF804" s="3">
        <v>487</v>
      </c>
      <c r="AG804" s="3">
        <v>0</v>
      </c>
      <c r="AH804" s="3" t="s">
        <v>3534</v>
      </c>
    </row>
    <row r="805" spans="1:34" s="4" customFormat="1" ht="11.25" x14ac:dyDescent="0.2">
      <c r="A805" s="3" t="s">
        <v>3402</v>
      </c>
      <c r="B805" s="3" t="s">
        <v>3515</v>
      </c>
      <c r="C805" s="3" t="s">
        <v>3404</v>
      </c>
      <c r="D805" s="3">
        <v>13868</v>
      </c>
      <c r="E805" s="3" t="s">
        <v>3535</v>
      </c>
      <c r="F805" s="3" t="s">
        <v>3536</v>
      </c>
      <c r="G805" s="3" t="s">
        <v>3517</v>
      </c>
      <c r="H805" s="3" t="s">
        <v>3522</v>
      </c>
      <c r="I805" s="3" t="s">
        <v>42</v>
      </c>
      <c r="J805" s="3" t="s">
        <v>43</v>
      </c>
      <c r="K805" s="3" t="s">
        <v>44</v>
      </c>
      <c r="L805" s="3" t="s">
        <v>6</v>
      </c>
      <c r="M805" s="3" t="s">
        <v>9</v>
      </c>
      <c r="N805" s="3">
        <v>16.7</v>
      </c>
      <c r="O805" s="3">
        <v>19</v>
      </c>
      <c r="P805" s="3">
        <v>114</v>
      </c>
      <c r="Q805" s="3">
        <v>0</v>
      </c>
      <c r="R805" s="3"/>
      <c r="S805" s="3"/>
      <c r="T805" s="3"/>
      <c r="U805" s="3"/>
      <c r="V805" s="3" t="s">
        <v>67</v>
      </c>
      <c r="W805" s="3" t="s">
        <v>40</v>
      </c>
      <c r="X805" s="3" t="s">
        <v>40</v>
      </c>
      <c r="Y805" s="3" t="s">
        <v>40</v>
      </c>
      <c r="Z805" s="3" t="s">
        <v>67</v>
      </c>
      <c r="AA805" s="3" t="s">
        <v>40</v>
      </c>
      <c r="AB805" s="3" t="s">
        <v>40</v>
      </c>
      <c r="AC805" s="3" t="s">
        <v>40</v>
      </c>
      <c r="AD805" s="3" t="s">
        <v>67</v>
      </c>
      <c r="AE805" s="3" t="s">
        <v>40</v>
      </c>
      <c r="AF805" s="3" t="s">
        <v>40</v>
      </c>
      <c r="AG805" s="3" t="s">
        <v>40</v>
      </c>
      <c r="AH805" s="3" t="s">
        <v>3524</v>
      </c>
    </row>
    <row r="806" spans="1:34" s="4" customFormat="1" ht="11.25" x14ac:dyDescent="0.2">
      <c r="A806" s="3" t="s">
        <v>3402</v>
      </c>
      <c r="B806" s="3" t="s">
        <v>3537</v>
      </c>
      <c r="C806" s="3" t="s">
        <v>3404</v>
      </c>
      <c r="D806" s="3">
        <v>9331</v>
      </c>
      <c r="E806" s="3" t="s">
        <v>3538</v>
      </c>
      <c r="F806" s="3" t="s">
        <v>3541</v>
      </c>
      <c r="G806" s="3" t="s">
        <v>3539</v>
      </c>
      <c r="H806" s="3" t="s">
        <v>3540</v>
      </c>
      <c r="I806" s="3" t="s">
        <v>42</v>
      </c>
      <c r="J806" s="3" t="s">
        <v>43</v>
      </c>
      <c r="K806" s="3" t="s">
        <v>44</v>
      </c>
      <c r="L806" s="3" t="s">
        <v>78</v>
      </c>
      <c r="M806" s="3" t="s">
        <v>5257</v>
      </c>
      <c r="N806" s="3">
        <v>85</v>
      </c>
      <c r="O806" s="3">
        <v>7391348</v>
      </c>
      <c r="P806" s="3">
        <v>8695703</v>
      </c>
      <c r="Q806" s="3">
        <v>0</v>
      </c>
      <c r="R806" s="3">
        <v>85</v>
      </c>
      <c r="S806" s="3">
        <v>6556426</v>
      </c>
      <c r="T806" s="3">
        <v>7713442</v>
      </c>
      <c r="U806" s="3">
        <v>0</v>
      </c>
      <c r="V806" s="3">
        <v>84.48</v>
      </c>
      <c r="W806" s="3">
        <v>6816912</v>
      </c>
      <c r="X806" s="3">
        <v>8069277</v>
      </c>
      <c r="Y806" s="3">
        <v>0</v>
      </c>
      <c r="Z806" s="3">
        <v>75.94</v>
      </c>
      <c r="AA806" s="3">
        <v>6464090</v>
      </c>
      <c r="AB806" s="3">
        <v>8512292</v>
      </c>
      <c r="AC806" s="3">
        <v>0</v>
      </c>
      <c r="AD806" s="3">
        <v>100.94</v>
      </c>
      <c r="AE806" s="3">
        <v>7677361</v>
      </c>
      <c r="AF806" s="3">
        <v>7605529</v>
      </c>
      <c r="AG806" s="3">
        <v>0</v>
      </c>
      <c r="AH806" s="3" t="s">
        <v>3542</v>
      </c>
    </row>
    <row r="807" spans="1:34" s="4" customFormat="1" ht="11.25" x14ac:dyDescent="0.2">
      <c r="A807" s="3" t="s">
        <v>3402</v>
      </c>
      <c r="B807" s="3" t="s">
        <v>3537</v>
      </c>
      <c r="C807" s="3" t="s">
        <v>3404</v>
      </c>
      <c r="D807" s="3">
        <v>12875</v>
      </c>
      <c r="E807" s="3" t="s">
        <v>3543</v>
      </c>
      <c r="F807" s="3" t="s">
        <v>3546</v>
      </c>
      <c r="G807" s="3" t="s">
        <v>3544</v>
      </c>
      <c r="H807" s="3" t="s">
        <v>3545</v>
      </c>
      <c r="I807" s="3" t="s">
        <v>42</v>
      </c>
      <c r="J807" s="3" t="s">
        <v>43</v>
      </c>
      <c r="K807" s="3" t="s">
        <v>44</v>
      </c>
      <c r="L807" s="3" t="s">
        <v>6</v>
      </c>
      <c r="M807" s="3" t="s">
        <v>5257</v>
      </c>
      <c r="N807" s="3">
        <v>100</v>
      </c>
      <c r="O807" s="3">
        <v>730</v>
      </c>
      <c r="P807" s="3">
        <v>730</v>
      </c>
      <c r="Q807" s="3">
        <v>0</v>
      </c>
      <c r="R807" s="3">
        <v>100</v>
      </c>
      <c r="S807" s="3">
        <v>800</v>
      </c>
      <c r="T807" s="3">
        <v>800</v>
      </c>
      <c r="U807" s="3">
        <v>0</v>
      </c>
      <c r="V807" s="3">
        <v>95.51</v>
      </c>
      <c r="W807" s="3">
        <v>362</v>
      </c>
      <c r="X807" s="3">
        <v>379</v>
      </c>
      <c r="Y807" s="3">
        <v>0</v>
      </c>
      <c r="Z807" s="3">
        <v>100</v>
      </c>
      <c r="AA807" s="3">
        <v>688</v>
      </c>
      <c r="AB807" s="3">
        <v>688</v>
      </c>
      <c r="AC807" s="3">
        <v>0</v>
      </c>
      <c r="AD807" s="3">
        <v>100</v>
      </c>
      <c r="AE807" s="3">
        <v>766</v>
      </c>
      <c r="AF807" s="3">
        <v>766</v>
      </c>
      <c r="AG807" s="3">
        <v>0</v>
      </c>
      <c r="AH807" s="3" t="s">
        <v>3547</v>
      </c>
    </row>
    <row r="808" spans="1:34" s="4" customFormat="1" ht="11.25" x14ac:dyDescent="0.2">
      <c r="A808" s="3" t="s">
        <v>3402</v>
      </c>
      <c r="B808" s="3" t="s">
        <v>3537</v>
      </c>
      <c r="C808" s="3" t="s">
        <v>3404</v>
      </c>
      <c r="D808" s="3">
        <v>12896</v>
      </c>
      <c r="E808" s="3" t="s">
        <v>3548</v>
      </c>
      <c r="F808" s="3" t="s">
        <v>3551</v>
      </c>
      <c r="G808" s="3" t="s">
        <v>3549</v>
      </c>
      <c r="H808" s="3" t="s">
        <v>3550</v>
      </c>
      <c r="I808" s="3" t="s">
        <v>340</v>
      </c>
      <c r="J808" s="3" t="s">
        <v>43</v>
      </c>
      <c r="K808" s="3" t="s">
        <v>44</v>
      </c>
      <c r="L808" s="3" t="s">
        <v>6</v>
      </c>
      <c r="M808" s="3" t="s">
        <v>5257</v>
      </c>
      <c r="N808" s="3">
        <v>7940</v>
      </c>
      <c r="O808" s="3">
        <v>1584865</v>
      </c>
      <c r="P808" s="3">
        <v>19960889</v>
      </c>
      <c r="Q808" s="3">
        <v>100000</v>
      </c>
      <c r="R808" s="3">
        <v>7266</v>
      </c>
      <c r="S808" s="3">
        <v>1440784</v>
      </c>
      <c r="T808" s="3">
        <v>19828563</v>
      </c>
      <c r="U808" s="3">
        <v>100000</v>
      </c>
      <c r="V808" s="3">
        <v>3745</v>
      </c>
      <c r="W808" s="3">
        <v>742638</v>
      </c>
      <c r="X808" s="3">
        <v>19828563</v>
      </c>
      <c r="Y808" s="3">
        <v>100000</v>
      </c>
      <c r="Z808" s="3">
        <v>7534</v>
      </c>
      <c r="AA808" s="3">
        <v>1482520</v>
      </c>
      <c r="AB808" s="3">
        <v>19678363</v>
      </c>
      <c r="AC808" s="3">
        <v>100000</v>
      </c>
      <c r="AD808" s="3">
        <v>6676</v>
      </c>
      <c r="AE808" s="3">
        <v>1261630</v>
      </c>
      <c r="AF808" s="3">
        <v>18896684</v>
      </c>
      <c r="AG808" s="3">
        <v>100000</v>
      </c>
      <c r="AH808" s="3" t="s">
        <v>3552</v>
      </c>
    </row>
    <row r="809" spans="1:34" s="4" customFormat="1" ht="11.25" x14ac:dyDescent="0.2">
      <c r="A809" s="3" t="s">
        <v>3402</v>
      </c>
      <c r="B809" s="3" t="s">
        <v>3537</v>
      </c>
      <c r="C809" s="3" t="s">
        <v>3404</v>
      </c>
      <c r="D809" s="3">
        <v>13102</v>
      </c>
      <c r="E809" s="3" t="s">
        <v>3553</v>
      </c>
      <c r="F809" s="3" t="s">
        <v>3555</v>
      </c>
      <c r="G809" s="3" t="s">
        <v>3549</v>
      </c>
      <c r="H809" s="3" t="s">
        <v>3554</v>
      </c>
      <c r="I809" s="3" t="s">
        <v>42</v>
      </c>
      <c r="J809" s="3" t="s">
        <v>43</v>
      </c>
      <c r="K809" s="3" t="s">
        <v>53</v>
      </c>
      <c r="L809" s="3" t="s">
        <v>6</v>
      </c>
      <c r="M809" s="3" t="s">
        <v>5257</v>
      </c>
      <c r="N809" s="3">
        <v>97.7</v>
      </c>
      <c r="O809" s="3">
        <v>84</v>
      </c>
      <c r="P809" s="3">
        <v>86</v>
      </c>
      <c r="Q809" s="3">
        <v>0</v>
      </c>
      <c r="R809" s="3">
        <v>100</v>
      </c>
      <c r="S809" s="3">
        <v>20</v>
      </c>
      <c r="T809" s="3">
        <v>20</v>
      </c>
      <c r="U809" s="3">
        <v>0</v>
      </c>
      <c r="V809" s="3">
        <v>100</v>
      </c>
      <c r="W809" s="3">
        <v>16</v>
      </c>
      <c r="X809" s="3">
        <v>16</v>
      </c>
      <c r="Y809" s="3">
        <v>0</v>
      </c>
      <c r="Z809" s="3">
        <v>96.2</v>
      </c>
      <c r="AA809" s="3">
        <v>25</v>
      </c>
      <c r="AB809" s="3">
        <v>26</v>
      </c>
      <c r="AC809" s="3">
        <v>0</v>
      </c>
      <c r="AD809" s="3">
        <v>100</v>
      </c>
      <c r="AE809" s="3">
        <v>6</v>
      </c>
      <c r="AF809" s="3">
        <v>6</v>
      </c>
      <c r="AG809" s="3">
        <v>0</v>
      </c>
      <c r="AH809" s="3" t="s">
        <v>3556</v>
      </c>
    </row>
    <row r="810" spans="1:34" s="4" customFormat="1" ht="11.25" x14ac:dyDescent="0.2">
      <c r="A810" s="3" t="s">
        <v>3402</v>
      </c>
      <c r="B810" s="3" t="s">
        <v>3537</v>
      </c>
      <c r="C810" s="3" t="s">
        <v>3404</v>
      </c>
      <c r="D810" s="3">
        <v>13314</v>
      </c>
      <c r="E810" s="3" t="s">
        <v>3557</v>
      </c>
      <c r="F810" s="3" t="s">
        <v>3560</v>
      </c>
      <c r="G810" s="3" t="s">
        <v>3558</v>
      </c>
      <c r="H810" s="3" t="s">
        <v>3559</v>
      </c>
      <c r="I810" s="3" t="s">
        <v>87</v>
      </c>
      <c r="J810" s="3" t="s">
        <v>52</v>
      </c>
      <c r="K810" s="3" t="s">
        <v>53</v>
      </c>
      <c r="L810" s="3" t="s">
        <v>6</v>
      </c>
      <c r="M810" s="3" t="s">
        <v>5257</v>
      </c>
      <c r="N810" s="3">
        <v>22</v>
      </c>
      <c r="O810" s="3">
        <v>22647634</v>
      </c>
      <c r="P810" s="3">
        <v>1029438</v>
      </c>
      <c r="Q810" s="3">
        <v>0</v>
      </c>
      <c r="R810" s="3">
        <v>22</v>
      </c>
      <c r="S810" s="3">
        <v>21881772</v>
      </c>
      <c r="T810" s="3">
        <v>994626</v>
      </c>
      <c r="U810" s="3">
        <v>0</v>
      </c>
      <c r="V810" s="3">
        <v>26.3</v>
      </c>
      <c r="W810" s="3">
        <v>6456961</v>
      </c>
      <c r="X810" s="3">
        <v>245562</v>
      </c>
      <c r="Y810" s="3">
        <v>0</v>
      </c>
      <c r="Z810" s="3">
        <v>17.2</v>
      </c>
      <c r="AA810" s="3">
        <v>14954729</v>
      </c>
      <c r="AB810" s="3">
        <v>871827</v>
      </c>
      <c r="AC810" s="3">
        <v>0</v>
      </c>
      <c r="AD810" s="3">
        <v>15.9</v>
      </c>
      <c r="AE810" s="3">
        <v>10101411</v>
      </c>
      <c r="AF810" s="3">
        <v>634670</v>
      </c>
      <c r="AG810" s="3">
        <v>0</v>
      </c>
      <c r="AH810" s="3" t="s">
        <v>3561</v>
      </c>
    </row>
    <row r="811" spans="1:34" s="4" customFormat="1" ht="11.25" x14ac:dyDescent="0.2">
      <c r="A811" s="3" t="s">
        <v>3402</v>
      </c>
      <c r="B811" s="3" t="s">
        <v>3562</v>
      </c>
      <c r="C811" s="3" t="s">
        <v>3404</v>
      </c>
      <c r="D811" s="3">
        <v>13090</v>
      </c>
      <c r="E811" s="3" t="s">
        <v>3563</v>
      </c>
      <c r="F811" s="3" t="s">
        <v>3566</v>
      </c>
      <c r="G811" s="3" t="s">
        <v>3564</v>
      </c>
      <c r="H811" s="3" t="s">
        <v>3565</v>
      </c>
      <c r="I811" s="3" t="s">
        <v>87</v>
      </c>
      <c r="J811" s="3" t="s">
        <v>43</v>
      </c>
      <c r="K811" s="3" t="s">
        <v>53</v>
      </c>
      <c r="L811" s="3" t="s">
        <v>6</v>
      </c>
      <c r="M811" s="3" t="s">
        <v>5256</v>
      </c>
      <c r="N811" s="3" t="s">
        <v>67</v>
      </c>
      <c r="O811" s="3" t="s">
        <v>40</v>
      </c>
      <c r="P811" s="3" t="s">
        <v>40</v>
      </c>
      <c r="Q811" s="3" t="s">
        <v>40</v>
      </c>
      <c r="R811" s="3">
        <v>80</v>
      </c>
      <c r="S811" s="3">
        <v>4600000</v>
      </c>
      <c r="T811" s="3">
        <v>57567</v>
      </c>
      <c r="U811" s="3">
        <v>0</v>
      </c>
      <c r="V811" s="3">
        <v>60</v>
      </c>
      <c r="W811" s="3">
        <v>2332995</v>
      </c>
      <c r="X811" s="3">
        <v>39152</v>
      </c>
      <c r="Y811" s="3">
        <v>0</v>
      </c>
      <c r="Z811" s="3">
        <v>56</v>
      </c>
      <c r="AA811" s="3">
        <v>2280943</v>
      </c>
      <c r="AB811" s="3">
        <v>41046</v>
      </c>
      <c r="AC811" s="3">
        <v>0</v>
      </c>
      <c r="AD811" s="3">
        <v>53</v>
      </c>
      <c r="AE811" s="3">
        <v>3553452</v>
      </c>
      <c r="AF811" s="3">
        <v>66463</v>
      </c>
      <c r="AG811" s="3">
        <v>0</v>
      </c>
      <c r="AH811" s="3" t="s">
        <v>3567</v>
      </c>
    </row>
    <row r="812" spans="1:34" s="4" customFormat="1" ht="11.25" x14ac:dyDescent="0.2">
      <c r="A812" s="3" t="s">
        <v>3402</v>
      </c>
      <c r="B812" s="3" t="s">
        <v>3562</v>
      </c>
      <c r="C812" s="3" t="s">
        <v>3404</v>
      </c>
      <c r="D812" s="3">
        <v>13293</v>
      </c>
      <c r="E812" s="3" t="s">
        <v>3568</v>
      </c>
      <c r="F812" s="3" t="s">
        <v>3571</v>
      </c>
      <c r="G812" s="3" t="s">
        <v>3569</v>
      </c>
      <c r="H812" s="3" t="s">
        <v>3570</v>
      </c>
      <c r="I812" s="3" t="s">
        <v>42</v>
      </c>
      <c r="J812" s="3" t="s">
        <v>43</v>
      </c>
      <c r="K812" s="3" t="s">
        <v>53</v>
      </c>
      <c r="L812" s="3" t="s">
        <v>6</v>
      </c>
      <c r="M812" s="3" t="s">
        <v>5257</v>
      </c>
      <c r="N812" s="3">
        <v>98</v>
      </c>
      <c r="O812" s="3">
        <v>68701</v>
      </c>
      <c r="P812" s="3">
        <v>70104</v>
      </c>
      <c r="Q812" s="3">
        <v>0</v>
      </c>
      <c r="R812" s="3">
        <v>98</v>
      </c>
      <c r="S812" s="3">
        <v>64604</v>
      </c>
      <c r="T812" s="3">
        <v>65923</v>
      </c>
      <c r="U812" s="3">
        <v>0</v>
      </c>
      <c r="V812" s="3">
        <v>99.4</v>
      </c>
      <c r="W812" s="3">
        <v>39110</v>
      </c>
      <c r="X812" s="3">
        <v>39364</v>
      </c>
      <c r="Y812" s="3">
        <v>0</v>
      </c>
      <c r="Z812" s="3">
        <v>99</v>
      </c>
      <c r="AA812" s="3">
        <v>67689</v>
      </c>
      <c r="AB812" s="3">
        <v>68360</v>
      </c>
      <c r="AC812" s="3">
        <v>0</v>
      </c>
      <c r="AD812" s="3">
        <v>98.8</v>
      </c>
      <c r="AE812" s="3">
        <v>53507</v>
      </c>
      <c r="AF812" s="3">
        <v>54140</v>
      </c>
      <c r="AG812" s="3">
        <v>0</v>
      </c>
      <c r="AH812" s="3" t="s">
        <v>3572</v>
      </c>
    </row>
    <row r="813" spans="1:34" s="4" customFormat="1" ht="11.25" x14ac:dyDescent="0.2">
      <c r="A813" s="3" t="s">
        <v>3402</v>
      </c>
      <c r="B813" s="3" t="s">
        <v>3562</v>
      </c>
      <c r="C813" s="3" t="s">
        <v>3404</v>
      </c>
      <c r="D813" s="3">
        <v>13397</v>
      </c>
      <c r="E813" s="3" t="s">
        <v>3573</v>
      </c>
      <c r="F813" s="3" t="s">
        <v>3575</v>
      </c>
      <c r="G813" s="3" t="s">
        <v>3564</v>
      </c>
      <c r="H813" s="3" t="s">
        <v>3574</v>
      </c>
      <c r="I813" s="3" t="s">
        <v>42</v>
      </c>
      <c r="J813" s="3" t="s">
        <v>43</v>
      </c>
      <c r="K813" s="3" t="s">
        <v>53</v>
      </c>
      <c r="L813" s="3" t="s">
        <v>6</v>
      </c>
      <c r="M813" s="3" t="s">
        <v>5257</v>
      </c>
      <c r="N813" s="3">
        <v>98</v>
      </c>
      <c r="O813" s="3">
        <v>10442</v>
      </c>
      <c r="P813" s="3">
        <v>10656</v>
      </c>
      <c r="Q813" s="3">
        <v>0</v>
      </c>
      <c r="R813" s="3">
        <v>99.6</v>
      </c>
      <c r="S813" s="3">
        <v>10143</v>
      </c>
      <c r="T813" s="3">
        <v>10184</v>
      </c>
      <c r="U813" s="3">
        <v>0</v>
      </c>
      <c r="V813" s="3">
        <v>99.7</v>
      </c>
      <c r="W813" s="3">
        <v>5246</v>
      </c>
      <c r="X813" s="3">
        <v>5264</v>
      </c>
      <c r="Y813" s="3">
        <v>0</v>
      </c>
      <c r="Z813" s="3">
        <v>99.6</v>
      </c>
      <c r="AA813" s="3">
        <v>11082</v>
      </c>
      <c r="AB813" s="3">
        <v>11126</v>
      </c>
      <c r="AC813" s="3">
        <v>0</v>
      </c>
      <c r="AD813" s="3">
        <v>97.4</v>
      </c>
      <c r="AE813" s="3">
        <v>19117</v>
      </c>
      <c r="AF813" s="3">
        <v>19630</v>
      </c>
      <c r="AG813" s="3">
        <v>0</v>
      </c>
      <c r="AH813" s="3" t="s">
        <v>3576</v>
      </c>
    </row>
    <row r="814" spans="1:34" s="4" customFormat="1" ht="11.25" x14ac:dyDescent="0.2">
      <c r="A814" s="3" t="s">
        <v>3402</v>
      </c>
      <c r="B814" s="3" t="s">
        <v>3562</v>
      </c>
      <c r="C814" s="3" t="s">
        <v>3404</v>
      </c>
      <c r="D814" s="3">
        <v>13515</v>
      </c>
      <c r="E814" s="3" t="s">
        <v>1216</v>
      </c>
      <c r="F814" s="3" t="s">
        <v>3579</v>
      </c>
      <c r="G814" s="3" t="s">
        <v>3577</v>
      </c>
      <c r="H814" s="3" t="s">
        <v>3578</v>
      </c>
      <c r="I814" s="3" t="s">
        <v>42</v>
      </c>
      <c r="J814" s="3" t="s">
        <v>43</v>
      </c>
      <c r="K814" s="3" t="s">
        <v>44</v>
      </c>
      <c r="L814" s="3" t="s">
        <v>6</v>
      </c>
      <c r="M814" s="3" t="s">
        <v>9</v>
      </c>
      <c r="N814" s="3">
        <v>15</v>
      </c>
      <c r="O814" s="3">
        <v>250</v>
      </c>
      <c r="P814" s="3">
        <v>1678</v>
      </c>
      <c r="Q814" s="3">
        <v>0</v>
      </c>
      <c r="R814" s="3"/>
      <c r="S814" s="3"/>
      <c r="T814" s="3"/>
      <c r="U814" s="3"/>
      <c r="V814" s="3">
        <v>8</v>
      </c>
      <c r="W814" s="3">
        <v>133</v>
      </c>
      <c r="X814" s="3">
        <v>1678</v>
      </c>
      <c r="Y814" s="3">
        <v>0</v>
      </c>
      <c r="Z814" s="3">
        <v>14</v>
      </c>
      <c r="AA814" s="3">
        <v>228</v>
      </c>
      <c r="AB814" s="3">
        <v>1678</v>
      </c>
      <c r="AC814" s="3">
        <v>0</v>
      </c>
      <c r="AD814" s="3">
        <v>11</v>
      </c>
      <c r="AE814" s="3">
        <v>226</v>
      </c>
      <c r="AF814" s="3">
        <v>1973</v>
      </c>
      <c r="AG814" s="3">
        <v>0</v>
      </c>
      <c r="AH814" s="3" t="s">
        <v>3580</v>
      </c>
    </row>
    <row r="815" spans="1:34" s="4" customFormat="1" ht="11.25" x14ac:dyDescent="0.2">
      <c r="A815" s="3" t="s">
        <v>3581</v>
      </c>
      <c r="B815" s="3" t="s">
        <v>3582</v>
      </c>
      <c r="C815" s="3" t="s">
        <v>36</v>
      </c>
      <c r="D815" s="3">
        <v>3188</v>
      </c>
      <c r="E815" s="3" t="s">
        <v>3583</v>
      </c>
      <c r="F815" s="3" t="s">
        <v>3586</v>
      </c>
      <c r="G815" s="3" t="s">
        <v>3584</v>
      </c>
      <c r="H815" s="3" t="s">
        <v>3585</v>
      </c>
      <c r="I815" s="3" t="s">
        <v>87</v>
      </c>
      <c r="J815" s="3" t="s">
        <v>52</v>
      </c>
      <c r="K815" s="3" t="s">
        <v>53</v>
      </c>
      <c r="L815" s="3" t="s">
        <v>6</v>
      </c>
      <c r="M815" s="3" t="s">
        <v>5257</v>
      </c>
      <c r="N815" s="3">
        <v>20.8</v>
      </c>
      <c r="O815" s="3">
        <v>250</v>
      </c>
      <c r="P815" s="3">
        <v>12</v>
      </c>
      <c r="Q815" s="3">
        <v>0</v>
      </c>
      <c r="R815" s="3">
        <v>21</v>
      </c>
      <c r="S815" s="3">
        <v>252</v>
      </c>
      <c r="T815" s="3">
        <v>12</v>
      </c>
      <c r="U815" s="3">
        <v>0</v>
      </c>
      <c r="V815" s="3">
        <v>28.5</v>
      </c>
      <c r="W815" s="3">
        <v>171</v>
      </c>
      <c r="X815" s="3">
        <v>6</v>
      </c>
      <c r="Y815" s="3">
        <v>0</v>
      </c>
      <c r="Z815" s="3">
        <v>21.1</v>
      </c>
      <c r="AA815" s="3">
        <v>253</v>
      </c>
      <c r="AB815" s="3">
        <v>12</v>
      </c>
      <c r="AC815" s="3">
        <v>0</v>
      </c>
      <c r="AD815" s="3">
        <v>23.4</v>
      </c>
      <c r="AE815" s="3">
        <v>281</v>
      </c>
      <c r="AF815" s="3">
        <v>12</v>
      </c>
      <c r="AG815" s="3">
        <v>0</v>
      </c>
      <c r="AH815" s="3" t="s">
        <v>3587</v>
      </c>
    </row>
    <row r="816" spans="1:34" s="4" customFormat="1" ht="11.25" x14ac:dyDescent="0.2">
      <c r="A816" s="3" t="s">
        <v>3581</v>
      </c>
      <c r="B816" s="3" t="s">
        <v>3582</v>
      </c>
      <c r="C816" s="3" t="s">
        <v>36</v>
      </c>
      <c r="D816" s="3">
        <v>8952</v>
      </c>
      <c r="E816" s="3" t="s">
        <v>3588</v>
      </c>
      <c r="F816" s="3" t="s">
        <v>3589</v>
      </c>
      <c r="G816" s="3"/>
      <c r="H816" s="3"/>
      <c r="I816" s="3" t="s">
        <v>87</v>
      </c>
      <c r="J816" s="3" t="s">
        <v>52</v>
      </c>
      <c r="K816" s="3" t="s">
        <v>53</v>
      </c>
      <c r="L816" s="3" t="s">
        <v>6</v>
      </c>
      <c r="M816" s="3" t="s">
        <v>5256</v>
      </c>
      <c r="N816" s="3" t="s">
        <v>67</v>
      </c>
      <c r="O816" s="3" t="s">
        <v>40</v>
      </c>
      <c r="P816" s="3" t="s">
        <v>40</v>
      </c>
      <c r="Q816" s="3" t="s">
        <v>40</v>
      </c>
      <c r="R816" s="3">
        <v>23</v>
      </c>
      <c r="S816" s="3">
        <v>92</v>
      </c>
      <c r="T816" s="3">
        <v>4</v>
      </c>
      <c r="U816" s="3">
        <v>0</v>
      </c>
      <c r="V816" s="3">
        <v>24.5</v>
      </c>
      <c r="W816" s="3">
        <v>49</v>
      </c>
      <c r="X816" s="3">
        <v>2</v>
      </c>
      <c r="Y816" s="3">
        <v>0</v>
      </c>
      <c r="Z816" s="3">
        <v>23.3</v>
      </c>
      <c r="AA816" s="3">
        <v>93</v>
      </c>
      <c r="AB816" s="3">
        <v>4</v>
      </c>
      <c r="AC816" s="3">
        <v>0</v>
      </c>
      <c r="AD816" s="3">
        <v>24.5</v>
      </c>
      <c r="AE816" s="3">
        <v>98</v>
      </c>
      <c r="AF816" s="3">
        <v>4</v>
      </c>
      <c r="AG816" s="3">
        <v>0</v>
      </c>
      <c r="AH816" s="3" t="s">
        <v>3590</v>
      </c>
    </row>
    <row r="817" spans="1:34" s="4" customFormat="1" ht="11.25" x14ac:dyDescent="0.2">
      <c r="A817" s="3" t="s">
        <v>3581</v>
      </c>
      <c r="B817" s="3" t="s">
        <v>3582</v>
      </c>
      <c r="C817" s="3" t="s">
        <v>36</v>
      </c>
      <c r="D817" s="3">
        <v>9756</v>
      </c>
      <c r="E817" s="3" t="s">
        <v>3591</v>
      </c>
      <c r="F817" s="3" t="s">
        <v>3594</v>
      </c>
      <c r="G817" s="3" t="s">
        <v>3592</v>
      </c>
      <c r="H817" s="3" t="s">
        <v>3593</v>
      </c>
      <c r="I817" s="3" t="s">
        <v>87</v>
      </c>
      <c r="J817" s="3" t="s">
        <v>52</v>
      </c>
      <c r="K817" s="3" t="s">
        <v>53</v>
      </c>
      <c r="L817" s="3" t="s">
        <v>6</v>
      </c>
      <c r="M817" s="3" t="s">
        <v>5257</v>
      </c>
      <c r="N817" s="3">
        <v>1.6</v>
      </c>
      <c r="O817" s="3">
        <v>1550</v>
      </c>
      <c r="P817" s="3">
        <v>980</v>
      </c>
      <c r="Q817" s="3">
        <v>0</v>
      </c>
      <c r="R817" s="3">
        <v>1.6</v>
      </c>
      <c r="S817" s="3">
        <v>900</v>
      </c>
      <c r="T817" s="3">
        <v>550</v>
      </c>
      <c r="U817" s="3">
        <v>0</v>
      </c>
      <c r="V817" s="3">
        <v>1.5</v>
      </c>
      <c r="W817" s="3">
        <v>746</v>
      </c>
      <c r="X817" s="3">
        <v>490</v>
      </c>
      <c r="Y817" s="3">
        <v>0</v>
      </c>
      <c r="Z817" s="3">
        <v>1.4</v>
      </c>
      <c r="AA817" s="3">
        <v>1407</v>
      </c>
      <c r="AB817" s="3">
        <v>978</v>
      </c>
      <c r="AC817" s="3">
        <v>0</v>
      </c>
      <c r="AD817" s="3">
        <v>1.5</v>
      </c>
      <c r="AE817" s="3">
        <v>1124</v>
      </c>
      <c r="AF817" s="3">
        <v>770</v>
      </c>
      <c r="AG817" s="3">
        <v>0</v>
      </c>
      <c r="AH817" s="3" t="s">
        <v>3595</v>
      </c>
    </row>
    <row r="818" spans="1:34" s="4" customFormat="1" ht="11.25" x14ac:dyDescent="0.2">
      <c r="A818" s="3" t="s">
        <v>3581</v>
      </c>
      <c r="B818" s="3" t="s">
        <v>3582</v>
      </c>
      <c r="C818" s="3" t="s">
        <v>36</v>
      </c>
      <c r="D818" s="3">
        <v>12757</v>
      </c>
      <c r="E818" s="3" t="s">
        <v>3596</v>
      </c>
      <c r="F818" s="3" t="s">
        <v>3598</v>
      </c>
      <c r="G818" s="3"/>
      <c r="H818" s="3" t="s">
        <v>3597</v>
      </c>
      <c r="I818" s="3" t="s">
        <v>42</v>
      </c>
      <c r="J818" s="3" t="s">
        <v>43</v>
      </c>
      <c r="K818" s="3" t="s">
        <v>44</v>
      </c>
      <c r="L818" s="3" t="s">
        <v>78</v>
      </c>
      <c r="M818" s="3" t="s">
        <v>5256</v>
      </c>
      <c r="N818" s="3" t="s">
        <v>67</v>
      </c>
      <c r="O818" s="3" t="s">
        <v>40</v>
      </c>
      <c r="P818" s="3" t="s">
        <v>40</v>
      </c>
      <c r="Q818" s="3" t="s">
        <v>40</v>
      </c>
      <c r="R818" s="3">
        <v>156</v>
      </c>
      <c r="S818" s="3">
        <v>17217163</v>
      </c>
      <c r="T818" s="3">
        <v>11064487</v>
      </c>
      <c r="U818" s="3">
        <v>0</v>
      </c>
      <c r="V818" s="3">
        <v>191</v>
      </c>
      <c r="W818" s="3">
        <v>9610380</v>
      </c>
      <c r="X818" s="3">
        <v>5034367</v>
      </c>
      <c r="Y818" s="3">
        <v>0</v>
      </c>
      <c r="Z818" s="3">
        <v>101</v>
      </c>
      <c r="AA818" s="3">
        <v>11208526</v>
      </c>
      <c r="AB818" s="3">
        <v>11064487</v>
      </c>
      <c r="AC818" s="3">
        <v>0</v>
      </c>
      <c r="AD818" s="3">
        <v>85</v>
      </c>
      <c r="AE818" s="3">
        <v>9404790</v>
      </c>
      <c r="AF818" s="3">
        <v>11064487</v>
      </c>
      <c r="AG818" s="3">
        <v>0</v>
      </c>
      <c r="AH818" s="3" t="s">
        <v>3599</v>
      </c>
    </row>
    <row r="819" spans="1:34" s="4" customFormat="1" ht="11.25" x14ac:dyDescent="0.2">
      <c r="A819" s="3" t="s">
        <v>3581</v>
      </c>
      <c r="B819" s="3" t="s">
        <v>3582</v>
      </c>
      <c r="C819" s="3" t="s">
        <v>36</v>
      </c>
      <c r="D819" s="3">
        <v>13883</v>
      </c>
      <c r="E819" s="3" t="s">
        <v>3600</v>
      </c>
      <c r="F819" s="3" t="s">
        <v>3603</v>
      </c>
      <c r="G819" s="3" t="s">
        <v>3601</v>
      </c>
      <c r="H819" s="3" t="s">
        <v>3602</v>
      </c>
      <c r="I819" s="3" t="s">
        <v>87</v>
      </c>
      <c r="J819" s="3" t="s">
        <v>52</v>
      </c>
      <c r="K819" s="3" t="s">
        <v>53</v>
      </c>
      <c r="L819" s="3" t="s">
        <v>6</v>
      </c>
      <c r="M819" s="3" t="s">
        <v>9</v>
      </c>
      <c r="N819" s="3">
        <v>23</v>
      </c>
      <c r="O819" s="3">
        <v>92</v>
      </c>
      <c r="P819" s="3">
        <v>4</v>
      </c>
      <c r="Q819" s="3">
        <v>0</v>
      </c>
      <c r="R819" s="3"/>
      <c r="S819" s="3"/>
      <c r="T819" s="3"/>
      <c r="U819" s="3"/>
      <c r="V819" s="3">
        <v>24.5</v>
      </c>
      <c r="W819" s="3">
        <v>49</v>
      </c>
      <c r="X819" s="3">
        <v>2</v>
      </c>
      <c r="Y819" s="3">
        <v>0</v>
      </c>
      <c r="Z819" s="3">
        <v>23.3</v>
      </c>
      <c r="AA819" s="3">
        <v>93</v>
      </c>
      <c r="AB819" s="3">
        <v>4</v>
      </c>
      <c r="AC819" s="3">
        <v>0</v>
      </c>
      <c r="AD819" s="3">
        <v>24.5</v>
      </c>
      <c r="AE819" s="3">
        <v>98</v>
      </c>
      <c r="AF819" s="3">
        <v>4</v>
      </c>
      <c r="AG819" s="3">
        <v>0</v>
      </c>
      <c r="AH819" s="3" t="s">
        <v>3604</v>
      </c>
    </row>
    <row r="820" spans="1:34" s="4" customFormat="1" ht="11.25" x14ac:dyDescent="0.2">
      <c r="A820" s="3" t="s">
        <v>3581</v>
      </c>
      <c r="B820" s="3" t="s">
        <v>3582</v>
      </c>
      <c r="C820" s="3" t="s">
        <v>36</v>
      </c>
      <c r="D820" s="3">
        <v>13899</v>
      </c>
      <c r="E820" s="3" t="s">
        <v>3605</v>
      </c>
      <c r="F820" s="3" t="s">
        <v>3608</v>
      </c>
      <c r="G820" s="3" t="s">
        <v>3606</v>
      </c>
      <c r="H820" s="3" t="s">
        <v>3607</v>
      </c>
      <c r="I820" s="3" t="s">
        <v>42</v>
      </c>
      <c r="J820" s="3" t="s">
        <v>43</v>
      </c>
      <c r="K820" s="3" t="s">
        <v>44</v>
      </c>
      <c r="L820" s="3" t="s">
        <v>6</v>
      </c>
      <c r="M820" s="3" t="s">
        <v>9</v>
      </c>
      <c r="N820" s="3">
        <v>100</v>
      </c>
      <c r="O820" s="3">
        <v>5</v>
      </c>
      <c r="P820" s="3">
        <v>5</v>
      </c>
      <c r="Q820" s="3">
        <v>0</v>
      </c>
      <c r="R820" s="3"/>
      <c r="S820" s="3"/>
      <c r="T820" s="3"/>
      <c r="U820" s="3"/>
      <c r="V820" s="3">
        <v>0</v>
      </c>
      <c r="W820" s="3">
        <v>0</v>
      </c>
      <c r="X820" s="3">
        <v>0</v>
      </c>
      <c r="Y820" s="3">
        <v>0</v>
      </c>
      <c r="Z820" s="3">
        <v>0</v>
      </c>
      <c r="AA820" s="3">
        <v>0</v>
      </c>
      <c r="AB820" s="3">
        <v>0</v>
      </c>
      <c r="AC820" s="3">
        <v>0</v>
      </c>
      <c r="AD820" s="3">
        <v>0</v>
      </c>
      <c r="AE820" s="3">
        <v>0</v>
      </c>
      <c r="AF820" s="3">
        <v>0</v>
      </c>
      <c r="AG820" s="3">
        <v>0</v>
      </c>
      <c r="AH820" s="3" t="s">
        <v>3609</v>
      </c>
    </row>
    <row r="821" spans="1:34" s="4" customFormat="1" ht="11.25" x14ac:dyDescent="0.2">
      <c r="A821" s="3" t="s">
        <v>3581</v>
      </c>
      <c r="B821" s="3" t="s">
        <v>3610</v>
      </c>
      <c r="C821" s="3" t="s">
        <v>36</v>
      </c>
      <c r="D821" s="3">
        <v>2059</v>
      </c>
      <c r="E821" s="3" t="s">
        <v>3611</v>
      </c>
      <c r="F821" s="3" t="s">
        <v>3614</v>
      </c>
      <c r="G821" s="3" t="s">
        <v>3612</v>
      </c>
      <c r="H821" s="3" t="s">
        <v>3613</v>
      </c>
      <c r="I821" s="3" t="s">
        <v>340</v>
      </c>
      <c r="J821" s="3" t="s">
        <v>52</v>
      </c>
      <c r="K821" s="3" t="s">
        <v>44</v>
      </c>
      <c r="L821" s="3" t="s">
        <v>392</v>
      </c>
      <c r="M821" s="3" t="s">
        <v>5257</v>
      </c>
      <c r="N821" s="3">
        <v>2.65</v>
      </c>
      <c r="O821" s="3">
        <v>1743</v>
      </c>
      <c r="P821" s="3">
        <v>6588132</v>
      </c>
      <c r="Q821" s="3">
        <v>10000</v>
      </c>
      <c r="R821" s="3">
        <v>2.86</v>
      </c>
      <c r="S821" s="3">
        <v>1694</v>
      </c>
      <c r="T821" s="3">
        <v>5912886</v>
      </c>
      <c r="U821" s="3">
        <v>10000</v>
      </c>
      <c r="V821" s="3">
        <v>1.57</v>
      </c>
      <c r="W821" s="3">
        <v>928</v>
      </c>
      <c r="X821" s="3">
        <v>5912886</v>
      </c>
      <c r="Y821" s="3">
        <v>10000</v>
      </c>
      <c r="Z821" s="3">
        <v>2.93</v>
      </c>
      <c r="AA821" s="3">
        <v>1687</v>
      </c>
      <c r="AB821" s="3">
        <v>5760827</v>
      </c>
      <c r="AC821" s="3">
        <v>10000</v>
      </c>
      <c r="AD821" s="3">
        <v>2.48</v>
      </c>
      <c r="AE821" s="3">
        <v>1484</v>
      </c>
      <c r="AF821" s="3">
        <v>5989558</v>
      </c>
      <c r="AG821" s="3">
        <v>10000</v>
      </c>
      <c r="AH821" s="3" t="s">
        <v>3615</v>
      </c>
    </row>
    <row r="822" spans="1:34" s="4" customFormat="1" ht="11.25" x14ac:dyDescent="0.2">
      <c r="A822" s="3" t="s">
        <v>3581</v>
      </c>
      <c r="B822" s="3" t="s">
        <v>3610</v>
      </c>
      <c r="C822" s="3" t="s">
        <v>36</v>
      </c>
      <c r="D822" s="3">
        <v>9334</v>
      </c>
      <c r="E822" s="3" t="s">
        <v>3616</v>
      </c>
      <c r="F822" s="3" t="s">
        <v>3617</v>
      </c>
      <c r="G822" s="3"/>
      <c r="H822" s="3"/>
      <c r="I822" s="3" t="s">
        <v>42</v>
      </c>
      <c r="J822" s="3" t="s">
        <v>43</v>
      </c>
      <c r="K822" s="3" t="s">
        <v>44</v>
      </c>
      <c r="L822" s="3" t="s">
        <v>78</v>
      </c>
      <c r="M822" s="3" t="s">
        <v>5256</v>
      </c>
      <c r="N822" s="3" t="s">
        <v>67</v>
      </c>
      <c r="O822" s="3" t="s">
        <v>40</v>
      </c>
      <c r="P822" s="3" t="s">
        <v>40</v>
      </c>
      <c r="Q822" s="3" t="s">
        <v>40</v>
      </c>
      <c r="R822" s="3">
        <v>98.6</v>
      </c>
      <c r="S822" s="3">
        <v>3949.9</v>
      </c>
      <c r="T822" s="3">
        <v>4006</v>
      </c>
      <c r="U822" s="3">
        <v>0</v>
      </c>
      <c r="V822" s="3">
        <v>99.8</v>
      </c>
      <c r="W822" s="3">
        <v>1120</v>
      </c>
      <c r="X822" s="3">
        <v>1122</v>
      </c>
      <c r="Y822" s="3">
        <v>0</v>
      </c>
      <c r="Z822" s="3">
        <v>96.3</v>
      </c>
      <c r="AA822" s="3">
        <v>2767</v>
      </c>
      <c r="AB822" s="3">
        <v>2872</v>
      </c>
      <c r="AC822" s="3">
        <v>0</v>
      </c>
      <c r="AD822" s="3">
        <v>99.2</v>
      </c>
      <c r="AE822" s="3">
        <v>3412</v>
      </c>
      <c r="AF822" s="3">
        <v>3440</v>
      </c>
      <c r="AG822" s="3">
        <v>0</v>
      </c>
      <c r="AH822" s="3" t="s">
        <v>3618</v>
      </c>
    </row>
    <row r="823" spans="1:34" s="4" customFormat="1" ht="11.25" x14ac:dyDescent="0.2">
      <c r="A823" s="3" t="s">
        <v>3581</v>
      </c>
      <c r="B823" s="3" t="s">
        <v>3610</v>
      </c>
      <c r="C823" s="3" t="s">
        <v>36</v>
      </c>
      <c r="D823" s="3">
        <v>10158</v>
      </c>
      <c r="E823" s="3" t="s">
        <v>3619</v>
      </c>
      <c r="F823" s="3" t="s">
        <v>3620</v>
      </c>
      <c r="G823" s="3"/>
      <c r="H823" s="3"/>
      <c r="I823" s="3" t="s">
        <v>42</v>
      </c>
      <c r="J823" s="3" t="s">
        <v>43</v>
      </c>
      <c r="K823" s="3" t="s">
        <v>44</v>
      </c>
      <c r="L823" s="3" t="s">
        <v>78</v>
      </c>
      <c r="M823" s="3" t="s">
        <v>5256</v>
      </c>
      <c r="N823" s="3" t="s">
        <v>67</v>
      </c>
      <c r="O823" s="3" t="s">
        <v>40</v>
      </c>
      <c r="P823" s="3" t="s">
        <v>40</v>
      </c>
      <c r="Q823" s="3" t="s">
        <v>40</v>
      </c>
      <c r="R823" s="3">
        <v>93.4</v>
      </c>
      <c r="S823" s="3">
        <v>16042</v>
      </c>
      <c r="T823" s="3">
        <v>17173</v>
      </c>
      <c r="U823" s="3">
        <v>0</v>
      </c>
      <c r="V823" s="3">
        <v>90.6</v>
      </c>
      <c r="W823" s="3">
        <v>5752</v>
      </c>
      <c r="X823" s="3">
        <v>6348</v>
      </c>
      <c r="Y823" s="3">
        <v>0</v>
      </c>
      <c r="Z823" s="3">
        <v>92.5</v>
      </c>
      <c r="AA823" s="3">
        <v>14999</v>
      </c>
      <c r="AB823" s="3">
        <v>16212</v>
      </c>
      <c r="AC823" s="3">
        <v>0</v>
      </c>
      <c r="AD823" s="3">
        <v>93.5</v>
      </c>
      <c r="AE823" s="3">
        <v>14563</v>
      </c>
      <c r="AF823" s="3">
        <v>15576</v>
      </c>
      <c r="AG823" s="3">
        <v>0</v>
      </c>
      <c r="AH823" s="3" t="s">
        <v>3621</v>
      </c>
    </row>
    <row r="824" spans="1:34" s="4" customFormat="1" ht="11.25" x14ac:dyDescent="0.2">
      <c r="A824" s="3" t="s">
        <v>3581</v>
      </c>
      <c r="B824" s="3" t="s">
        <v>3610</v>
      </c>
      <c r="C824" s="3" t="s">
        <v>36</v>
      </c>
      <c r="D824" s="3">
        <v>12354</v>
      </c>
      <c r="E824" s="3" t="s">
        <v>3622</v>
      </c>
      <c r="F824" s="3" t="s">
        <v>3625</v>
      </c>
      <c r="G824" s="3" t="s">
        <v>3623</v>
      </c>
      <c r="H824" s="3" t="s">
        <v>3624</v>
      </c>
      <c r="I824" s="3" t="s">
        <v>42</v>
      </c>
      <c r="J824" s="3" t="s">
        <v>43</v>
      </c>
      <c r="K824" s="3" t="s">
        <v>44</v>
      </c>
      <c r="L824" s="3" t="s">
        <v>392</v>
      </c>
      <c r="M824" s="3" t="s">
        <v>5257</v>
      </c>
      <c r="N824" s="3">
        <v>83.83</v>
      </c>
      <c r="O824" s="3">
        <v>38916862</v>
      </c>
      <c r="P824" s="3">
        <v>46424794</v>
      </c>
      <c r="Q824" s="3">
        <v>0</v>
      </c>
      <c r="R824" s="3">
        <v>85</v>
      </c>
      <c r="S824" s="3">
        <v>44679547</v>
      </c>
      <c r="T824" s="3">
        <v>52564173</v>
      </c>
      <c r="U824" s="3">
        <v>0</v>
      </c>
      <c r="V824" s="3">
        <v>81.87</v>
      </c>
      <c r="W824" s="3">
        <v>18629898</v>
      </c>
      <c r="X824" s="3">
        <v>22754400</v>
      </c>
      <c r="Y824" s="3">
        <v>0</v>
      </c>
      <c r="Z824" s="3">
        <v>84.44</v>
      </c>
      <c r="AA824" s="3">
        <v>38398603</v>
      </c>
      <c r="AB824" s="3">
        <v>45472499</v>
      </c>
      <c r="AC824" s="3">
        <v>0</v>
      </c>
      <c r="AD824" s="3">
        <v>87.23</v>
      </c>
      <c r="AE824" s="3">
        <v>38410587</v>
      </c>
      <c r="AF824" s="3">
        <v>44031478</v>
      </c>
      <c r="AG824" s="3">
        <v>0</v>
      </c>
      <c r="AH824" s="3" t="s">
        <v>3626</v>
      </c>
    </row>
    <row r="825" spans="1:34" s="4" customFormat="1" ht="11.25" x14ac:dyDescent="0.2">
      <c r="A825" s="3" t="s">
        <v>3581</v>
      </c>
      <c r="B825" s="3" t="s">
        <v>3610</v>
      </c>
      <c r="C825" s="3" t="s">
        <v>36</v>
      </c>
      <c r="D825" s="3">
        <v>12585</v>
      </c>
      <c r="E825" s="3" t="s">
        <v>3627</v>
      </c>
      <c r="F825" s="3" t="s">
        <v>3628</v>
      </c>
      <c r="G825" s="3"/>
      <c r="H825" s="3"/>
      <c r="I825" s="3" t="s">
        <v>340</v>
      </c>
      <c r="J825" s="3" t="s">
        <v>52</v>
      </c>
      <c r="K825" s="3" t="s">
        <v>44</v>
      </c>
      <c r="L825" s="3" t="s">
        <v>78</v>
      </c>
      <c r="M825" s="3" t="s">
        <v>5256</v>
      </c>
      <c r="N825" s="3" t="s">
        <v>67</v>
      </c>
      <c r="O825" s="3" t="s">
        <v>40</v>
      </c>
      <c r="P825" s="3" t="s">
        <v>40</v>
      </c>
      <c r="Q825" s="3" t="s">
        <v>40</v>
      </c>
      <c r="R825" s="3">
        <v>119</v>
      </c>
      <c r="S825" s="3">
        <v>220</v>
      </c>
      <c r="T825" s="3">
        <v>185</v>
      </c>
      <c r="U825" s="3">
        <v>0</v>
      </c>
      <c r="V825" s="3">
        <v>132</v>
      </c>
      <c r="W825" s="3">
        <v>213</v>
      </c>
      <c r="X825" s="3">
        <v>161</v>
      </c>
      <c r="Y825" s="3">
        <v>0</v>
      </c>
      <c r="Z825" s="3">
        <v>101</v>
      </c>
      <c r="AA825" s="3">
        <v>173</v>
      </c>
      <c r="AB825" s="3">
        <v>172</v>
      </c>
      <c r="AC825" s="3">
        <v>0</v>
      </c>
      <c r="AD825" s="3">
        <v>79</v>
      </c>
      <c r="AE825" s="3">
        <v>172</v>
      </c>
      <c r="AF825" s="3">
        <v>219</v>
      </c>
      <c r="AG825" s="3">
        <v>0</v>
      </c>
      <c r="AH825" s="3" t="s">
        <v>3629</v>
      </c>
    </row>
    <row r="826" spans="1:34" s="4" customFormat="1" ht="11.25" x14ac:dyDescent="0.2">
      <c r="A826" s="3" t="s">
        <v>3581</v>
      </c>
      <c r="B826" s="3" t="s">
        <v>3610</v>
      </c>
      <c r="C826" s="3" t="s">
        <v>36</v>
      </c>
      <c r="D826" s="3">
        <v>12763</v>
      </c>
      <c r="E826" s="3" t="s">
        <v>3630</v>
      </c>
      <c r="F826" s="3" t="s">
        <v>3632</v>
      </c>
      <c r="G826" s="3" t="s">
        <v>3623</v>
      </c>
      <c r="H826" s="3" t="s">
        <v>3631</v>
      </c>
      <c r="I826" s="3" t="s">
        <v>42</v>
      </c>
      <c r="J826" s="3" t="s">
        <v>43</v>
      </c>
      <c r="K826" s="3" t="s">
        <v>44</v>
      </c>
      <c r="L826" s="3" t="s">
        <v>78</v>
      </c>
      <c r="M826" s="3" t="s">
        <v>5257</v>
      </c>
      <c r="N826" s="3">
        <v>94.39</v>
      </c>
      <c r="O826" s="3">
        <v>15938056</v>
      </c>
      <c r="P826" s="3">
        <v>16885605</v>
      </c>
      <c r="Q826" s="3">
        <v>0</v>
      </c>
      <c r="R826" s="3">
        <v>96.7</v>
      </c>
      <c r="S826" s="3">
        <v>16943185</v>
      </c>
      <c r="T826" s="3">
        <v>17521391</v>
      </c>
      <c r="U826" s="3">
        <v>0</v>
      </c>
      <c r="V826" s="3">
        <v>91.39</v>
      </c>
      <c r="W826" s="3">
        <v>8406968</v>
      </c>
      <c r="X826" s="3">
        <v>9198520</v>
      </c>
      <c r="Y826" s="3">
        <v>0</v>
      </c>
      <c r="Z826" s="3">
        <v>93.93</v>
      </c>
      <c r="AA826" s="3">
        <v>16185002</v>
      </c>
      <c r="AB826" s="3">
        <v>17230907</v>
      </c>
      <c r="AC826" s="3">
        <v>0</v>
      </c>
      <c r="AD826" s="3">
        <v>96.89</v>
      </c>
      <c r="AE826" s="3">
        <v>14554425</v>
      </c>
      <c r="AF826" s="3">
        <v>15021657</v>
      </c>
      <c r="AG826" s="3">
        <v>0</v>
      </c>
      <c r="AH826" s="3" t="s">
        <v>3633</v>
      </c>
    </row>
    <row r="827" spans="1:34" s="4" customFormat="1" ht="11.25" x14ac:dyDescent="0.2">
      <c r="A827" s="3" t="s">
        <v>3581</v>
      </c>
      <c r="B827" s="3" t="s">
        <v>3610</v>
      </c>
      <c r="C827" s="3" t="s">
        <v>36</v>
      </c>
      <c r="D827" s="3">
        <v>13588</v>
      </c>
      <c r="E827" s="3" t="s">
        <v>3634</v>
      </c>
      <c r="F827" s="3" t="s">
        <v>3637</v>
      </c>
      <c r="G827" s="3" t="s">
        <v>3635</v>
      </c>
      <c r="H827" s="3" t="s">
        <v>3636</v>
      </c>
      <c r="I827" s="3" t="s">
        <v>42</v>
      </c>
      <c r="J827" s="3" t="s">
        <v>43</v>
      </c>
      <c r="K827" s="3" t="s">
        <v>44</v>
      </c>
      <c r="L827" s="3" t="s">
        <v>6</v>
      </c>
      <c r="M827" s="3" t="s">
        <v>9</v>
      </c>
      <c r="N827" s="3">
        <v>29</v>
      </c>
      <c r="O827" s="3">
        <v>27.7</v>
      </c>
      <c r="P827" s="3">
        <v>94</v>
      </c>
      <c r="Q827" s="3">
        <v>0</v>
      </c>
      <c r="R827" s="3"/>
      <c r="S827" s="3"/>
      <c r="T827" s="3"/>
      <c r="U827" s="3"/>
      <c r="V827" s="3" t="s">
        <v>67</v>
      </c>
      <c r="W827" s="3" t="s">
        <v>40</v>
      </c>
      <c r="X827" s="3" t="s">
        <v>40</v>
      </c>
      <c r="Y827" s="3" t="s">
        <v>40</v>
      </c>
      <c r="Z827" s="3">
        <v>0</v>
      </c>
      <c r="AA827" s="3">
        <v>0</v>
      </c>
      <c r="AB827" s="3">
        <v>15.5</v>
      </c>
      <c r="AC827" s="3">
        <v>0</v>
      </c>
      <c r="AD827" s="3">
        <v>7</v>
      </c>
      <c r="AE827" s="3">
        <v>11.5</v>
      </c>
      <c r="AF827" s="3">
        <v>159.9</v>
      </c>
      <c r="AG827" s="3">
        <v>0</v>
      </c>
      <c r="AH827" s="3" t="s">
        <v>3638</v>
      </c>
    </row>
    <row r="828" spans="1:34" s="4" customFormat="1" ht="11.25" x14ac:dyDescent="0.2">
      <c r="A828" s="3" t="s">
        <v>3581</v>
      </c>
      <c r="B828" s="3" t="s">
        <v>3610</v>
      </c>
      <c r="C828" s="3" t="s">
        <v>36</v>
      </c>
      <c r="D828" s="3">
        <v>13589</v>
      </c>
      <c r="E828" s="3" t="s">
        <v>3639</v>
      </c>
      <c r="F828" s="3" t="s">
        <v>3641</v>
      </c>
      <c r="G828" s="3" t="s">
        <v>3623</v>
      </c>
      <c r="H828" s="3" t="s">
        <v>3640</v>
      </c>
      <c r="I828" s="3" t="s">
        <v>42</v>
      </c>
      <c r="J828" s="3" t="s">
        <v>43</v>
      </c>
      <c r="K828" s="3" t="s">
        <v>44</v>
      </c>
      <c r="L828" s="3" t="s">
        <v>6</v>
      </c>
      <c r="M828" s="3" t="s">
        <v>9</v>
      </c>
      <c r="N828" s="3">
        <v>100</v>
      </c>
      <c r="O828" s="3">
        <v>68</v>
      </c>
      <c r="P828" s="3">
        <v>68</v>
      </c>
      <c r="Q828" s="3">
        <v>0</v>
      </c>
      <c r="R828" s="3"/>
      <c r="S828" s="3"/>
      <c r="T828" s="3"/>
      <c r="U828" s="3"/>
      <c r="V828" s="3" t="s">
        <v>67</v>
      </c>
      <c r="W828" s="3" t="s">
        <v>40</v>
      </c>
      <c r="X828" s="3" t="s">
        <v>40</v>
      </c>
      <c r="Y828" s="3" t="s">
        <v>40</v>
      </c>
      <c r="Z828" s="3" t="s">
        <v>67</v>
      </c>
      <c r="AA828" s="3" t="s">
        <v>40</v>
      </c>
      <c r="AB828" s="3" t="s">
        <v>40</v>
      </c>
      <c r="AC828" s="3" t="s">
        <v>40</v>
      </c>
      <c r="AD828" s="3" t="s">
        <v>67</v>
      </c>
      <c r="AE828" s="3" t="s">
        <v>40</v>
      </c>
      <c r="AF828" s="3" t="s">
        <v>40</v>
      </c>
      <c r="AG828" s="3" t="s">
        <v>40</v>
      </c>
      <c r="AH828" s="3" t="s">
        <v>3642</v>
      </c>
    </row>
    <row r="829" spans="1:34" s="4" customFormat="1" ht="11.25" x14ac:dyDescent="0.2">
      <c r="A829" s="3" t="s">
        <v>3581</v>
      </c>
      <c r="B829" s="3" t="s">
        <v>3610</v>
      </c>
      <c r="C829" s="3" t="s">
        <v>36</v>
      </c>
      <c r="D829" s="3">
        <v>13884</v>
      </c>
      <c r="E829" s="3" t="s">
        <v>3643</v>
      </c>
      <c r="F829" s="3" t="s">
        <v>3646</v>
      </c>
      <c r="G829" s="3" t="s">
        <v>3644</v>
      </c>
      <c r="H829" s="3" t="s">
        <v>3645</v>
      </c>
      <c r="I829" s="3" t="s">
        <v>42</v>
      </c>
      <c r="J829" s="3" t="s">
        <v>43</v>
      </c>
      <c r="K829" s="3" t="s">
        <v>44</v>
      </c>
      <c r="L829" s="3" t="s">
        <v>45</v>
      </c>
      <c r="M829" s="3" t="s">
        <v>9</v>
      </c>
      <c r="N829" s="3">
        <v>7</v>
      </c>
      <c r="O829" s="3">
        <v>90</v>
      </c>
      <c r="P829" s="3">
        <v>1300</v>
      </c>
      <c r="Q829" s="3">
        <v>0</v>
      </c>
      <c r="R829" s="3"/>
      <c r="S829" s="3"/>
      <c r="T829" s="3"/>
      <c r="U829" s="3"/>
      <c r="V829" s="3" t="s">
        <v>67</v>
      </c>
      <c r="W829" s="3" t="s">
        <v>40</v>
      </c>
      <c r="X829" s="3" t="s">
        <v>40</v>
      </c>
      <c r="Y829" s="3" t="s">
        <v>40</v>
      </c>
      <c r="Z829" s="3" t="s">
        <v>67</v>
      </c>
      <c r="AA829" s="3" t="s">
        <v>40</v>
      </c>
      <c r="AB829" s="3" t="s">
        <v>40</v>
      </c>
      <c r="AC829" s="3" t="s">
        <v>40</v>
      </c>
      <c r="AD829" s="3" t="s">
        <v>67</v>
      </c>
      <c r="AE829" s="3" t="s">
        <v>40</v>
      </c>
      <c r="AF829" s="3" t="s">
        <v>40</v>
      </c>
      <c r="AG829" s="3" t="s">
        <v>40</v>
      </c>
      <c r="AH829" s="3" t="s">
        <v>3647</v>
      </c>
    </row>
    <row r="830" spans="1:34" s="4" customFormat="1" ht="11.25" x14ac:dyDescent="0.2">
      <c r="A830" s="3" t="s">
        <v>3581</v>
      </c>
      <c r="B830" s="3" t="s">
        <v>3610</v>
      </c>
      <c r="C830" s="3" t="s">
        <v>36</v>
      </c>
      <c r="D830" s="3">
        <v>13885</v>
      </c>
      <c r="E830" s="3" t="s">
        <v>3648</v>
      </c>
      <c r="F830" s="3" t="s">
        <v>3651</v>
      </c>
      <c r="G830" s="3" t="s">
        <v>3649</v>
      </c>
      <c r="H830" s="3" t="s">
        <v>3650</v>
      </c>
      <c r="I830" s="3" t="s">
        <v>42</v>
      </c>
      <c r="J830" s="3" t="s">
        <v>43</v>
      </c>
      <c r="K830" s="3" t="s">
        <v>44</v>
      </c>
      <c r="L830" s="3" t="s">
        <v>45</v>
      </c>
      <c r="M830" s="3" t="s">
        <v>9</v>
      </c>
      <c r="N830" s="3">
        <v>25</v>
      </c>
      <c r="O830" s="3">
        <v>1</v>
      </c>
      <c r="P830" s="3">
        <v>4</v>
      </c>
      <c r="Q830" s="3">
        <v>0</v>
      </c>
      <c r="R830" s="3"/>
      <c r="S830" s="3"/>
      <c r="T830" s="3"/>
      <c r="U830" s="3"/>
      <c r="V830" s="3" t="s">
        <v>67</v>
      </c>
      <c r="W830" s="3" t="s">
        <v>40</v>
      </c>
      <c r="X830" s="3" t="s">
        <v>40</v>
      </c>
      <c r="Y830" s="3" t="s">
        <v>40</v>
      </c>
      <c r="Z830" s="3" t="s">
        <v>67</v>
      </c>
      <c r="AA830" s="3" t="s">
        <v>40</v>
      </c>
      <c r="AB830" s="3" t="s">
        <v>40</v>
      </c>
      <c r="AC830" s="3" t="s">
        <v>40</v>
      </c>
      <c r="AD830" s="3" t="s">
        <v>67</v>
      </c>
      <c r="AE830" s="3" t="s">
        <v>40</v>
      </c>
      <c r="AF830" s="3" t="s">
        <v>40</v>
      </c>
      <c r="AG830" s="3" t="s">
        <v>40</v>
      </c>
      <c r="AH830" s="3" t="s">
        <v>3652</v>
      </c>
    </row>
    <row r="831" spans="1:34" s="4" customFormat="1" ht="11.25" x14ac:dyDescent="0.2">
      <c r="A831" s="3" t="s">
        <v>3581</v>
      </c>
      <c r="B831" s="3" t="s">
        <v>3610</v>
      </c>
      <c r="C831" s="3" t="s">
        <v>36</v>
      </c>
      <c r="D831" s="3">
        <v>13887</v>
      </c>
      <c r="E831" s="3" t="s">
        <v>3653</v>
      </c>
      <c r="F831" s="3" t="s">
        <v>3655</v>
      </c>
      <c r="G831" s="3" t="s">
        <v>3612</v>
      </c>
      <c r="H831" s="3" t="s">
        <v>3654</v>
      </c>
      <c r="I831" s="3" t="s">
        <v>340</v>
      </c>
      <c r="J831" s="3" t="s">
        <v>52</v>
      </c>
      <c r="K831" s="3" t="s">
        <v>44</v>
      </c>
      <c r="L831" s="3" t="s">
        <v>392</v>
      </c>
      <c r="M831" s="3" t="s">
        <v>9</v>
      </c>
      <c r="N831" s="3">
        <v>12.6</v>
      </c>
      <c r="O831" s="3">
        <v>8273</v>
      </c>
      <c r="P831" s="3">
        <v>6588132</v>
      </c>
      <c r="Q831" s="3">
        <v>10000</v>
      </c>
      <c r="R831" s="3"/>
      <c r="S831" s="3"/>
      <c r="T831" s="3"/>
      <c r="U831" s="3"/>
      <c r="V831" s="3" t="s">
        <v>67</v>
      </c>
      <c r="W831" s="3" t="s">
        <v>40</v>
      </c>
      <c r="X831" s="3" t="s">
        <v>40</v>
      </c>
      <c r="Y831" s="3" t="s">
        <v>40</v>
      </c>
      <c r="Z831" s="3">
        <v>13.3</v>
      </c>
      <c r="AA831" s="3">
        <v>8103</v>
      </c>
      <c r="AB831" s="3">
        <v>6102351</v>
      </c>
      <c r="AC831" s="3">
        <v>10000</v>
      </c>
      <c r="AD831" s="3">
        <v>11.5</v>
      </c>
      <c r="AE831" s="3">
        <v>6430</v>
      </c>
      <c r="AF831" s="3">
        <v>5591145</v>
      </c>
      <c r="AG831" s="3">
        <v>10000</v>
      </c>
      <c r="AH831" s="3" t="s">
        <v>3656</v>
      </c>
    </row>
    <row r="832" spans="1:34" s="4" customFormat="1" ht="11.25" x14ac:dyDescent="0.2">
      <c r="A832" s="3" t="s">
        <v>3581</v>
      </c>
      <c r="B832" s="3" t="s">
        <v>3610</v>
      </c>
      <c r="C832" s="3" t="s">
        <v>36</v>
      </c>
      <c r="D832" s="3">
        <v>13893</v>
      </c>
      <c r="E832" s="3" t="s">
        <v>3657</v>
      </c>
      <c r="F832" s="3" t="s">
        <v>3660</v>
      </c>
      <c r="G832" s="3" t="s">
        <v>3658</v>
      </c>
      <c r="H832" s="3" t="s">
        <v>3659</v>
      </c>
      <c r="I832" s="3" t="s">
        <v>42</v>
      </c>
      <c r="J832" s="3" t="s">
        <v>43</v>
      </c>
      <c r="K832" s="3" t="s">
        <v>44</v>
      </c>
      <c r="L832" s="3" t="s">
        <v>78</v>
      </c>
      <c r="M832" s="3" t="s">
        <v>9</v>
      </c>
      <c r="N832" s="3">
        <v>0</v>
      </c>
      <c r="O832" s="3">
        <v>46167384</v>
      </c>
      <c r="P832" s="3">
        <v>46167384</v>
      </c>
      <c r="Q832" s="3">
        <v>0</v>
      </c>
      <c r="R832" s="3"/>
      <c r="S832" s="3"/>
      <c r="T832" s="3"/>
      <c r="U832" s="3"/>
      <c r="V832" s="3" t="s">
        <v>67</v>
      </c>
      <c r="W832" s="3" t="s">
        <v>40</v>
      </c>
      <c r="X832" s="3" t="s">
        <v>40</v>
      </c>
      <c r="Y832" s="3" t="s">
        <v>40</v>
      </c>
      <c r="Z832" s="3" t="s">
        <v>67</v>
      </c>
      <c r="AA832" s="3" t="s">
        <v>40</v>
      </c>
      <c r="AB832" s="3" t="s">
        <v>40</v>
      </c>
      <c r="AC832" s="3" t="s">
        <v>40</v>
      </c>
      <c r="AD832" s="3">
        <v>-4.0999999999999996</v>
      </c>
      <c r="AE832" s="3">
        <v>43548025</v>
      </c>
      <c r="AF832" s="3">
        <v>45424670</v>
      </c>
      <c r="AG832" s="3">
        <v>0</v>
      </c>
      <c r="AH832" s="3" t="s">
        <v>3661</v>
      </c>
    </row>
    <row r="833" spans="1:34" s="4" customFormat="1" ht="11.25" x14ac:dyDescent="0.2">
      <c r="A833" s="3" t="s">
        <v>3581</v>
      </c>
      <c r="B833" s="3" t="s">
        <v>3610</v>
      </c>
      <c r="C833" s="3" t="s">
        <v>36</v>
      </c>
      <c r="D833" s="3">
        <v>13903</v>
      </c>
      <c r="E833" s="3" t="s">
        <v>3662</v>
      </c>
      <c r="F833" s="3" t="s">
        <v>3664</v>
      </c>
      <c r="G833" s="3" t="s">
        <v>3658</v>
      </c>
      <c r="H833" s="3" t="s">
        <v>3663</v>
      </c>
      <c r="I833" s="3" t="s">
        <v>42</v>
      </c>
      <c r="J833" s="3" t="s">
        <v>43</v>
      </c>
      <c r="K833" s="3" t="s">
        <v>44</v>
      </c>
      <c r="L833" s="3" t="s">
        <v>78</v>
      </c>
      <c r="M833" s="3" t="s">
        <v>9</v>
      </c>
      <c r="N833" s="3">
        <v>0</v>
      </c>
      <c r="O833" s="3">
        <v>3538</v>
      </c>
      <c r="P833" s="3">
        <v>3538</v>
      </c>
      <c r="Q833" s="3">
        <v>0</v>
      </c>
      <c r="R833" s="3"/>
      <c r="S833" s="3"/>
      <c r="T833" s="3"/>
      <c r="U833" s="3"/>
      <c r="V833" s="3" t="s">
        <v>67</v>
      </c>
      <c r="W833" s="3" t="s">
        <v>40</v>
      </c>
      <c r="X833" s="3" t="s">
        <v>40</v>
      </c>
      <c r="Y833" s="3" t="s">
        <v>40</v>
      </c>
      <c r="Z833" s="3">
        <v>10.199999999999999</v>
      </c>
      <c r="AA833" s="3">
        <v>3951</v>
      </c>
      <c r="AB833" s="3">
        <v>3585</v>
      </c>
      <c r="AC833" s="3">
        <v>0</v>
      </c>
      <c r="AD833" s="3">
        <v>16.399999999999999</v>
      </c>
      <c r="AE833" s="3">
        <v>3585</v>
      </c>
      <c r="AF833" s="3">
        <v>3080</v>
      </c>
      <c r="AG833" s="3">
        <v>0</v>
      </c>
      <c r="AH833" s="3" t="s">
        <v>3665</v>
      </c>
    </row>
    <row r="834" spans="1:34" s="4" customFormat="1" ht="11.25" x14ac:dyDescent="0.2">
      <c r="A834" s="3" t="s">
        <v>3581</v>
      </c>
      <c r="B834" s="3" t="s">
        <v>3666</v>
      </c>
      <c r="C834" s="3" t="s">
        <v>36</v>
      </c>
      <c r="D834" s="3">
        <v>9786</v>
      </c>
      <c r="E834" s="3" t="s">
        <v>3667</v>
      </c>
      <c r="F834" s="3" t="s">
        <v>3668</v>
      </c>
      <c r="G834" s="3"/>
      <c r="H834" s="3"/>
      <c r="I834" s="3" t="s">
        <v>42</v>
      </c>
      <c r="J834" s="3" t="s">
        <v>43</v>
      </c>
      <c r="K834" s="3" t="s">
        <v>44</v>
      </c>
      <c r="L834" s="3" t="s">
        <v>6</v>
      </c>
      <c r="M834" s="3" t="s">
        <v>5256</v>
      </c>
      <c r="N834" s="3" t="s">
        <v>67</v>
      </c>
      <c r="O834" s="3" t="s">
        <v>40</v>
      </c>
      <c r="P834" s="3" t="s">
        <v>40</v>
      </c>
      <c r="Q834" s="3" t="s">
        <v>40</v>
      </c>
      <c r="R834" s="3">
        <v>29</v>
      </c>
      <c r="S834" s="3">
        <v>363</v>
      </c>
      <c r="T834" s="3">
        <v>1253</v>
      </c>
      <c r="U834" s="3">
        <v>0</v>
      </c>
      <c r="V834" s="3">
        <v>0</v>
      </c>
      <c r="W834" s="3">
        <v>0</v>
      </c>
      <c r="X834" s="3">
        <v>0</v>
      </c>
      <c r="Y834" s="3">
        <v>0</v>
      </c>
      <c r="Z834" s="3">
        <v>28</v>
      </c>
      <c r="AA834" s="3">
        <v>355</v>
      </c>
      <c r="AB834" s="3">
        <v>1253</v>
      </c>
      <c r="AC834" s="3">
        <v>0</v>
      </c>
      <c r="AD834" s="3">
        <v>27</v>
      </c>
      <c r="AE834" s="3">
        <v>331</v>
      </c>
      <c r="AF834" s="3">
        <v>1212</v>
      </c>
      <c r="AG834" s="3">
        <v>0</v>
      </c>
      <c r="AH834" s="3" t="s">
        <v>3669</v>
      </c>
    </row>
    <row r="835" spans="1:34" s="4" customFormat="1" ht="11.25" x14ac:dyDescent="0.2">
      <c r="A835" s="3" t="s">
        <v>3581</v>
      </c>
      <c r="B835" s="3" t="s">
        <v>3666</v>
      </c>
      <c r="C835" s="3" t="s">
        <v>36</v>
      </c>
      <c r="D835" s="3">
        <v>12780</v>
      </c>
      <c r="E835" s="3" t="s">
        <v>3670</v>
      </c>
      <c r="F835" s="3" t="s">
        <v>3671</v>
      </c>
      <c r="G835" s="3"/>
      <c r="H835" s="3"/>
      <c r="I835" s="3" t="s">
        <v>87</v>
      </c>
      <c r="J835" s="3" t="s">
        <v>52</v>
      </c>
      <c r="K835" s="3" t="s">
        <v>53</v>
      </c>
      <c r="L835" s="3" t="s">
        <v>6</v>
      </c>
      <c r="M835" s="3" t="s">
        <v>5256</v>
      </c>
      <c r="N835" s="3" t="s">
        <v>67</v>
      </c>
      <c r="O835" s="3" t="s">
        <v>40</v>
      </c>
      <c r="P835" s="3" t="s">
        <v>40</v>
      </c>
      <c r="Q835" s="3" t="s">
        <v>40</v>
      </c>
      <c r="R835" s="3">
        <v>141</v>
      </c>
      <c r="S835" s="3">
        <v>121260</v>
      </c>
      <c r="T835" s="3">
        <v>860</v>
      </c>
      <c r="U835" s="3">
        <v>0</v>
      </c>
      <c r="V835" s="3">
        <v>0</v>
      </c>
      <c r="W835" s="3">
        <v>0</v>
      </c>
      <c r="X835" s="3">
        <v>0</v>
      </c>
      <c r="Y835" s="3">
        <v>0</v>
      </c>
      <c r="Z835" s="3">
        <v>116</v>
      </c>
      <c r="AA835" s="3">
        <v>99836</v>
      </c>
      <c r="AB835" s="3">
        <v>864</v>
      </c>
      <c r="AC835" s="3">
        <v>0</v>
      </c>
      <c r="AD835" s="3">
        <v>144</v>
      </c>
      <c r="AE835" s="3">
        <v>86086</v>
      </c>
      <c r="AF835" s="3">
        <v>598</v>
      </c>
      <c r="AG835" s="3">
        <v>0</v>
      </c>
      <c r="AH835" s="3" t="s">
        <v>3672</v>
      </c>
    </row>
    <row r="836" spans="1:34" s="4" customFormat="1" ht="11.25" x14ac:dyDescent="0.2">
      <c r="A836" s="3" t="s">
        <v>3581</v>
      </c>
      <c r="B836" s="3" t="s">
        <v>3666</v>
      </c>
      <c r="C836" s="3" t="s">
        <v>36</v>
      </c>
      <c r="D836" s="3">
        <v>12813</v>
      </c>
      <c r="E836" s="3" t="s">
        <v>3673</v>
      </c>
      <c r="F836" s="3" t="s">
        <v>3674</v>
      </c>
      <c r="G836" s="3"/>
      <c r="H836" s="3"/>
      <c r="I836" s="3" t="s">
        <v>42</v>
      </c>
      <c r="J836" s="3" t="s">
        <v>43</v>
      </c>
      <c r="K836" s="3" t="s">
        <v>953</v>
      </c>
      <c r="L836" s="3" t="s">
        <v>6</v>
      </c>
      <c r="M836" s="3" t="s">
        <v>5256</v>
      </c>
      <c r="N836" s="3" t="s">
        <v>67</v>
      </c>
      <c r="O836" s="3" t="s">
        <v>40</v>
      </c>
      <c r="P836" s="3" t="s">
        <v>40</v>
      </c>
      <c r="Q836" s="3" t="s">
        <v>40</v>
      </c>
      <c r="R836" s="3">
        <v>68</v>
      </c>
      <c r="S836" s="3">
        <v>624</v>
      </c>
      <c r="T836" s="3">
        <v>917</v>
      </c>
      <c r="U836" s="3">
        <v>0</v>
      </c>
      <c r="V836" s="3">
        <v>0</v>
      </c>
      <c r="W836" s="3">
        <v>0</v>
      </c>
      <c r="X836" s="3">
        <v>0</v>
      </c>
      <c r="Y836" s="3">
        <v>0</v>
      </c>
      <c r="Z836" s="3">
        <v>74</v>
      </c>
      <c r="AA836" s="3">
        <v>669</v>
      </c>
      <c r="AB836" s="3">
        <v>899</v>
      </c>
      <c r="AC836" s="3">
        <v>0</v>
      </c>
      <c r="AD836" s="3">
        <v>87</v>
      </c>
      <c r="AE836" s="3">
        <v>583</v>
      </c>
      <c r="AF836" s="3">
        <v>672</v>
      </c>
      <c r="AG836" s="3">
        <v>0</v>
      </c>
      <c r="AH836" s="3" t="s">
        <v>3675</v>
      </c>
    </row>
    <row r="837" spans="1:34" s="4" customFormat="1" ht="11.25" x14ac:dyDescent="0.2">
      <c r="A837" s="3" t="s">
        <v>3581</v>
      </c>
      <c r="B837" s="3" t="s">
        <v>3666</v>
      </c>
      <c r="C837" s="3" t="s">
        <v>36</v>
      </c>
      <c r="D837" s="3">
        <v>12814</v>
      </c>
      <c r="E837" s="3" t="s">
        <v>3676</v>
      </c>
      <c r="F837" s="3" t="s">
        <v>3677</v>
      </c>
      <c r="G837" s="3"/>
      <c r="H837" s="3"/>
      <c r="I837" s="3" t="s">
        <v>42</v>
      </c>
      <c r="J837" s="3" t="s">
        <v>43</v>
      </c>
      <c r="K837" s="3" t="s">
        <v>53</v>
      </c>
      <c r="L837" s="3" t="s">
        <v>6</v>
      </c>
      <c r="M837" s="3" t="s">
        <v>5256</v>
      </c>
      <c r="N837" s="3" t="s">
        <v>67</v>
      </c>
      <c r="O837" s="3" t="s">
        <v>40</v>
      </c>
      <c r="P837" s="3" t="s">
        <v>40</v>
      </c>
      <c r="Q837" s="3" t="s">
        <v>40</v>
      </c>
      <c r="R837" s="3">
        <v>93</v>
      </c>
      <c r="S837" s="3">
        <v>46500</v>
      </c>
      <c r="T837" s="3">
        <v>50000</v>
      </c>
      <c r="U837" s="3">
        <v>0</v>
      </c>
      <c r="V837" s="3">
        <v>0</v>
      </c>
      <c r="W837" s="3">
        <v>0</v>
      </c>
      <c r="X837" s="3">
        <v>0</v>
      </c>
      <c r="Y837" s="3">
        <v>0</v>
      </c>
      <c r="Z837" s="3">
        <v>99</v>
      </c>
      <c r="AA837" s="3">
        <v>32736</v>
      </c>
      <c r="AB837" s="3">
        <v>33064</v>
      </c>
      <c r="AC837" s="3">
        <v>0</v>
      </c>
      <c r="AD837" s="3">
        <v>95</v>
      </c>
      <c r="AE837" s="3">
        <v>55587</v>
      </c>
      <c r="AF837" s="3">
        <v>58728</v>
      </c>
      <c r="AG837" s="3">
        <v>0</v>
      </c>
      <c r="AH837" s="3" t="s">
        <v>3678</v>
      </c>
    </row>
    <row r="838" spans="1:34" s="4" customFormat="1" ht="11.25" x14ac:dyDescent="0.2">
      <c r="A838" s="3" t="s">
        <v>3581</v>
      </c>
      <c r="B838" s="3" t="s">
        <v>3666</v>
      </c>
      <c r="C838" s="3" t="s">
        <v>36</v>
      </c>
      <c r="D838" s="3">
        <v>12815</v>
      </c>
      <c r="E838" s="3" t="s">
        <v>3679</v>
      </c>
      <c r="F838" s="3" t="s">
        <v>3682</v>
      </c>
      <c r="G838" s="3" t="s">
        <v>3680</v>
      </c>
      <c r="H838" s="3" t="s">
        <v>3681</v>
      </c>
      <c r="I838" s="3" t="s">
        <v>42</v>
      </c>
      <c r="J838" s="3" t="s">
        <v>43</v>
      </c>
      <c r="K838" s="3" t="s">
        <v>44</v>
      </c>
      <c r="L838" s="3" t="s">
        <v>78</v>
      </c>
      <c r="M838" s="3" t="s">
        <v>5257</v>
      </c>
      <c r="N838" s="3">
        <v>63</v>
      </c>
      <c r="O838" s="3">
        <v>4080000</v>
      </c>
      <c r="P838" s="3">
        <v>6453000</v>
      </c>
      <c r="Q838" s="3">
        <v>0</v>
      </c>
      <c r="R838" s="3">
        <v>63</v>
      </c>
      <c r="S838" s="3">
        <v>3980000</v>
      </c>
      <c r="T838" s="3">
        <v>6362000</v>
      </c>
      <c r="U838" s="3">
        <v>0</v>
      </c>
      <c r="V838" s="3">
        <v>63</v>
      </c>
      <c r="W838" s="3">
        <v>3538945</v>
      </c>
      <c r="X838" s="3">
        <v>5651637</v>
      </c>
      <c r="Y838" s="3">
        <v>0</v>
      </c>
      <c r="Z838" s="3">
        <v>67</v>
      </c>
      <c r="AA838" s="3">
        <v>3813494</v>
      </c>
      <c r="AB838" s="3">
        <v>5651637</v>
      </c>
      <c r="AC838" s="3">
        <v>0</v>
      </c>
      <c r="AD838" s="3">
        <v>59</v>
      </c>
      <c r="AE838" s="3">
        <v>3323515</v>
      </c>
      <c r="AF838" s="3">
        <v>5651637</v>
      </c>
      <c r="AG838" s="3">
        <v>0</v>
      </c>
      <c r="AH838" s="3" t="s">
        <v>3683</v>
      </c>
    </row>
    <row r="839" spans="1:34" s="4" customFormat="1" ht="11.25" x14ac:dyDescent="0.2">
      <c r="A839" s="3" t="s">
        <v>3581</v>
      </c>
      <c r="B839" s="3" t="s">
        <v>3666</v>
      </c>
      <c r="C839" s="3" t="s">
        <v>36</v>
      </c>
      <c r="D839" s="3">
        <v>13196</v>
      </c>
      <c r="E839" s="3" t="s">
        <v>3684</v>
      </c>
      <c r="F839" s="3" t="s">
        <v>3685</v>
      </c>
      <c r="G839" s="3"/>
      <c r="H839" s="3"/>
      <c r="I839" s="3" t="s">
        <v>42</v>
      </c>
      <c r="J839" s="3" t="s">
        <v>43</v>
      </c>
      <c r="K839" s="3" t="s">
        <v>44</v>
      </c>
      <c r="L839" s="3" t="s">
        <v>6</v>
      </c>
      <c r="M839" s="3" t="s">
        <v>5256</v>
      </c>
      <c r="N839" s="3" t="s">
        <v>67</v>
      </c>
      <c r="O839" s="3" t="s">
        <v>40</v>
      </c>
      <c r="P839" s="3" t="s">
        <v>40</v>
      </c>
      <c r="Q839" s="3" t="s">
        <v>40</v>
      </c>
      <c r="R839" s="3">
        <v>93</v>
      </c>
      <c r="S839" s="3">
        <v>14</v>
      </c>
      <c r="T839" s="3">
        <v>15</v>
      </c>
      <c r="U839" s="3">
        <v>0</v>
      </c>
      <c r="V839" s="3">
        <v>0</v>
      </c>
      <c r="W839" s="3">
        <v>0</v>
      </c>
      <c r="X839" s="3">
        <v>0</v>
      </c>
      <c r="Y839" s="3">
        <v>0</v>
      </c>
      <c r="Z839" s="3">
        <v>73</v>
      </c>
      <c r="AA839" s="3">
        <v>11</v>
      </c>
      <c r="AB839" s="3">
        <v>15</v>
      </c>
      <c r="AC839" s="3">
        <v>0</v>
      </c>
      <c r="AD839" s="3">
        <v>60</v>
      </c>
      <c r="AE839" s="3">
        <v>9</v>
      </c>
      <c r="AF839" s="3">
        <v>15</v>
      </c>
      <c r="AG839" s="3">
        <v>0</v>
      </c>
      <c r="AH839" s="3" t="s">
        <v>3686</v>
      </c>
    </row>
    <row r="840" spans="1:34" s="4" customFormat="1" ht="11.25" x14ac:dyDescent="0.2">
      <c r="A840" s="3" t="s">
        <v>3581</v>
      </c>
      <c r="B840" s="3" t="s">
        <v>3666</v>
      </c>
      <c r="C840" s="3" t="s">
        <v>36</v>
      </c>
      <c r="D840" s="3">
        <v>13802</v>
      </c>
      <c r="E840" s="3" t="s">
        <v>3676</v>
      </c>
      <c r="F840" s="3" t="s">
        <v>3689</v>
      </c>
      <c r="G840" s="3" t="s">
        <v>3687</v>
      </c>
      <c r="H840" s="3" t="s">
        <v>3688</v>
      </c>
      <c r="I840" s="3" t="s">
        <v>42</v>
      </c>
      <c r="J840" s="3" t="s">
        <v>43</v>
      </c>
      <c r="K840" s="3" t="s">
        <v>53</v>
      </c>
      <c r="L840" s="3" t="s">
        <v>78</v>
      </c>
      <c r="M840" s="3" t="s">
        <v>9</v>
      </c>
      <c r="N840" s="3">
        <v>75</v>
      </c>
      <c r="O840" s="3">
        <v>14232</v>
      </c>
      <c r="P840" s="3">
        <v>18976</v>
      </c>
      <c r="Q840" s="3">
        <v>0</v>
      </c>
      <c r="R840" s="3"/>
      <c r="S840" s="3"/>
      <c r="T840" s="3"/>
      <c r="U840" s="3"/>
      <c r="V840" s="3">
        <v>99</v>
      </c>
      <c r="W840" s="3">
        <v>18268</v>
      </c>
      <c r="X840" s="3">
        <v>18482</v>
      </c>
      <c r="Y840" s="3">
        <v>0</v>
      </c>
      <c r="Z840" s="3">
        <v>89</v>
      </c>
      <c r="AA840" s="3">
        <v>26791</v>
      </c>
      <c r="AB840" s="3">
        <v>30177</v>
      </c>
      <c r="AC840" s="3">
        <v>0</v>
      </c>
      <c r="AD840" s="3">
        <v>75</v>
      </c>
      <c r="AE840" s="3">
        <v>42578</v>
      </c>
      <c r="AF840" s="3">
        <v>56557</v>
      </c>
      <c r="AG840" s="3">
        <v>0</v>
      </c>
      <c r="AH840" s="3" t="s">
        <v>3690</v>
      </c>
    </row>
    <row r="841" spans="1:34" s="4" customFormat="1" ht="11.25" x14ac:dyDescent="0.2">
      <c r="A841" s="3" t="s">
        <v>3581</v>
      </c>
      <c r="B841" s="3" t="s">
        <v>3666</v>
      </c>
      <c r="C841" s="3" t="s">
        <v>36</v>
      </c>
      <c r="D841" s="3">
        <v>13811</v>
      </c>
      <c r="E841" s="3" t="s">
        <v>3691</v>
      </c>
      <c r="F841" s="3" t="s">
        <v>3694</v>
      </c>
      <c r="G841" s="3" t="s">
        <v>3692</v>
      </c>
      <c r="H841" s="3" t="s">
        <v>3693</v>
      </c>
      <c r="I841" s="3" t="s">
        <v>42</v>
      </c>
      <c r="J841" s="3" t="s">
        <v>43</v>
      </c>
      <c r="K841" s="3" t="s">
        <v>44</v>
      </c>
      <c r="L841" s="3" t="s">
        <v>78</v>
      </c>
      <c r="M841" s="3" t="s">
        <v>9</v>
      </c>
      <c r="N841" s="3">
        <v>85</v>
      </c>
      <c r="O841" s="3">
        <v>13278</v>
      </c>
      <c r="P841" s="3">
        <v>15637</v>
      </c>
      <c r="Q841" s="3">
        <v>0</v>
      </c>
      <c r="R841" s="3"/>
      <c r="S841" s="3"/>
      <c r="T841" s="3"/>
      <c r="U841" s="3"/>
      <c r="V841" s="3">
        <v>30</v>
      </c>
      <c r="W841" s="3">
        <v>4665</v>
      </c>
      <c r="X841" s="3">
        <v>15637</v>
      </c>
      <c r="Y841" s="3">
        <v>0</v>
      </c>
      <c r="Z841" s="3">
        <v>28</v>
      </c>
      <c r="AA841" s="3">
        <v>4392</v>
      </c>
      <c r="AB841" s="3">
        <v>15637</v>
      </c>
      <c r="AC841" s="3">
        <v>0</v>
      </c>
      <c r="AD841" s="3">
        <v>24</v>
      </c>
      <c r="AE841" s="3">
        <v>3775</v>
      </c>
      <c r="AF841" s="3">
        <v>15637</v>
      </c>
      <c r="AG841" s="3">
        <v>0</v>
      </c>
      <c r="AH841" s="3" t="s">
        <v>3695</v>
      </c>
    </row>
    <row r="842" spans="1:34" s="4" customFormat="1" ht="11.25" x14ac:dyDescent="0.2">
      <c r="A842" s="3" t="s">
        <v>3581</v>
      </c>
      <c r="B842" s="3" t="s">
        <v>3666</v>
      </c>
      <c r="C842" s="3" t="s">
        <v>36</v>
      </c>
      <c r="D842" s="3">
        <v>13819</v>
      </c>
      <c r="E842" s="3" t="s">
        <v>3696</v>
      </c>
      <c r="F842" s="3" t="s">
        <v>3698</v>
      </c>
      <c r="G842" s="3" t="s">
        <v>3687</v>
      </c>
      <c r="H842" s="3" t="s">
        <v>3697</v>
      </c>
      <c r="I842" s="3" t="s">
        <v>42</v>
      </c>
      <c r="J842" s="3" t="s">
        <v>43</v>
      </c>
      <c r="K842" s="3" t="s">
        <v>44</v>
      </c>
      <c r="L842" s="3" t="s">
        <v>78</v>
      </c>
      <c r="M842" s="3" t="s">
        <v>9</v>
      </c>
      <c r="N842" s="3">
        <v>60</v>
      </c>
      <c r="O842" s="3">
        <v>540</v>
      </c>
      <c r="P842" s="3">
        <v>900</v>
      </c>
      <c r="Q842" s="3">
        <v>0</v>
      </c>
      <c r="R842" s="3"/>
      <c r="S842" s="3"/>
      <c r="T842" s="3"/>
      <c r="U842" s="3"/>
      <c r="V842" s="3" t="s">
        <v>67</v>
      </c>
      <c r="W842" s="3" t="s">
        <v>40</v>
      </c>
      <c r="X842" s="3" t="s">
        <v>40</v>
      </c>
      <c r="Y842" s="3" t="s">
        <v>40</v>
      </c>
      <c r="Z842" s="3" t="s">
        <v>67</v>
      </c>
      <c r="AA842" s="3" t="s">
        <v>40</v>
      </c>
      <c r="AB842" s="3" t="s">
        <v>40</v>
      </c>
      <c r="AC842" s="3" t="s">
        <v>40</v>
      </c>
      <c r="AD842" s="3" t="s">
        <v>67</v>
      </c>
      <c r="AE842" s="3" t="s">
        <v>40</v>
      </c>
      <c r="AF842" s="3" t="s">
        <v>40</v>
      </c>
      <c r="AG842" s="3" t="s">
        <v>40</v>
      </c>
      <c r="AH842" s="3" t="s">
        <v>3699</v>
      </c>
    </row>
    <row r="843" spans="1:34" s="4" customFormat="1" ht="11.25" x14ac:dyDescent="0.2">
      <c r="A843" s="3" t="s">
        <v>3581</v>
      </c>
      <c r="B843" s="3" t="s">
        <v>3666</v>
      </c>
      <c r="C843" s="3" t="s">
        <v>36</v>
      </c>
      <c r="D843" s="3">
        <v>13910</v>
      </c>
      <c r="E843" s="3" t="s">
        <v>3700</v>
      </c>
      <c r="F843" s="3" t="s">
        <v>3702</v>
      </c>
      <c r="G843" s="3" t="s">
        <v>3680</v>
      </c>
      <c r="H843" s="3" t="s">
        <v>3701</v>
      </c>
      <c r="I843" s="3" t="s">
        <v>42</v>
      </c>
      <c r="J843" s="3" t="s">
        <v>43</v>
      </c>
      <c r="K843" s="3" t="s">
        <v>44</v>
      </c>
      <c r="L843" s="3" t="s">
        <v>6</v>
      </c>
      <c r="M843" s="3" t="s">
        <v>9</v>
      </c>
      <c r="N843" s="3">
        <v>9</v>
      </c>
      <c r="O843" s="3">
        <v>2076000</v>
      </c>
      <c r="P843" s="3">
        <v>23000000</v>
      </c>
      <c r="Q843" s="3">
        <v>0</v>
      </c>
      <c r="R843" s="3"/>
      <c r="S843" s="3"/>
      <c r="T843" s="3"/>
      <c r="U843" s="3"/>
      <c r="V843" s="3" t="s">
        <v>67</v>
      </c>
      <c r="W843" s="3" t="s">
        <v>40</v>
      </c>
      <c r="X843" s="3" t="s">
        <v>40</v>
      </c>
      <c r="Y843" s="3" t="s">
        <v>40</v>
      </c>
      <c r="Z843" s="3" t="s">
        <v>67</v>
      </c>
      <c r="AA843" s="3" t="s">
        <v>40</v>
      </c>
      <c r="AB843" s="3" t="s">
        <v>40</v>
      </c>
      <c r="AC843" s="3" t="s">
        <v>40</v>
      </c>
      <c r="AD843" s="3" t="s">
        <v>67</v>
      </c>
      <c r="AE843" s="3" t="s">
        <v>40</v>
      </c>
      <c r="AF843" s="3" t="s">
        <v>40</v>
      </c>
      <c r="AG843" s="3" t="s">
        <v>40</v>
      </c>
      <c r="AH843" s="3" t="s">
        <v>3703</v>
      </c>
    </row>
    <row r="844" spans="1:34" s="4" customFormat="1" ht="11.25" x14ac:dyDescent="0.2">
      <c r="A844" s="3" t="s">
        <v>3581</v>
      </c>
      <c r="B844" s="3" t="s">
        <v>3666</v>
      </c>
      <c r="C844" s="3" t="s">
        <v>36</v>
      </c>
      <c r="D844" s="3">
        <v>13911</v>
      </c>
      <c r="E844" s="3" t="s">
        <v>3704</v>
      </c>
      <c r="F844" s="3" t="s">
        <v>3706</v>
      </c>
      <c r="G844" s="3" t="s">
        <v>3692</v>
      </c>
      <c r="H844" s="3" t="s">
        <v>3705</v>
      </c>
      <c r="I844" s="3" t="s">
        <v>42</v>
      </c>
      <c r="J844" s="3" t="s">
        <v>43</v>
      </c>
      <c r="K844" s="3" t="s">
        <v>44</v>
      </c>
      <c r="L844" s="3" t="s">
        <v>6</v>
      </c>
      <c r="M844" s="3" t="s">
        <v>9</v>
      </c>
      <c r="N844" s="3">
        <v>91</v>
      </c>
      <c r="O844" s="3">
        <v>21680</v>
      </c>
      <c r="P844" s="3">
        <v>23921</v>
      </c>
      <c r="Q844" s="3">
        <v>0</v>
      </c>
      <c r="R844" s="3"/>
      <c r="S844" s="3"/>
      <c r="T844" s="3"/>
      <c r="U844" s="3"/>
      <c r="V844" s="3">
        <v>89</v>
      </c>
      <c r="W844" s="3">
        <v>21214</v>
      </c>
      <c r="X844" s="3">
        <v>23921</v>
      </c>
      <c r="Y844" s="3">
        <v>0</v>
      </c>
      <c r="Z844" s="3" t="s">
        <v>67</v>
      </c>
      <c r="AA844" s="3" t="s">
        <v>40</v>
      </c>
      <c r="AB844" s="3" t="s">
        <v>40</v>
      </c>
      <c r="AC844" s="3" t="s">
        <v>40</v>
      </c>
      <c r="AD844" s="3" t="s">
        <v>67</v>
      </c>
      <c r="AE844" s="3" t="s">
        <v>40</v>
      </c>
      <c r="AF844" s="3" t="s">
        <v>40</v>
      </c>
      <c r="AG844" s="3" t="s">
        <v>40</v>
      </c>
      <c r="AH844" s="3" t="s">
        <v>3707</v>
      </c>
    </row>
    <row r="845" spans="1:34" s="4" customFormat="1" ht="11.25" x14ac:dyDescent="0.2">
      <c r="A845" s="3" t="s">
        <v>3581</v>
      </c>
      <c r="B845" s="3" t="s">
        <v>3666</v>
      </c>
      <c r="C845" s="3" t="s">
        <v>36</v>
      </c>
      <c r="D845" s="3">
        <v>13921</v>
      </c>
      <c r="E845" s="3" t="s">
        <v>3708</v>
      </c>
      <c r="F845" s="3" t="s">
        <v>3711</v>
      </c>
      <c r="G845" s="3" t="s">
        <v>3709</v>
      </c>
      <c r="H845" s="3" t="s">
        <v>3710</v>
      </c>
      <c r="I845" s="3" t="s">
        <v>42</v>
      </c>
      <c r="J845" s="3" t="s">
        <v>43</v>
      </c>
      <c r="K845" s="3" t="s">
        <v>44</v>
      </c>
      <c r="L845" s="3" t="s">
        <v>6</v>
      </c>
      <c r="M845" s="3" t="s">
        <v>9</v>
      </c>
      <c r="N845" s="3">
        <v>11</v>
      </c>
      <c r="O845" s="3">
        <v>3</v>
      </c>
      <c r="P845" s="3">
        <v>28</v>
      </c>
      <c r="Q845" s="3">
        <v>0</v>
      </c>
      <c r="R845" s="3"/>
      <c r="S845" s="3"/>
      <c r="T845" s="3"/>
      <c r="U845" s="3"/>
      <c r="V845" s="3" t="s">
        <v>67</v>
      </c>
      <c r="W845" s="3" t="s">
        <v>40</v>
      </c>
      <c r="X845" s="3" t="s">
        <v>40</v>
      </c>
      <c r="Y845" s="3" t="s">
        <v>40</v>
      </c>
      <c r="Z845" s="3" t="s">
        <v>67</v>
      </c>
      <c r="AA845" s="3" t="s">
        <v>40</v>
      </c>
      <c r="AB845" s="3" t="s">
        <v>40</v>
      </c>
      <c r="AC845" s="3" t="s">
        <v>40</v>
      </c>
      <c r="AD845" s="3" t="s">
        <v>67</v>
      </c>
      <c r="AE845" s="3" t="s">
        <v>40</v>
      </c>
      <c r="AF845" s="3" t="s">
        <v>40</v>
      </c>
      <c r="AG845" s="3" t="s">
        <v>40</v>
      </c>
      <c r="AH845" s="3" t="s">
        <v>3712</v>
      </c>
    </row>
    <row r="846" spans="1:34" s="4" customFormat="1" ht="11.25" x14ac:dyDescent="0.2">
      <c r="A846" s="3" t="s">
        <v>3581</v>
      </c>
      <c r="B846" s="3" t="s">
        <v>3666</v>
      </c>
      <c r="C846" s="3" t="s">
        <v>36</v>
      </c>
      <c r="D846" s="3">
        <v>13925</v>
      </c>
      <c r="E846" s="3" t="s">
        <v>3713</v>
      </c>
      <c r="F846" s="3" t="s">
        <v>3715</v>
      </c>
      <c r="G846" s="3" t="s">
        <v>3709</v>
      </c>
      <c r="H846" s="3" t="s">
        <v>3714</v>
      </c>
      <c r="I846" s="3" t="s">
        <v>42</v>
      </c>
      <c r="J846" s="3" t="s">
        <v>52</v>
      </c>
      <c r="K846" s="3" t="s">
        <v>44</v>
      </c>
      <c r="L846" s="3" t="s">
        <v>45</v>
      </c>
      <c r="M846" s="3" t="s">
        <v>9</v>
      </c>
      <c r="N846" s="3">
        <v>60</v>
      </c>
      <c r="O846" s="3">
        <v>3</v>
      </c>
      <c r="P846" s="3">
        <v>5</v>
      </c>
      <c r="Q846" s="3">
        <v>0</v>
      </c>
      <c r="R846" s="3"/>
      <c r="S846" s="3"/>
      <c r="T846" s="3"/>
      <c r="U846" s="3"/>
      <c r="V846" s="3" t="s">
        <v>67</v>
      </c>
      <c r="W846" s="3" t="s">
        <v>40</v>
      </c>
      <c r="X846" s="3" t="s">
        <v>40</v>
      </c>
      <c r="Y846" s="3" t="s">
        <v>40</v>
      </c>
      <c r="Z846" s="3" t="s">
        <v>67</v>
      </c>
      <c r="AA846" s="3" t="s">
        <v>40</v>
      </c>
      <c r="AB846" s="3" t="s">
        <v>40</v>
      </c>
      <c r="AC846" s="3" t="s">
        <v>40</v>
      </c>
      <c r="AD846" s="3" t="s">
        <v>67</v>
      </c>
      <c r="AE846" s="3" t="s">
        <v>40</v>
      </c>
      <c r="AF846" s="3" t="s">
        <v>40</v>
      </c>
      <c r="AG846" s="3" t="s">
        <v>40</v>
      </c>
      <c r="AH846" s="3" t="s">
        <v>3716</v>
      </c>
    </row>
    <row r="847" spans="1:34" s="4" customFormat="1" ht="11.25" x14ac:dyDescent="0.2">
      <c r="A847" s="3" t="s">
        <v>3581</v>
      </c>
      <c r="B847" s="3" t="s">
        <v>3666</v>
      </c>
      <c r="C847" s="3" t="s">
        <v>36</v>
      </c>
      <c r="D847" s="3">
        <v>13926</v>
      </c>
      <c r="E847" s="3" t="s">
        <v>3717</v>
      </c>
      <c r="F847" s="3" t="s">
        <v>3719</v>
      </c>
      <c r="G847" s="3" t="s">
        <v>3687</v>
      </c>
      <c r="H847" s="3" t="s">
        <v>3718</v>
      </c>
      <c r="I847" s="3" t="s">
        <v>42</v>
      </c>
      <c r="J847" s="3" t="s">
        <v>52</v>
      </c>
      <c r="K847" s="3" t="s">
        <v>44</v>
      </c>
      <c r="L847" s="3" t="s">
        <v>6</v>
      </c>
      <c r="M847" s="3" t="s">
        <v>9</v>
      </c>
      <c r="N847" s="3">
        <v>8</v>
      </c>
      <c r="O847" s="3">
        <v>70000</v>
      </c>
      <c r="P847" s="3">
        <v>64979</v>
      </c>
      <c r="Q847" s="3">
        <v>0</v>
      </c>
      <c r="R847" s="3"/>
      <c r="S847" s="3"/>
      <c r="T847" s="3"/>
      <c r="U847" s="3"/>
      <c r="V847" s="3">
        <v>6</v>
      </c>
      <c r="W847" s="3">
        <v>34460</v>
      </c>
      <c r="X847" s="3">
        <v>32541</v>
      </c>
      <c r="Y847" s="3">
        <v>0</v>
      </c>
      <c r="Z847" s="3">
        <v>-44</v>
      </c>
      <c r="AA847" s="3">
        <v>56449</v>
      </c>
      <c r="AB847" s="3">
        <v>101369</v>
      </c>
      <c r="AC847" s="3">
        <v>0</v>
      </c>
      <c r="AD847" s="3">
        <v>95</v>
      </c>
      <c r="AE847" s="3">
        <v>101369</v>
      </c>
      <c r="AF847" s="3">
        <v>51915</v>
      </c>
      <c r="AG847" s="3">
        <v>0</v>
      </c>
      <c r="AH847" s="3" t="s">
        <v>3720</v>
      </c>
    </row>
    <row r="848" spans="1:34" s="4" customFormat="1" ht="11.25" x14ac:dyDescent="0.2">
      <c r="A848" s="3" t="s">
        <v>3721</v>
      </c>
      <c r="B848" s="3" t="s">
        <v>3722</v>
      </c>
      <c r="C848" s="3" t="s">
        <v>3723</v>
      </c>
      <c r="D848" s="3">
        <v>1150</v>
      </c>
      <c r="E848" s="3" t="s">
        <v>3724</v>
      </c>
      <c r="F848" s="3" t="s">
        <v>3727</v>
      </c>
      <c r="G848" s="3" t="s">
        <v>3725</v>
      </c>
      <c r="H848" s="3" t="s">
        <v>3726</v>
      </c>
      <c r="I848" s="3" t="s">
        <v>42</v>
      </c>
      <c r="J848" s="3" t="s">
        <v>43</v>
      </c>
      <c r="K848" s="3" t="s">
        <v>44</v>
      </c>
      <c r="L848" s="3" t="s">
        <v>6</v>
      </c>
      <c r="M848" s="3" t="s">
        <v>5257</v>
      </c>
      <c r="N848" s="3">
        <v>97.7</v>
      </c>
      <c r="O848" s="3">
        <v>558</v>
      </c>
      <c r="P848" s="3">
        <v>571</v>
      </c>
      <c r="Q848" s="3">
        <v>0</v>
      </c>
      <c r="R848" s="3">
        <v>97.7</v>
      </c>
      <c r="S848" s="3">
        <v>558</v>
      </c>
      <c r="T848" s="3">
        <v>571</v>
      </c>
      <c r="U848" s="3">
        <v>0</v>
      </c>
      <c r="V848" s="3">
        <v>0</v>
      </c>
      <c r="W848" s="3">
        <v>0</v>
      </c>
      <c r="X848" s="3">
        <v>571</v>
      </c>
      <c r="Y848" s="3">
        <v>0</v>
      </c>
      <c r="Z848" s="3">
        <v>97.7</v>
      </c>
      <c r="AA848" s="3">
        <v>558.04</v>
      </c>
      <c r="AB848" s="3">
        <v>571</v>
      </c>
      <c r="AC848" s="3">
        <v>0</v>
      </c>
      <c r="AD848" s="3">
        <v>96.9</v>
      </c>
      <c r="AE848" s="3">
        <v>553.04</v>
      </c>
      <c r="AF848" s="3">
        <v>571</v>
      </c>
      <c r="AG848" s="3">
        <v>0</v>
      </c>
      <c r="AH848" s="3" t="s">
        <v>3728</v>
      </c>
    </row>
    <row r="849" spans="1:34" s="4" customFormat="1" ht="11.25" x14ac:dyDescent="0.2">
      <c r="A849" s="3" t="s">
        <v>3721</v>
      </c>
      <c r="B849" s="3" t="s">
        <v>3722</v>
      </c>
      <c r="C849" s="3" t="s">
        <v>3723</v>
      </c>
      <c r="D849" s="3">
        <v>6518</v>
      </c>
      <c r="E849" s="3" t="s">
        <v>3729</v>
      </c>
      <c r="F849" s="3" t="s">
        <v>3730</v>
      </c>
      <c r="G849" s="3" t="s">
        <v>3725</v>
      </c>
      <c r="H849" s="3" t="s">
        <v>3726</v>
      </c>
      <c r="I849" s="3" t="s">
        <v>42</v>
      </c>
      <c r="J849" s="3" t="s">
        <v>43</v>
      </c>
      <c r="K849" s="3" t="s">
        <v>44</v>
      </c>
      <c r="L849" s="3" t="s">
        <v>6</v>
      </c>
      <c r="M849" s="3" t="s">
        <v>5257</v>
      </c>
      <c r="N849" s="3">
        <v>45.9</v>
      </c>
      <c r="O849" s="3">
        <v>183.5</v>
      </c>
      <c r="P849" s="3">
        <v>400</v>
      </c>
      <c r="Q849" s="3">
        <v>0</v>
      </c>
      <c r="R849" s="3">
        <v>45</v>
      </c>
      <c r="S849" s="3">
        <v>180</v>
      </c>
      <c r="T849" s="3">
        <v>400</v>
      </c>
      <c r="U849" s="3">
        <v>0</v>
      </c>
      <c r="V849" s="3">
        <v>44.4</v>
      </c>
      <c r="W849" s="3">
        <v>177.5</v>
      </c>
      <c r="X849" s="3">
        <v>400</v>
      </c>
      <c r="Y849" s="3">
        <v>0</v>
      </c>
      <c r="Z849" s="3">
        <v>44.2</v>
      </c>
      <c r="AA849" s="3">
        <v>176.9</v>
      </c>
      <c r="AB849" s="3">
        <v>400</v>
      </c>
      <c r="AC849" s="3">
        <v>0</v>
      </c>
      <c r="AD849" s="3">
        <v>42.8</v>
      </c>
      <c r="AE849" s="3">
        <v>171.19</v>
      </c>
      <c r="AF849" s="3">
        <v>400</v>
      </c>
      <c r="AG849" s="3">
        <v>0</v>
      </c>
      <c r="AH849" s="3" t="s">
        <v>3731</v>
      </c>
    </row>
    <row r="850" spans="1:34" s="4" customFormat="1" ht="11.25" x14ac:dyDescent="0.2">
      <c r="A850" s="3" t="s">
        <v>3721</v>
      </c>
      <c r="B850" s="3" t="s">
        <v>3722</v>
      </c>
      <c r="C850" s="3" t="s">
        <v>3723</v>
      </c>
      <c r="D850" s="3">
        <v>8254</v>
      </c>
      <c r="E850" s="3" t="s">
        <v>3732</v>
      </c>
      <c r="F850" s="3" t="s">
        <v>3735</v>
      </c>
      <c r="G850" s="3" t="s">
        <v>3733</v>
      </c>
      <c r="H850" s="3" t="s">
        <v>3734</v>
      </c>
      <c r="I850" s="3" t="s">
        <v>42</v>
      </c>
      <c r="J850" s="3" t="s">
        <v>43</v>
      </c>
      <c r="K850" s="3" t="s">
        <v>44</v>
      </c>
      <c r="L850" s="3" t="s">
        <v>6</v>
      </c>
      <c r="M850" s="3" t="s">
        <v>5257</v>
      </c>
      <c r="N850" s="3">
        <v>40.799999999999997</v>
      </c>
      <c r="O850" s="3">
        <v>130</v>
      </c>
      <c r="P850" s="3">
        <v>319</v>
      </c>
      <c r="Q850" s="3">
        <v>0</v>
      </c>
      <c r="R850" s="3">
        <v>37.700000000000003</v>
      </c>
      <c r="S850" s="3">
        <v>120</v>
      </c>
      <c r="T850" s="3">
        <v>318</v>
      </c>
      <c r="U850" s="3">
        <v>0</v>
      </c>
      <c r="V850" s="3">
        <v>29.2</v>
      </c>
      <c r="W850" s="3">
        <v>93</v>
      </c>
      <c r="X850" s="3">
        <v>318</v>
      </c>
      <c r="Y850" s="3">
        <v>0</v>
      </c>
      <c r="Z850" s="3">
        <v>33.9</v>
      </c>
      <c r="AA850" s="3">
        <v>106</v>
      </c>
      <c r="AB850" s="3">
        <v>313</v>
      </c>
      <c r="AC850" s="3">
        <v>0</v>
      </c>
      <c r="AD850" s="3">
        <v>19.3</v>
      </c>
      <c r="AE850" s="3">
        <v>61</v>
      </c>
      <c r="AF850" s="3">
        <v>316</v>
      </c>
      <c r="AG850" s="3">
        <v>0</v>
      </c>
      <c r="AH850" s="3" t="s">
        <v>3736</v>
      </c>
    </row>
    <row r="851" spans="1:34" s="4" customFormat="1" ht="11.25" x14ac:dyDescent="0.2">
      <c r="A851" s="3" t="s">
        <v>3721</v>
      </c>
      <c r="B851" s="3" t="s">
        <v>3722</v>
      </c>
      <c r="C851" s="3" t="s">
        <v>3723</v>
      </c>
      <c r="D851" s="3">
        <v>10085</v>
      </c>
      <c r="E851" s="3" t="s">
        <v>3737</v>
      </c>
      <c r="F851" s="3" t="s">
        <v>3739</v>
      </c>
      <c r="G851" s="3" t="s">
        <v>3738</v>
      </c>
      <c r="H851" s="3"/>
      <c r="I851" s="3" t="s">
        <v>42</v>
      </c>
      <c r="J851" s="3" t="s">
        <v>43</v>
      </c>
      <c r="K851" s="3" t="s">
        <v>53</v>
      </c>
      <c r="L851" s="3" t="s">
        <v>6</v>
      </c>
      <c r="M851" s="3" t="s">
        <v>5256</v>
      </c>
      <c r="N851" s="3" t="s">
        <v>67</v>
      </c>
      <c r="O851" s="3" t="s">
        <v>40</v>
      </c>
      <c r="P851" s="3" t="s">
        <v>40</v>
      </c>
      <c r="Q851" s="3" t="s">
        <v>40</v>
      </c>
      <c r="R851" s="3">
        <v>100</v>
      </c>
      <c r="S851" s="3">
        <v>245</v>
      </c>
      <c r="T851" s="3">
        <v>245</v>
      </c>
      <c r="U851" s="3">
        <v>0</v>
      </c>
      <c r="V851" s="3">
        <v>100</v>
      </c>
      <c r="W851" s="3">
        <v>126</v>
      </c>
      <c r="X851" s="3">
        <v>126</v>
      </c>
      <c r="Y851" s="3">
        <v>0</v>
      </c>
      <c r="Z851" s="3">
        <v>100</v>
      </c>
      <c r="AA851" s="3">
        <v>188</v>
      </c>
      <c r="AB851" s="3">
        <v>188</v>
      </c>
      <c r="AC851" s="3">
        <v>0</v>
      </c>
      <c r="AD851" s="3">
        <v>100</v>
      </c>
      <c r="AE851" s="3">
        <v>130</v>
      </c>
      <c r="AF851" s="3">
        <v>130</v>
      </c>
      <c r="AG851" s="3">
        <v>0</v>
      </c>
      <c r="AH851" s="3" t="s">
        <v>3740</v>
      </c>
    </row>
    <row r="852" spans="1:34" s="4" customFormat="1" ht="11.25" x14ac:dyDescent="0.2">
      <c r="A852" s="3" t="s">
        <v>3721</v>
      </c>
      <c r="B852" s="3" t="s">
        <v>3722</v>
      </c>
      <c r="C852" s="3" t="s">
        <v>3723</v>
      </c>
      <c r="D852" s="3">
        <v>12471</v>
      </c>
      <c r="E852" s="3" t="s">
        <v>3741</v>
      </c>
      <c r="F852" s="3" t="s">
        <v>3743</v>
      </c>
      <c r="G852" s="3" t="s">
        <v>3733</v>
      </c>
      <c r="H852" s="3" t="s">
        <v>3742</v>
      </c>
      <c r="I852" s="3" t="s">
        <v>42</v>
      </c>
      <c r="J852" s="3" t="s">
        <v>43</v>
      </c>
      <c r="K852" s="3" t="s">
        <v>44</v>
      </c>
      <c r="L852" s="3" t="s">
        <v>6</v>
      </c>
      <c r="M852" s="3" t="s">
        <v>5257</v>
      </c>
      <c r="N852" s="3">
        <v>100</v>
      </c>
      <c r="O852" s="3">
        <v>1</v>
      </c>
      <c r="P852" s="3">
        <v>1</v>
      </c>
      <c r="Q852" s="3">
        <v>0</v>
      </c>
      <c r="R852" s="3">
        <v>0</v>
      </c>
      <c r="S852" s="3">
        <v>0</v>
      </c>
      <c r="T852" s="3">
        <v>1</v>
      </c>
      <c r="U852" s="3">
        <v>0</v>
      </c>
      <c r="V852" s="3">
        <v>0</v>
      </c>
      <c r="W852" s="3">
        <v>0</v>
      </c>
      <c r="X852" s="3">
        <v>1</v>
      </c>
      <c r="Y852" s="3">
        <v>0</v>
      </c>
      <c r="Z852" s="3">
        <v>50</v>
      </c>
      <c r="AA852" s="3">
        <v>1</v>
      </c>
      <c r="AB852" s="3">
        <v>2</v>
      </c>
      <c r="AC852" s="3">
        <v>0</v>
      </c>
      <c r="AD852" s="3">
        <v>50</v>
      </c>
      <c r="AE852" s="3">
        <v>1</v>
      </c>
      <c r="AF852" s="3">
        <v>2</v>
      </c>
      <c r="AG852" s="3">
        <v>0</v>
      </c>
      <c r="AH852" s="3" t="s">
        <v>3744</v>
      </c>
    </row>
    <row r="853" spans="1:34" s="4" customFormat="1" ht="11.25" x14ac:dyDescent="0.2">
      <c r="A853" s="3" t="s">
        <v>3721</v>
      </c>
      <c r="B853" s="3" t="s">
        <v>3722</v>
      </c>
      <c r="C853" s="3" t="s">
        <v>3723</v>
      </c>
      <c r="D853" s="3">
        <v>13111</v>
      </c>
      <c r="E853" s="3" t="s">
        <v>3745</v>
      </c>
      <c r="F853" s="3" t="s">
        <v>3748</v>
      </c>
      <c r="G853" s="3" t="s">
        <v>3746</v>
      </c>
      <c r="H853" s="3" t="s">
        <v>3747</v>
      </c>
      <c r="I853" s="3" t="s">
        <v>42</v>
      </c>
      <c r="J853" s="3" t="s">
        <v>52</v>
      </c>
      <c r="K853" s="3" t="s">
        <v>44</v>
      </c>
      <c r="L853" s="3" t="s">
        <v>392</v>
      </c>
      <c r="M853" s="3" t="s">
        <v>5257</v>
      </c>
      <c r="N853" s="3">
        <v>8.77</v>
      </c>
      <c r="O853" s="3">
        <v>32</v>
      </c>
      <c r="P853" s="3">
        <v>365</v>
      </c>
      <c r="Q853" s="3">
        <v>0</v>
      </c>
      <c r="R853" s="3">
        <v>9.02</v>
      </c>
      <c r="S853" s="3">
        <v>35</v>
      </c>
      <c r="T853" s="3">
        <v>388</v>
      </c>
      <c r="U853" s="3">
        <v>0</v>
      </c>
      <c r="V853" s="3">
        <v>1.92</v>
      </c>
      <c r="W853" s="3">
        <v>7</v>
      </c>
      <c r="X853" s="3">
        <v>365</v>
      </c>
      <c r="Y853" s="3">
        <v>0</v>
      </c>
      <c r="Z853" s="3">
        <v>7.99</v>
      </c>
      <c r="AA853" s="3">
        <v>31</v>
      </c>
      <c r="AB853" s="3">
        <v>388</v>
      </c>
      <c r="AC853" s="3">
        <v>0</v>
      </c>
      <c r="AD853" s="3">
        <v>9.1999999999999993</v>
      </c>
      <c r="AE853" s="3">
        <v>37</v>
      </c>
      <c r="AF853" s="3">
        <v>402</v>
      </c>
      <c r="AG853" s="3">
        <v>0</v>
      </c>
      <c r="AH853" s="3" t="s">
        <v>3749</v>
      </c>
    </row>
    <row r="854" spans="1:34" s="4" customFormat="1" ht="11.25" x14ac:dyDescent="0.2">
      <c r="A854" s="3" t="s">
        <v>3721</v>
      </c>
      <c r="B854" s="3" t="s">
        <v>3750</v>
      </c>
      <c r="C854" s="3" t="s">
        <v>639</v>
      </c>
      <c r="D854" s="3">
        <v>-55</v>
      </c>
      <c r="E854" s="3" t="s">
        <v>3751</v>
      </c>
      <c r="F854" s="3" t="s">
        <v>3752</v>
      </c>
      <c r="G854" s="3"/>
      <c r="H854" s="3"/>
      <c r="I854" s="3" t="s">
        <v>42</v>
      </c>
      <c r="J854" s="3" t="s">
        <v>43</v>
      </c>
      <c r="K854" s="3" t="s">
        <v>44</v>
      </c>
      <c r="L854" s="3" t="s">
        <v>78</v>
      </c>
      <c r="M854" s="3" t="s">
        <v>5256</v>
      </c>
      <c r="N854" s="3" t="s">
        <v>67</v>
      </c>
      <c r="O854" s="3" t="s">
        <v>40</v>
      </c>
      <c r="P854" s="3" t="s">
        <v>40</v>
      </c>
      <c r="Q854" s="3" t="s">
        <v>40</v>
      </c>
      <c r="R854" s="3" t="s">
        <v>67</v>
      </c>
      <c r="S854" s="3" t="s">
        <v>40</v>
      </c>
      <c r="T854" s="3" t="s">
        <v>40</v>
      </c>
      <c r="U854" s="3" t="s">
        <v>40</v>
      </c>
      <c r="V854" s="3" t="s">
        <v>67</v>
      </c>
      <c r="W854" s="3" t="s">
        <v>40</v>
      </c>
      <c r="X854" s="3" t="s">
        <v>40</v>
      </c>
      <c r="Y854" s="3" t="s">
        <v>40</v>
      </c>
      <c r="Z854" s="3">
        <v>34.020000000000003</v>
      </c>
      <c r="AA854" s="3">
        <v>33</v>
      </c>
      <c r="AB854" s="3">
        <v>97</v>
      </c>
      <c r="AC854" s="3">
        <v>0</v>
      </c>
      <c r="AD854" s="3">
        <v>27.84</v>
      </c>
      <c r="AE854" s="3">
        <v>27</v>
      </c>
      <c r="AF854" s="3">
        <v>97</v>
      </c>
      <c r="AG854" s="3">
        <v>0</v>
      </c>
      <c r="AH854" s="3" t="s">
        <v>3753</v>
      </c>
    </row>
    <row r="855" spans="1:34" s="4" customFormat="1" ht="11.25" x14ac:dyDescent="0.2">
      <c r="A855" s="3" t="s">
        <v>3721</v>
      </c>
      <c r="B855" s="3" t="s">
        <v>3750</v>
      </c>
      <c r="C855" s="3" t="s">
        <v>639</v>
      </c>
      <c r="D855" s="3">
        <v>-40</v>
      </c>
      <c r="E855" s="3" t="s">
        <v>3754</v>
      </c>
      <c r="F855" s="3" t="s">
        <v>3755</v>
      </c>
      <c r="G855" s="3"/>
      <c r="H855" s="3"/>
      <c r="I855" s="3" t="s">
        <v>42</v>
      </c>
      <c r="J855" s="3" t="s">
        <v>43</v>
      </c>
      <c r="K855" s="3" t="s">
        <v>44</v>
      </c>
      <c r="L855" s="3" t="s">
        <v>6</v>
      </c>
      <c r="M855" s="3" t="s">
        <v>5256</v>
      </c>
      <c r="N855" s="3" t="s">
        <v>67</v>
      </c>
      <c r="O855" s="3" t="s">
        <v>40</v>
      </c>
      <c r="P855" s="3" t="s">
        <v>40</v>
      </c>
      <c r="Q855" s="3" t="s">
        <v>40</v>
      </c>
      <c r="R855" s="3" t="s">
        <v>67</v>
      </c>
      <c r="S855" s="3" t="s">
        <v>40</v>
      </c>
      <c r="T855" s="3" t="s">
        <v>40</v>
      </c>
      <c r="U855" s="3" t="s">
        <v>40</v>
      </c>
      <c r="V855" s="3" t="s">
        <v>67</v>
      </c>
      <c r="W855" s="3" t="s">
        <v>40</v>
      </c>
      <c r="X855" s="3" t="s">
        <v>40</v>
      </c>
      <c r="Y855" s="3" t="s">
        <v>40</v>
      </c>
      <c r="Z855" s="3">
        <v>47.78</v>
      </c>
      <c r="AA855" s="3">
        <v>129</v>
      </c>
      <c r="AB855" s="3">
        <v>270</v>
      </c>
      <c r="AC855" s="3">
        <v>0</v>
      </c>
      <c r="AD855" s="3">
        <v>47.53</v>
      </c>
      <c r="AE855" s="3">
        <v>125</v>
      </c>
      <c r="AF855" s="3">
        <v>263</v>
      </c>
      <c r="AG855" s="3">
        <v>0</v>
      </c>
      <c r="AH855" s="3" t="s">
        <v>3756</v>
      </c>
    </row>
    <row r="856" spans="1:34" s="4" customFormat="1" ht="11.25" x14ac:dyDescent="0.2">
      <c r="A856" s="3" t="s">
        <v>3721</v>
      </c>
      <c r="B856" s="3" t="s">
        <v>3750</v>
      </c>
      <c r="C856" s="3" t="s">
        <v>639</v>
      </c>
      <c r="D856" s="3">
        <v>9188</v>
      </c>
      <c r="E856" s="3" t="s">
        <v>3757</v>
      </c>
      <c r="F856" s="3" t="s">
        <v>3759</v>
      </c>
      <c r="G856" s="3" t="s">
        <v>3758</v>
      </c>
      <c r="H856" s="3"/>
      <c r="I856" s="3" t="s">
        <v>42</v>
      </c>
      <c r="J856" s="3" t="s">
        <v>43</v>
      </c>
      <c r="K856" s="3" t="s">
        <v>44</v>
      </c>
      <c r="L856" s="3" t="s">
        <v>6</v>
      </c>
      <c r="M856" s="3" t="s">
        <v>5257</v>
      </c>
      <c r="N856" s="3">
        <v>100</v>
      </c>
      <c r="O856" s="3">
        <v>3</v>
      </c>
      <c r="P856" s="3">
        <v>3</v>
      </c>
      <c r="Q856" s="3">
        <v>0</v>
      </c>
      <c r="R856" s="3">
        <v>100</v>
      </c>
      <c r="S856" s="3">
        <v>1</v>
      </c>
      <c r="T856" s="3">
        <v>1</v>
      </c>
      <c r="U856" s="3">
        <v>0</v>
      </c>
      <c r="V856" s="3">
        <v>0</v>
      </c>
      <c r="W856" s="3">
        <v>0</v>
      </c>
      <c r="X856" s="3">
        <v>0</v>
      </c>
      <c r="Y856" s="3">
        <v>0</v>
      </c>
      <c r="Z856" s="3">
        <v>100</v>
      </c>
      <c r="AA856" s="3">
        <v>1</v>
      </c>
      <c r="AB856" s="3">
        <v>1</v>
      </c>
      <c r="AC856" s="3">
        <v>0</v>
      </c>
      <c r="AD856" s="3">
        <v>100</v>
      </c>
      <c r="AE856" s="3">
        <v>2</v>
      </c>
      <c r="AF856" s="3">
        <v>2</v>
      </c>
      <c r="AG856" s="3">
        <v>0</v>
      </c>
      <c r="AH856" s="3" t="s">
        <v>3744</v>
      </c>
    </row>
    <row r="857" spans="1:34" s="4" customFormat="1" ht="11.25" x14ac:dyDescent="0.2">
      <c r="A857" s="3" t="s">
        <v>3721</v>
      </c>
      <c r="B857" s="3" t="s">
        <v>3750</v>
      </c>
      <c r="C857" s="3" t="s">
        <v>639</v>
      </c>
      <c r="D857" s="3">
        <v>9999</v>
      </c>
      <c r="E857" s="3" t="s">
        <v>3760</v>
      </c>
      <c r="F857" s="3" t="s">
        <v>3761</v>
      </c>
      <c r="G857" s="3"/>
      <c r="H857" s="3"/>
      <c r="I857" s="3" t="s">
        <v>42</v>
      </c>
      <c r="J857" s="3" t="s">
        <v>43</v>
      </c>
      <c r="K857" s="3" t="s">
        <v>44</v>
      </c>
      <c r="L857" s="3" t="s">
        <v>78</v>
      </c>
      <c r="M857" s="3" t="s">
        <v>5256</v>
      </c>
      <c r="N857" s="3" t="s">
        <v>67</v>
      </c>
      <c r="O857" s="3" t="s">
        <v>40</v>
      </c>
      <c r="P857" s="3" t="s">
        <v>40</v>
      </c>
      <c r="Q857" s="3" t="s">
        <v>40</v>
      </c>
      <c r="R857" s="3" t="s">
        <v>67</v>
      </c>
      <c r="S857" s="3" t="s">
        <v>40</v>
      </c>
      <c r="T857" s="3" t="s">
        <v>40</v>
      </c>
      <c r="U857" s="3" t="s">
        <v>40</v>
      </c>
      <c r="V857" s="3" t="s">
        <v>67</v>
      </c>
      <c r="W857" s="3" t="s">
        <v>40</v>
      </c>
      <c r="X857" s="3" t="s">
        <v>40</v>
      </c>
      <c r="Y857" s="3" t="s">
        <v>40</v>
      </c>
      <c r="Z857" s="3">
        <v>18.78</v>
      </c>
      <c r="AA857" s="3">
        <v>42</v>
      </c>
      <c r="AB857" s="3">
        <v>223.7</v>
      </c>
      <c r="AC857" s="3">
        <v>0</v>
      </c>
      <c r="AD857" s="3">
        <v>15.82</v>
      </c>
      <c r="AE857" s="3">
        <v>35.4</v>
      </c>
      <c r="AF857" s="3">
        <v>223.7</v>
      </c>
      <c r="AG857" s="3">
        <v>0</v>
      </c>
      <c r="AH857" s="3" t="s">
        <v>3762</v>
      </c>
    </row>
    <row r="858" spans="1:34" s="4" customFormat="1" ht="11.25" x14ac:dyDescent="0.2">
      <c r="A858" s="3" t="s">
        <v>3721</v>
      </c>
      <c r="B858" s="3" t="s">
        <v>3750</v>
      </c>
      <c r="C858" s="3" t="s">
        <v>639</v>
      </c>
      <c r="D858" s="3">
        <v>11827</v>
      </c>
      <c r="E858" s="3" t="s">
        <v>3763</v>
      </c>
      <c r="F858" s="3" t="s">
        <v>3765</v>
      </c>
      <c r="G858" s="3" t="s">
        <v>3764</v>
      </c>
      <c r="H858" s="3"/>
      <c r="I858" s="3" t="s">
        <v>42</v>
      </c>
      <c r="J858" s="3" t="s">
        <v>43</v>
      </c>
      <c r="K858" s="3" t="s">
        <v>44</v>
      </c>
      <c r="L858" s="3" t="s">
        <v>78</v>
      </c>
      <c r="M858" s="3" t="s">
        <v>5257</v>
      </c>
      <c r="N858" s="3">
        <v>29.01</v>
      </c>
      <c r="O858" s="3">
        <v>5315</v>
      </c>
      <c r="P858" s="3">
        <v>18319</v>
      </c>
      <c r="Q858" s="3">
        <v>0</v>
      </c>
      <c r="R858" s="3">
        <v>16.260000000000002</v>
      </c>
      <c r="S858" s="3">
        <v>2979</v>
      </c>
      <c r="T858" s="3">
        <v>18319</v>
      </c>
      <c r="U858" s="3">
        <v>0</v>
      </c>
      <c r="V858" s="3">
        <v>13.24</v>
      </c>
      <c r="W858" s="3">
        <v>2426</v>
      </c>
      <c r="X858" s="3">
        <v>18319</v>
      </c>
      <c r="Y858" s="3">
        <v>0</v>
      </c>
      <c r="Z858" s="3" t="s">
        <v>67</v>
      </c>
      <c r="AA858" s="3" t="s">
        <v>40</v>
      </c>
      <c r="AB858" s="3" t="s">
        <v>40</v>
      </c>
      <c r="AC858" s="3" t="s">
        <v>40</v>
      </c>
      <c r="AD858" s="3">
        <v>21.65</v>
      </c>
      <c r="AE858" s="3">
        <v>2593</v>
      </c>
      <c r="AF858" s="3">
        <v>11979</v>
      </c>
      <c r="AG858" s="3">
        <v>0</v>
      </c>
      <c r="AH858" s="3" t="s">
        <v>3766</v>
      </c>
    </row>
    <row r="859" spans="1:34" s="4" customFormat="1" ht="11.25" x14ac:dyDescent="0.2">
      <c r="A859" s="3" t="s">
        <v>3721</v>
      </c>
      <c r="B859" s="3" t="s">
        <v>3750</v>
      </c>
      <c r="C859" s="3" t="s">
        <v>639</v>
      </c>
      <c r="D859" s="3">
        <v>11829</v>
      </c>
      <c r="E859" s="3" t="s">
        <v>3767</v>
      </c>
      <c r="F859" s="3" t="s">
        <v>3768</v>
      </c>
      <c r="G859" s="3" t="s">
        <v>3758</v>
      </c>
      <c r="H859" s="3"/>
      <c r="I859" s="3" t="s">
        <v>42</v>
      </c>
      <c r="J859" s="3" t="s">
        <v>43</v>
      </c>
      <c r="K859" s="3" t="s">
        <v>44</v>
      </c>
      <c r="L859" s="3" t="s">
        <v>6</v>
      </c>
      <c r="M859" s="3" t="s">
        <v>5257</v>
      </c>
      <c r="N859" s="3">
        <v>100</v>
      </c>
      <c r="O859" s="3">
        <v>3</v>
      </c>
      <c r="P859" s="3">
        <v>3</v>
      </c>
      <c r="Q859" s="3">
        <v>0</v>
      </c>
      <c r="R859" s="3">
        <v>33</v>
      </c>
      <c r="S859" s="3">
        <v>1</v>
      </c>
      <c r="T859" s="3">
        <v>3</v>
      </c>
      <c r="U859" s="3">
        <v>0</v>
      </c>
      <c r="V859" s="3">
        <v>33</v>
      </c>
      <c r="W859" s="3">
        <v>1</v>
      </c>
      <c r="X859" s="3">
        <v>3</v>
      </c>
      <c r="Y859" s="3">
        <v>0</v>
      </c>
      <c r="Z859" s="3">
        <v>0</v>
      </c>
      <c r="AA859" s="3">
        <v>0</v>
      </c>
      <c r="AB859" s="3">
        <v>2</v>
      </c>
      <c r="AC859" s="3">
        <v>0</v>
      </c>
      <c r="AD859" s="3">
        <v>100</v>
      </c>
      <c r="AE859" s="3">
        <v>4</v>
      </c>
      <c r="AF859" s="3">
        <v>4</v>
      </c>
      <c r="AG859" s="3">
        <v>0</v>
      </c>
      <c r="AH859" s="3" t="s">
        <v>3769</v>
      </c>
    </row>
    <row r="860" spans="1:34" s="4" customFormat="1" ht="11.25" x14ac:dyDescent="0.2">
      <c r="A860" s="3" t="s">
        <v>3721</v>
      </c>
      <c r="B860" s="3" t="s">
        <v>3750</v>
      </c>
      <c r="C860" s="3" t="s">
        <v>639</v>
      </c>
      <c r="D860" s="3">
        <v>-62</v>
      </c>
      <c r="E860" s="3" t="s">
        <v>3770</v>
      </c>
      <c r="F860" s="3" t="s">
        <v>3773</v>
      </c>
      <c r="G860" s="3" t="s">
        <v>3771</v>
      </c>
      <c r="H860" s="3" t="s">
        <v>3772</v>
      </c>
      <c r="I860" s="3" t="s">
        <v>42</v>
      </c>
      <c r="J860" s="3" t="s">
        <v>43</v>
      </c>
      <c r="K860" s="3" t="s">
        <v>44</v>
      </c>
      <c r="L860" s="3" t="s">
        <v>45</v>
      </c>
      <c r="M860" s="3" t="s">
        <v>9</v>
      </c>
      <c r="N860" s="3">
        <v>100</v>
      </c>
      <c r="O860" s="3">
        <v>1</v>
      </c>
      <c r="P860" s="3">
        <v>1</v>
      </c>
      <c r="Q860" s="3">
        <v>0</v>
      </c>
      <c r="R860" s="3"/>
      <c r="S860" s="3"/>
      <c r="T860" s="3"/>
      <c r="U860" s="3"/>
      <c r="V860" s="3" t="s">
        <v>67</v>
      </c>
      <c r="W860" s="3" t="s">
        <v>40</v>
      </c>
      <c r="X860" s="3" t="s">
        <v>40</v>
      </c>
      <c r="Y860" s="3" t="s">
        <v>40</v>
      </c>
      <c r="Z860" s="3" t="s">
        <v>67</v>
      </c>
      <c r="AA860" s="3" t="s">
        <v>40</v>
      </c>
      <c r="AB860" s="3" t="s">
        <v>40</v>
      </c>
      <c r="AC860" s="3" t="s">
        <v>40</v>
      </c>
      <c r="AD860" s="3" t="s">
        <v>67</v>
      </c>
      <c r="AE860" s="3" t="s">
        <v>40</v>
      </c>
      <c r="AF860" s="3" t="s">
        <v>40</v>
      </c>
      <c r="AG860" s="3" t="s">
        <v>40</v>
      </c>
      <c r="AH860" s="3" t="s">
        <v>3774</v>
      </c>
    </row>
    <row r="861" spans="1:34" s="4" customFormat="1" ht="11.25" x14ac:dyDescent="0.2">
      <c r="A861" s="3" t="s">
        <v>3721</v>
      </c>
      <c r="B861" s="3" t="s">
        <v>3775</v>
      </c>
      <c r="C861" s="3" t="s">
        <v>639</v>
      </c>
      <c r="D861" s="3">
        <v>-55</v>
      </c>
      <c r="E861" s="3" t="s">
        <v>3751</v>
      </c>
      <c r="F861" s="3" t="s">
        <v>3752</v>
      </c>
      <c r="G861" s="3"/>
      <c r="H861" s="3"/>
      <c r="I861" s="3" t="s">
        <v>42</v>
      </c>
      <c r="J861" s="3" t="s">
        <v>43</v>
      </c>
      <c r="K861" s="3" t="s">
        <v>44</v>
      </c>
      <c r="L861" s="3" t="s">
        <v>78</v>
      </c>
      <c r="M861" s="3" t="s">
        <v>5256</v>
      </c>
      <c r="N861" s="3" t="s">
        <v>67</v>
      </c>
      <c r="O861" s="3" t="s">
        <v>40</v>
      </c>
      <c r="P861" s="3" t="s">
        <v>40</v>
      </c>
      <c r="Q861" s="3" t="s">
        <v>40</v>
      </c>
      <c r="R861" s="3" t="s">
        <v>67</v>
      </c>
      <c r="S861" s="3" t="s">
        <v>40</v>
      </c>
      <c r="T861" s="3" t="s">
        <v>40</v>
      </c>
      <c r="U861" s="3" t="s">
        <v>40</v>
      </c>
      <c r="V861" s="3" t="s">
        <v>67</v>
      </c>
      <c r="W861" s="3" t="s">
        <v>40</v>
      </c>
      <c r="X861" s="3" t="s">
        <v>40</v>
      </c>
      <c r="Y861" s="3" t="s">
        <v>40</v>
      </c>
      <c r="Z861" s="3">
        <v>81.819999999999993</v>
      </c>
      <c r="AA861" s="3">
        <v>9</v>
      </c>
      <c r="AB861" s="3">
        <v>11</v>
      </c>
      <c r="AC861" s="3">
        <v>0</v>
      </c>
      <c r="AD861" s="3">
        <v>63.64</v>
      </c>
      <c r="AE861" s="3">
        <v>7</v>
      </c>
      <c r="AF861" s="3">
        <v>11</v>
      </c>
      <c r="AG861" s="3">
        <v>0</v>
      </c>
      <c r="AH861" s="3" t="s">
        <v>3753</v>
      </c>
    </row>
    <row r="862" spans="1:34" s="4" customFormat="1" ht="11.25" x14ac:dyDescent="0.2">
      <c r="A862" s="3" t="s">
        <v>3721</v>
      </c>
      <c r="B862" s="3" t="s">
        <v>3775</v>
      </c>
      <c r="C862" s="3" t="s">
        <v>639</v>
      </c>
      <c r="D862" s="3">
        <v>-40</v>
      </c>
      <c r="E862" s="3" t="s">
        <v>3754</v>
      </c>
      <c r="F862" s="3" t="s">
        <v>3755</v>
      </c>
      <c r="G862" s="3"/>
      <c r="H862" s="3"/>
      <c r="I862" s="3" t="s">
        <v>42</v>
      </c>
      <c r="J862" s="3" t="s">
        <v>43</v>
      </c>
      <c r="K862" s="3" t="s">
        <v>44</v>
      </c>
      <c r="L862" s="3" t="s">
        <v>6</v>
      </c>
      <c r="M862" s="3" t="s">
        <v>5256</v>
      </c>
      <c r="N862" s="3" t="s">
        <v>67</v>
      </c>
      <c r="O862" s="3" t="s">
        <v>40</v>
      </c>
      <c r="P862" s="3" t="s">
        <v>40</v>
      </c>
      <c r="Q862" s="3" t="s">
        <v>40</v>
      </c>
      <c r="R862" s="3" t="s">
        <v>67</v>
      </c>
      <c r="S862" s="3" t="s">
        <v>40</v>
      </c>
      <c r="T862" s="3" t="s">
        <v>40</v>
      </c>
      <c r="U862" s="3" t="s">
        <v>40</v>
      </c>
      <c r="V862" s="3" t="s">
        <v>67</v>
      </c>
      <c r="W862" s="3" t="s">
        <v>40</v>
      </c>
      <c r="X862" s="3" t="s">
        <v>40</v>
      </c>
      <c r="Y862" s="3" t="s">
        <v>40</v>
      </c>
      <c r="Z862" s="3">
        <v>38.159999999999997</v>
      </c>
      <c r="AA862" s="3">
        <v>87</v>
      </c>
      <c r="AB862" s="3">
        <v>228</v>
      </c>
      <c r="AC862" s="3">
        <v>0</v>
      </c>
      <c r="AD862" s="3">
        <v>47.37</v>
      </c>
      <c r="AE862" s="3">
        <v>117</v>
      </c>
      <c r="AF862" s="3">
        <v>247</v>
      </c>
      <c r="AG862" s="3">
        <v>0</v>
      </c>
      <c r="AH862" s="3" t="s">
        <v>3756</v>
      </c>
    </row>
    <row r="863" spans="1:34" s="4" customFormat="1" ht="11.25" x14ac:dyDescent="0.2">
      <c r="A863" s="3" t="s">
        <v>3721</v>
      </c>
      <c r="B863" s="3" t="s">
        <v>3775</v>
      </c>
      <c r="C863" s="3" t="s">
        <v>639</v>
      </c>
      <c r="D863" s="3">
        <v>9188</v>
      </c>
      <c r="E863" s="3" t="s">
        <v>3757</v>
      </c>
      <c r="F863" s="3" t="s">
        <v>3759</v>
      </c>
      <c r="G863" s="3" t="s">
        <v>3758</v>
      </c>
      <c r="H863" s="3"/>
      <c r="I863" s="3" t="s">
        <v>42</v>
      </c>
      <c r="J863" s="3" t="s">
        <v>43</v>
      </c>
      <c r="K863" s="3" t="s">
        <v>44</v>
      </c>
      <c r="L863" s="3" t="s">
        <v>6</v>
      </c>
      <c r="M863" s="3" t="s">
        <v>5257</v>
      </c>
      <c r="N863" s="3">
        <v>100</v>
      </c>
      <c r="O863" s="3">
        <v>1</v>
      </c>
      <c r="P863" s="3">
        <v>1</v>
      </c>
      <c r="Q863" s="3">
        <v>0</v>
      </c>
      <c r="R863" s="3">
        <v>100</v>
      </c>
      <c r="S863" s="3">
        <v>2</v>
      </c>
      <c r="T863" s="3">
        <v>2</v>
      </c>
      <c r="U863" s="3">
        <v>0</v>
      </c>
      <c r="V863" s="3">
        <v>100</v>
      </c>
      <c r="W863" s="3">
        <v>2</v>
      </c>
      <c r="X863" s="3">
        <v>2</v>
      </c>
      <c r="Y863" s="3">
        <v>0</v>
      </c>
      <c r="Z863" s="3">
        <v>100</v>
      </c>
      <c r="AA863" s="3">
        <v>2</v>
      </c>
      <c r="AB863" s="3">
        <v>2</v>
      </c>
      <c r="AC863" s="3">
        <v>0</v>
      </c>
      <c r="AD863" s="3">
        <v>100</v>
      </c>
      <c r="AE863" s="3">
        <v>2</v>
      </c>
      <c r="AF863" s="3">
        <v>2</v>
      </c>
      <c r="AG863" s="3">
        <v>0</v>
      </c>
      <c r="AH863" s="3" t="s">
        <v>3744</v>
      </c>
    </row>
    <row r="864" spans="1:34" s="4" customFormat="1" ht="11.25" x14ac:dyDescent="0.2">
      <c r="A864" s="3" t="s">
        <v>3721</v>
      </c>
      <c r="B864" s="3" t="s">
        <v>3775</v>
      </c>
      <c r="C864" s="3" t="s">
        <v>639</v>
      </c>
      <c r="D864" s="3">
        <v>9999</v>
      </c>
      <c r="E864" s="3" t="s">
        <v>3760</v>
      </c>
      <c r="F864" s="3" t="s">
        <v>3761</v>
      </c>
      <c r="G864" s="3"/>
      <c r="H864" s="3"/>
      <c r="I864" s="3" t="s">
        <v>42</v>
      </c>
      <c r="J864" s="3" t="s">
        <v>43</v>
      </c>
      <c r="K864" s="3" t="s">
        <v>44</v>
      </c>
      <c r="L864" s="3" t="s">
        <v>78</v>
      </c>
      <c r="M864" s="3" t="s">
        <v>5256</v>
      </c>
      <c r="N864" s="3" t="s">
        <v>67</v>
      </c>
      <c r="O864" s="3" t="s">
        <v>40</v>
      </c>
      <c r="P864" s="3" t="s">
        <v>40</v>
      </c>
      <c r="Q864" s="3" t="s">
        <v>40</v>
      </c>
      <c r="R864" s="3" t="s">
        <v>67</v>
      </c>
      <c r="S864" s="3" t="s">
        <v>40</v>
      </c>
      <c r="T864" s="3" t="s">
        <v>40</v>
      </c>
      <c r="U864" s="3" t="s">
        <v>40</v>
      </c>
      <c r="V864" s="3" t="s">
        <v>67</v>
      </c>
      <c r="W864" s="3" t="s">
        <v>40</v>
      </c>
      <c r="X864" s="3" t="s">
        <v>40</v>
      </c>
      <c r="Y864" s="3" t="s">
        <v>40</v>
      </c>
      <c r="Z864" s="3">
        <v>16.14</v>
      </c>
      <c r="AA864" s="3">
        <v>39.700000000000003</v>
      </c>
      <c r="AB864" s="3">
        <v>246</v>
      </c>
      <c r="AC864" s="3">
        <v>0</v>
      </c>
      <c r="AD864" s="3">
        <v>11.99</v>
      </c>
      <c r="AE864" s="3">
        <v>29.5</v>
      </c>
      <c r="AF864" s="3">
        <v>246</v>
      </c>
      <c r="AG864" s="3">
        <v>0</v>
      </c>
      <c r="AH864" s="3" t="s">
        <v>3762</v>
      </c>
    </row>
    <row r="865" spans="1:34" s="4" customFormat="1" ht="11.25" x14ac:dyDescent="0.2">
      <c r="A865" s="3" t="s">
        <v>3721</v>
      </c>
      <c r="B865" s="3" t="s">
        <v>3775</v>
      </c>
      <c r="C865" s="3" t="s">
        <v>639</v>
      </c>
      <c r="D865" s="3">
        <v>11827</v>
      </c>
      <c r="E865" s="3" t="s">
        <v>3763</v>
      </c>
      <c r="F865" s="3" t="s">
        <v>3765</v>
      </c>
      <c r="G865" s="3" t="s">
        <v>3764</v>
      </c>
      <c r="H865" s="3"/>
      <c r="I865" s="3" t="s">
        <v>42</v>
      </c>
      <c r="J865" s="3" t="s">
        <v>43</v>
      </c>
      <c r="K865" s="3" t="s">
        <v>44</v>
      </c>
      <c r="L865" s="3" t="s">
        <v>78</v>
      </c>
      <c r="M865" s="3" t="s">
        <v>5257</v>
      </c>
      <c r="N865" s="3">
        <v>42.11</v>
      </c>
      <c r="O865" s="3">
        <v>2470</v>
      </c>
      <c r="P865" s="3">
        <v>5866</v>
      </c>
      <c r="Q865" s="3">
        <v>0</v>
      </c>
      <c r="R865" s="3">
        <v>22.6</v>
      </c>
      <c r="S865" s="3">
        <v>1326</v>
      </c>
      <c r="T865" s="3">
        <v>5866</v>
      </c>
      <c r="U865" s="3">
        <v>0</v>
      </c>
      <c r="V865" s="3">
        <v>13.47</v>
      </c>
      <c r="W865" s="3">
        <v>790</v>
      </c>
      <c r="X865" s="3">
        <v>5866</v>
      </c>
      <c r="Y865" s="3">
        <v>0</v>
      </c>
      <c r="Z865" s="3">
        <v>5.71</v>
      </c>
      <c r="AA865" s="3">
        <v>335</v>
      </c>
      <c r="AB865" s="3">
        <v>5866</v>
      </c>
      <c r="AC865" s="3">
        <v>0</v>
      </c>
      <c r="AD865" s="3">
        <v>40.18</v>
      </c>
      <c r="AE865" s="3">
        <v>1696</v>
      </c>
      <c r="AF865" s="3">
        <v>4221</v>
      </c>
      <c r="AG865" s="3">
        <v>0</v>
      </c>
      <c r="AH865" s="3" t="s">
        <v>3766</v>
      </c>
    </row>
    <row r="866" spans="1:34" s="4" customFormat="1" ht="11.25" x14ac:dyDescent="0.2">
      <c r="A866" s="3" t="s">
        <v>3721</v>
      </c>
      <c r="B866" s="3" t="s">
        <v>3775</v>
      </c>
      <c r="C866" s="3" t="s">
        <v>639</v>
      </c>
      <c r="D866" s="3">
        <v>-62</v>
      </c>
      <c r="E866" s="3" t="s">
        <v>3770</v>
      </c>
      <c r="F866" s="3" t="s">
        <v>3773</v>
      </c>
      <c r="G866" s="3" t="s">
        <v>3776</v>
      </c>
      <c r="H866" s="3" t="s">
        <v>3772</v>
      </c>
      <c r="I866" s="3" t="s">
        <v>42</v>
      </c>
      <c r="J866" s="3" t="s">
        <v>43</v>
      </c>
      <c r="K866" s="3" t="s">
        <v>44</v>
      </c>
      <c r="L866" s="3" t="s">
        <v>45</v>
      </c>
      <c r="M866" s="3" t="s">
        <v>9</v>
      </c>
      <c r="N866" s="3">
        <v>100</v>
      </c>
      <c r="O866" s="3">
        <v>1</v>
      </c>
      <c r="P866" s="3">
        <v>1</v>
      </c>
      <c r="Q866" s="3">
        <v>0</v>
      </c>
      <c r="R866" s="3"/>
      <c r="S866" s="3"/>
      <c r="T866" s="3"/>
      <c r="U866" s="3"/>
      <c r="V866" s="3" t="s">
        <v>67</v>
      </c>
      <c r="W866" s="3" t="s">
        <v>40</v>
      </c>
      <c r="X866" s="3" t="s">
        <v>40</v>
      </c>
      <c r="Y866" s="3" t="s">
        <v>40</v>
      </c>
      <c r="Z866" s="3" t="s">
        <v>67</v>
      </c>
      <c r="AA866" s="3" t="s">
        <v>40</v>
      </c>
      <c r="AB866" s="3" t="s">
        <v>40</v>
      </c>
      <c r="AC866" s="3" t="s">
        <v>40</v>
      </c>
      <c r="AD866" s="3" t="s">
        <v>67</v>
      </c>
      <c r="AE866" s="3" t="s">
        <v>40</v>
      </c>
      <c r="AF866" s="3" t="s">
        <v>40</v>
      </c>
      <c r="AG866" s="3" t="s">
        <v>40</v>
      </c>
      <c r="AH866" s="3" t="s">
        <v>3774</v>
      </c>
    </row>
    <row r="867" spans="1:34" s="4" customFormat="1" ht="11.25" x14ac:dyDescent="0.2">
      <c r="A867" s="3" t="s">
        <v>3721</v>
      </c>
      <c r="B867" s="3" t="s">
        <v>3777</v>
      </c>
      <c r="C867" s="3" t="s">
        <v>639</v>
      </c>
      <c r="D867" s="3">
        <v>-55</v>
      </c>
      <c r="E867" s="3" t="s">
        <v>3751</v>
      </c>
      <c r="F867" s="3" t="s">
        <v>3752</v>
      </c>
      <c r="G867" s="3"/>
      <c r="H867" s="3"/>
      <c r="I867" s="3" t="s">
        <v>42</v>
      </c>
      <c r="J867" s="3" t="s">
        <v>43</v>
      </c>
      <c r="K867" s="3" t="s">
        <v>44</v>
      </c>
      <c r="L867" s="3" t="s">
        <v>78</v>
      </c>
      <c r="M867" s="3" t="s">
        <v>5256</v>
      </c>
      <c r="N867" s="3" t="s">
        <v>67</v>
      </c>
      <c r="O867" s="3" t="s">
        <v>40</v>
      </c>
      <c r="P867" s="3" t="s">
        <v>40</v>
      </c>
      <c r="Q867" s="3" t="s">
        <v>40</v>
      </c>
      <c r="R867" s="3">
        <v>42.17</v>
      </c>
      <c r="S867" s="3">
        <v>35</v>
      </c>
      <c r="T867" s="3">
        <v>83</v>
      </c>
      <c r="U867" s="3">
        <v>0</v>
      </c>
      <c r="V867" s="3">
        <v>0</v>
      </c>
      <c r="W867" s="3">
        <v>0</v>
      </c>
      <c r="X867" s="3">
        <v>0</v>
      </c>
      <c r="Y867" s="3">
        <v>0</v>
      </c>
      <c r="Z867" s="3">
        <v>39.76</v>
      </c>
      <c r="AA867" s="3">
        <v>33</v>
      </c>
      <c r="AB867" s="3">
        <v>83</v>
      </c>
      <c r="AC867" s="3">
        <v>0</v>
      </c>
      <c r="AD867" s="3">
        <v>33.729999999999997</v>
      </c>
      <c r="AE867" s="3">
        <v>28</v>
      </c>
      <c r="AF867" s="3">
        <v>83</v>
      </c>
      <c r="AG867" s="3">
        <v>0</v>
      </c>
      <c r="AH867" s="3" t="s">
        <v>3753</v>
      </c>
    </row>
    <row r="868" spans="1:34" s="4" customFormat="1" ht="11.25" x14ac:dyDescent="0.2">
      <c r="A868" s="3" t="s">
        <v>3721</v>
      </c>
      <c r="B868" s="3" t="s">
        <v>3777</v>
      </c>
      <c r="C868" s="3" t="s">
        <v>639</v>
      </c>
      <c r="D868" s="3">
        <v>-40</v>
      </c>
      <c r="E868" s="3" t="s">
        <v>3754</v>
      </c>
      <c r="F868" s="3" t="s">
        <v>3755</v>
      </c>
      <c r="G868" s="3"/>
      <c r="H868" s="3"/>
      <c r="I868" s="3" t="s">
        <v>42</v>
      </c>
      <c r="J868" s="3" t="s">
        <v>43</v>
      </c>
      <c r="K868" s="3" t="s">
        <v>44</v>
      </c>
      <c r="L868" s="3" t="s">
        <v>6</v>
      </c>
      <c r="M868" s="3" t="s">
        <v>5256</v>
      </c>
      <c r="N868" s="3" t="s">
        <v>67</v>
      </c>
      <c r="O868" s="3" t="s">
        <v>40</v>
      </c>
      <c r="P868" s="3" t="s">
        <v>40</v>
      </c>
      <c r="Q868" s="3" t="s">
        <v>40</v>
      </c>
      <c r="R868" s="3">
        <v>75</v>
      </c>
      <c r="S868" s="3">
        <v>156</v>
      </c>
      <c r="T868" s="3">
        <v>208</v>
      </c>
      <c r="U868" s="3">
        <v>0</v>
      </c>
      <c r="V868" s="3">
        <v>0</v>
      </c>
      <c r="W868" s="3">
        <v>0</v>
      </c>
      <c r="X868" s="3">
        <v>0</v>
      </c>
      <c r="Y868" s="3">
        <v>0</v>
      </c>
      <c r="Z868" s="3">
        <v>67.22</v>
      </c>
      <c r="AA868" s="3">
        <v>121</v>
      </c>
      <c r="AB868" s="3">
        <v>180</v>
      </c>
      <c r="AC868" s="3">
        <v>0</v>
      </c>
      <c r="AD868" s="3">
        <v>54.35</v>
      </c>
      <c r="AE868" s="3">
        <v>75</v>
      </c>
      <c r="AF868" s="3">
        <v>138</v>
      </c>
      <c r="AG868" s="3">
        <v>0</v>
      </c>
      <c r="AH868" s="3" t="s">
        <v>3756</v>
      </c>
    </row>
    <row r="869" spans="1:34" s="4" customFormat="1" ht="11.25" x14ac:dyDescent="0.2">
      <c r="A869" s="3" t="s">
        <v>3721</v>
      </c>
      <c r="B869" s="3" t="s">
        <v>3777</v>
      </c>
      <c r="C869" s="3" t="s">
        <v>639</v>
      </c>
      <c r="D869" s="3">
        <v>9188</v>
      </c>
      <c r="E869" s="3" t="s">
        <v>3757</v>
      </c>
      <c r="F869" s="3" t="s">
        <v>3759</v>
      </c>
      <c r="G869" s="3" t="s">
        <v>3758</v>
      </c>
      <c r="H869" s="3"/>
      <c r="I869" s="3" t="s">
        <v>42</v>
      </c>
      <c r="J869" s="3" t="s">
        <v>43</v>
      </c>
      <c r="K869" s="3" t="s">
        <v>44</v>
      </c>
      <c r="L869" s="3" t="s">
        <v>6</v>
      </c>
      <c r="M869" s="3" t="s">
        <v>5257</v>
      </c>
      <c r="N869" s="3">
        <v>100</v>
      </c>
      <c r="O869" s="3">
        <v>1</v>
      </c>
      <c r="P869" s="3">
        <v>1</v>
      </c>
      <c r="Q869" s="3">
        <v>0</v>
      </c>
      <c r="R869" s="3">
        <v>100</v>
      </c>
      <c r="S869" s="3">
        <v>1</v>
      </c>
      <c r="T869" s="3">
        <v>1</v>
      </c>
      <c r="U869" s="3">
        <v>0</v>
      </c>
      <c r="V869" s="3">
        <v>0</v>
      </c>
      <c r="W869" s="3">
        <v>0</v>
      </c>
      <c r="X869" s="3">
        <v>1</v>
      </c>
      <c r="Y869" s="3">
        <v>0</v>
      </c>
      <c r="Z869" s="3">
        <v>0</v>
      </c>
      <c r="AA869" s="3">
        <v>0</v>
      </c>
      <c r="AB869" s="3">
        <v>1</v>
      </c>
      <c r="AC869" s="3">
        <v>0</v>
      </c>
      <c r="AD869" s="3">
        <v>100</v>
      </c>
      <c r="AE869" s="3">
        <v>1</v>
      </c>
      <c r="AF869" s="3">
        <v>1</v>
      </c>
      <c r="AG869" s="3">
        <v>0</v>
      </c>
      <c r="AH869" s="3" t="s">
        <v>3744</v>
      </c>
    </row>
    <row r="870" spans="1:34" s="4" customFormat="1" ht="11.25" x14ac:dyDescent="0.2">
      <c r="A870" s="3" t="s">
        <v>3721</v>
      </c>
      <c r="B870" s="3" t="s">
        <v>3777</v>
      </c>
      <c r="C870" s="3" t="s">
        <v>639</v>
      </c>
      <c r="D870" s="3">
        <v>9999</v>
      </c>
      <c r="E870" s="3" t="s">
        <v>3760</v>
      </c>
      <c r="F870" s="3" t="s">
        <v>3761</v>
      </c>
      <c r="G870" s="3"/>
      <c r="H870" s="3"/>
      <c r="I870" s="3" t="s">
        <v>42</v>
      </c>
      <c r="J870" s="3" t="s">
        <v>43</v>
      </c>
      <c r="K870" s="3" t="s">
        <v>44</v>
      </c>
      <c r="L870" s="3" t="s">
        <v>78</v>
      </c>
      <c r="M870" s="3" t="s">
        <v>5256</v>
      </c>
      <c r="N870" s="3" t="s">
        <v>67</v>
      </c>
      <c r="O870" s="3" t="s">
        <v>40</v>
      </c>
      <c r="P870" s="3" t="s">
        <v>40</v>
      </c>
      <c r="Q870" s="3" t="s">
        <v>40</v>
      </c>
      <c r="R870" s="3">
        <v>4.1399999999999997</v>
      </c>
      <c r="S870" s="3">
        <v>10.6</v>
      </c>
      <c r="T870" s="3">
        <v>256.3</v>
      </c>
      <c r="U870" s="3">
        <v>0</v>
      </c>
      <c r="V870" s="3">
        <v>0</v>
      </c>
      <c r="W870" s="3">
        <v>0</v>
      </c>
      <c r="X870" s="3">
        <v>0</v>
      </c>
      <c r="Y870" s="3">
        <v>0</v>
      </c>
      <c r="Z870" s="3">
        <v>3.16</v>
      </c>
      <c r="AA870" s="3">
        <v>8.1</v>
      </c>
      <c r="AB870" s="3">
        <v>256.3</v>
      </c>
      <c r="AC870" s="3">
        <v>0</v>
      </c>
      <c r="AD870" s="3">
        <v>2.65</v>
      </c>
      <c r="AE870" s="3">
        <v>6.8</v>
      </c>
      <c r="AF870" s="3">
        <v>256.3</v>
      </c>
      <c r="AG870" s="3">
        <v>0</v>
      </c>
      <c r="AH870" s="3" t="s">
        <v>3762</v>
      </c>
    </row>
    <row r="871" spans="1:34" s="4" customFormat="1" ht="11.25" x14ac:dyDescent="0.2">
      <c r="A871" s="3" t="s">
        <v>3721</v>
      </c>
      <c r="B871" s="3" t="s">
        <v>3777</v>
      </c>
      <c r="C871" s="3" t="s">
        <v>639</v>
      </c>
      <c r="D871" s="3">
        <v>11827</v>
      </c>
      <c r="E871" s="3" t="s">
        <v>3763</v>
      </c>
      <c r="F871" s="3" t="s">
        <v>3765</v>
      </c>
      <c r="G871" s="3" t="s">
        <v>3764</v>
      </c>
      <c r="H871" s="3"/>
      <c r="I871" s="3" t="s">
        <v>42</v>
      </c>
      <c r="J871" s="3" t="s">
        <v>43</v>
      </c>
      <c r="K871" s="3" t="s">
        <v>44</v>
      </c>
      <c r="L871" s="3" t="s">
        <v>78</v>
      </c>
      <c r="M871" s="3" t="s">
        <v>5257</v>
      </c>
      <c r="N871" s="3">
        <v>71.81</v>
      </c>
      <c r="O871" s="3">
        <v>3513</v>
      </c>
      <c r="P871" s="3">
        <v>4892</v>
      </c>
      <c r="Q871" s="3">
        <v>0</v>
      </c>
      <c r="R871" s="3">
        <v>38.880000000000003</v>
      </c>
      <c r="S871" s="3">
        <v>1902</v>
      </c>
      <c r="T871" s="3">
        <v>4892</v>
      </c>
      <c r="U871" s="3">
        <v>0</v>
      </c>
      <c r="V871" s="3">
        <v>24.65</v>
      </c>
      <c r="W871" s="3">
        <v>1206</v>
      </c>
      <c r="X871" s="3">
        <v>4892</v>
      </c>
      <c r="Y871" s="3">
        <v>0</v>
      </c>
      <c r="Z871" s="3">
        <v>15.15</v>
      </c>
      <c r="AA871" s="3">
        <v>741</v>
      </c>
      <c r="AB871" s="3">
        <v>4892</v>
      </c>
      <c r="AC871" s="3">
        <v>0</v>
      </c>
      <c r="AD871" s="3">
        <v>41.73</v>
      </c>
      <c r="AE871" s="3">
        <v>3383</v>
      </c>
      <c r="AF871" s="3">
        <v>8107</v>
      </c>
      <c r="AG871" s="3">
        <v>0</v>
      </c>
      <c r="AH871" s="3" t="s">
        <v>3766</v>
      </c>
    </row>
    <row r="872" spans="1:34" s="4" customFormat="1" ht="11.25" x14ac:dyDescent="0.2">
      <c r="A872" s="3" t="s">
        <v>3721</v>
      </c>
      <c r="B872" s="3" t="s">
        <v>3777</v>
      </c>
      <c r="C872" s="3" t="s">
        <v>639</v>
      </c>
      <c r="D872" s="3">
        <v>11829</v>
      </c>
      <c r="E872" s="3" t="s">
        <v>3767</v>
      </c>
      <c r="F872" s="3" t="s">
        <v>3768</v>
      </c>
      <c r="G872" s="3" t="s">
        <v>3758</v>
      </c>
      <c r="H872" s="3" t="s">
        <v>3778</v>
      </c>
      <c r="I872" s="3" t="s">
        <v>42</v>
      </c>
      <c r="J872" s="3" t="s">
        <v>43</v>
      </c>
      <c r="K872" s="3" t="s">
        <v>44</v>
      </c>
      <c r="L872" s="3" t="s">
        <v>6</v>
      </c>
      <c r="M872" s="3" t="s">
        <v>9</v>
      </c>
      <c r="N872" s="3">
        <v>100</v>
      </c>
      <c r="O872" s="3">
        <v>1</v>
      </c>
      <c r="P872" s="3">
        <v>1</v>
      </c>
      <c r="Q872" s="3">
        <v>0</v>
      </c>
      <c r="R872" s="3"/>
      <c r="S872" s="3"/>
      <c r="T872" s="3"/>
      <c r="U872" s="3"/>
      <c r="V872" s="3" t="s">
        <v>67</v>
      </c>
      <c r="W872" s="3" t="s">
        <v>40</v>
      </c>
      <c r="X872" s="3" t="s">
        <v>40</v>
      </c>
      <c r="Y872" s="3" t="s">
        <v>40</v>
      </c>
      <c r="Z872" s="3" t="s">
        <v>67</v>
      </c>
      <c r="AA872" s="3" t="s">
        <v>40</v>
      </c>
      <c r="AB872" s="3" t="s">
        <v>40</v>
      </c>
      <c r="AC872" s="3" t="s">
        <v>40</v>
      </c>
      <c r="AD872" s="3" t="s">
        <v>67</v>
      </c>
      <c r="AE872" s="3" t="s">
        <v>40</v>
      </c>
      <c r="AF872" s="3" t="s">
        <v>40</v>
      </c>
      <c r="AG872" s="3" t="s">
        <v>40</v>
      </c>
      <c r="AH872" s="3" t="s">
        <v>3769</v>
      </c>
    </row>
    <row r="873" spans="1:34" s="4" customFormat="1" ht="11.25" x14ac:dyDescent="0.2">
      <c r="A873" s="3" t="s">
        <v>3721</v>
      </c>
      <c r="B873" s="3" t="s">
        <v>3777</v>
      </c>
      <c r="C873" s="3" t="s">
        <v>639</v>
      </c>
      <c r="D873" s="3">
        <v>-62</v>
      </c>
      <c r="E873" s="3" t="s">
        <v>3770</v>
      </c>
      <c r="F873" s="3" t="s">
        <v>3773</v>
      </c>
      <c r="G873" s="3" t="s">
        <v>3771</v>
      </c>
      <c r="H873" s="3" t="s">
        <v>3772</v>
      </c>
      <c r="I873" s="3" t="s">
        <v>42</v>
      </c>
      <c r="J873" s="3" t="s">
        <v>43</v>
      </c>
      <c r="K873" s="3" t="s">
        <v>44</v>
      </c>
      <c r="L873" s="3" t="s">
        <v>45</v>
      </c>
      <c r="M873" s="3" t="s">
        <v>9</v>
      </c>
      <c r="N873" s="3">
        <v>100</v>
      </c>
      <c r="O873" s="3">
        <v>1</v>
      </c>
      <c r="P873" s="3">
        <v>1</v>
      </c>
      <c r="Q873" s="3">
        <v>0</v>
      </c>
      <c r="R873" s="3"/>
      <c r="S873" s="3"/>
      <c r="T873" s="3"/>
      <c r="U873" s="3"/>
      <c r="V873" s="3" t="s">
        <v>67</v>
      </c>
      <c r="W873" s="3" t="s">
        <v>40</v>
      </c>
      <c r="X873" s="3" t="s">
        <v>40</v>
      </c>
      <c r="Y873" s="3" t="s">
        <v>40</v>
      </c>
      <c r="Z873" s="3" t="s">
        <v>67</v>
      </c>
      <c r="AA873" s="3" t="s">
        <v>40</v>
      </c>
      <c r="AB873" s="3" t="s">
        <v>40</v>
      </c>
      <c r="AC873" s="3" t="s">
        <v>40</v>
      </c>
      <c r="AD873" s="3" t="s">
        <v>67</v>
      </c>
      <c r="AE873" s="3" t="s">
        <v>40</v>
      </c>
      <c r="AF873" s="3" t="s">
        <v>40</v>
      </c>
      <c r="AG873" s="3" t="s">
        <v>40</v>
      </c>
      <c r="AH873" s="3" t="s">
        <v>3774</v>
      </c>
    </row>
    <row r="874" spans="1:34" s="4" customFormat="1" ht="11.25" x14ac:dyDescent="0.2">
      <c r="A874" s="3" t="s">
        <v>3721</v>
      </c>
      <c r="B874" s="3" t="s">
        <v>3779</v>
      </c>
      <c r="C874" s="3" t="s">
        <v>639</v>
      </c>
      <c r="D874" s="3">
        <v>-55</v>
      </c>
      <c r="E874" s="3" t="s">
        <v>3751</v>
      </c>
      <c r="F874" s="3" t="s">
        <v>3752</v>
      </c>
      <c r="G874" s="3" t="s">
        <v>3771</v>
      </c>
      <c r="H874" s="3"/>
      <c r="I874" s="3" t="s">
        <v>42</v>
      </c>
      <c r="J874" s="3" t="s">
        <v>43</v>
      </c>
      <c r="K874" s="3" t="s">
        <v>44</v>
      </c>
      <c r="L874" s="3" t="s">
        <v>78</v>
      </c>
      <c r="M874" s="3" t="s">
        <v>5256</v>
      </c>
      <c r="N874" s="3" t="s">
        <v>67</v>
      </c>
      <c r="O874" s="3" t="s">
        <v>40</v>
      </c>
      <c r="P874" s="3" t="s">
        <v>40</v>
      </c>
      <c r="Q874" s="3" t="s">
        <v>40</v>
      </c>
      <c r="R874" s="3">
        <v>84.62</v>
      </c>
      <c r="S874" s="3">
        <v>11</v>
      </c>
      <c r="T874" s="3">
        <v>13</v>
      </c>
      <c r="U874" s="3">
        <v>0</v>
      </c>
      <c r="V874" s="3">
        <v>0</v>
      </c>
      <c r="W874" s="3">
        <v>0</v>
      </c>
      <c r="X874" s="3">
        <v>0</v>
      </c>
      <c r="Y874" s="3">
        <v>0</v>
      </c>
      <c r="Z874" s="3">
        <v>84.62</v>
      </c>
      <c r="AA874" s="3">
        <v>11</v>
      </c>
      <c r="AB874" s="3">
        <v>13</v>
      </c>
      <c r="AC874" s="3">
        <v>0</v>
      </c>
      <c r="AD874" s="3">
        <v>76.92</v>
      </c>
      <c r="AE874" s="3">
        <v>10</v>
      </c>
      <c r="AF874" s="3">
        <v>13</v>
      </c>
      <c r="AG874" s="3">
        <v>0</v>
      </c>
      <c r="AH874" s="3" t="s">
        <v>3753</v>
      </c>
    </row>
    <row r="875" spans="1:34" s="4" customFormat="1" ht="11.25" x14ac:dyDescent="0.2">
      <c r="A875" s="3" t="s">
        <v>3721</v>
      </c>
      <c r="B875" s="3" t="s">
        <v>3779</v>
      </c>
      <c r="C875" s="3" t="s">
        <v>639</v>
      </c>
      <c r="D875" s="3">
        <v>-40</v>
      </c>
      <c r="E875" s="3" t="s">
        <v>3754</v>
      </c>
      <c r="F875" s="3" t="s">
        <v>3755</v>
      </c>
      <c r="G875" s="3" t="s">
        <v>3764</v>
      </c>
      <c r="H875" s="3"/>
      <c r="I875" s="3" t="s">
        <v>42</v>
      </c>
      <c r="J875" s="3" t="s">
        <v>43</v>
      </c>
      <c r="K875" s="3" t="s">
        <v>44</v>
      </c>
      <c r="L875" s="3" t="s">
        <v>6</v>
      </c>
      <c r="M875" s="3" t="s">
        <v>5256</v>
      </c>
      <c r="N875" s="3" t="s">
        <v>67</v>
      </c>
      <c r="O875" s="3" t="s">
        <v>40</v>
      </c>
      <c r="P875" s="3" t="s">
        <v>40</v>
      </c>
      <c r="Q875" s="3" t="s">
        <v>40</v>
      </c>
      <c r="R875" s="3">
        <v>71.98</v>
      </c>
      <c r="S875" s="3">
        <v>149</v>
      </c>
      <c r="T875" s="3">
        <v>207</v>
      </c>
      <c r="U875" s="3">
        <v>0</v>
      </c>
      <c r="V875" s="3">
        <v>0</v>
      </c>
      <c r="W875" s="3">
        <v>0</v>
      </c>
      <c r="X875" s="3">
        <v>0</v>
      </c>
      <c r="Y875" s="3">
        <v>0</v>
      </c>
      <c r="Z875" s="3">
        <v>53.8</v>
      </c>
      <c r="AA875" s="3">
        <v>99</v>
      </c>
      <c r="AB875" s="3">
        <v>184</v>
      </c>
      <c r="AC875" s="3">
        <v>0</v>
      </c>
      <c r="AD875" s="3">
        <v>51.85</v>
      </c>
      <c r="AE875" s="3">
        <v>42</v>
      </c>
      <c r="AF875" s="3">
        <v>81</v>
      </c>
      <c r="AG875" s="3">
        <v>0</v>
      </c>
      <c r="AH875" s="3" t="s">
        <v>3756</v>
      </c>
    </row>
    <row r="876" spans="1:34" s="4" customFormat="1" ht="11.25" x14ac:dyDescent="0.2">
      <c r="A876" s="3" t="s">
        <v>3721</v>
      </c>
      <c r="B876" s="3" t="s">
        <v>3779</v>
      </c>
      <c r="C876" s="3" t="s">
        <v>639</v>
      </c>
      <c r="D876" s="3">
        <v>9188</v>
      </c>
      <c r="E876" s="3" t="s">
        <v>3757</v>
      </c>
      <c r="F876" s="3" t="s">
        <v>3759</v>
      </c>
      <c r="G876" s="3" t="s">
        <v>3758</v>
      </c>
      <c r="H876" s="3"/>
      <c r="I876" s="3" t="s">
        <v>42</v>
      </c>
      <c r="J876" s="3" t="s">
        <v>43</v>
      </c>
      <c r="K876" s="3" t="s">
        <v>44</v>
      </c>
      <c r="L876" s="3" t="s">
        <v>6</v>
      </c>
      <c r="M876" s="3" t="s">
        <v>5257</v>
      </c>
      <c r="N876" s="3">
        <v>100</v>
      </c>
      <c r="O876" s="3">
        <v>2</v>
      </c>
      <c r="P876" s="3">
        <v>2</v>
      </c>
      <c r="Q876" s="3">
        <v>0</v>
      </c>
      <c r="R876" s="3">
        <v>100</v>
      </c>
      <c r="S876" s="3">
        <v>1</v>
      </c>
      <c r="T876" s="3">
        <v>1</v>
      </c>
      <c r="U876" s="3">
        <v>0</v>
      </c>
      <c r="V876" s="3">
        <v>100</v>
      </c>
      <c r="W876" s="3">
        <v>1</v>
      </c>
      <c r="X876" s="3">
        <v>1</v>
      </c>
      <c r="Y876" s="3">
        <v>0</v>
      </c>
      <c r="Z876" s="3">
        <v>100</v>
      </c>
      <c r="AA876" s="3">
        <v>1</v>
      </c>
      <c r="AB876" s="3">
        <v>1</v>
      </c>
      <c r="AC876" s="3">
        <v>0</v>
      </c>
      <c r="AD876" s="3">
        <v>67</v>
      </c>
      <c r="AE876" s="3">
        <v>2</v>
      </c>
      <c r="AF876" s="3">
        <v>3</v>
      </c>
      <c r="AG876" s="3">
        <v>0</v>
      </c>
      <c r="AH876" s="3" t="s">
        <v>3744</v>
      </c>
    </row>
    <row r="877" spans="1:34" s="4" customFormat="1" ht="11.25" x14ac:dyDescent="0.2">
      <c r="A877" s="3" t="s">
        <v>3721</v>
      </c>
      <c r="B877" s="3" t="s">
        <v>3779</v>
      </c>
      <c r="C877" s="3" t="s">
        <v>639</v>
      </c>
      <c r="D877" s="3">
        <v>9999</v>
      </c>
      <c r="E877" s="3" t="s">
        <v>3760</v>
      </c>
      <c r="F877" s="3" t="s">
        <v>3761</v>
      </c>
      <c r="G877" s="3" t="s">
        <v>3758</v>
      </c>
      <c r="H877" s="3"/>
      <c r="I877" s="3" t="s">
        <v>42</v>
      </c>
      <c r="J877" s="3" t="s">
        <v>43</v>
      </c>
      <c r="K877" s="3" t="s">
        <v>44</v>
      </c>
      <c r="L877" s="3" t="s">
        <v>78</v>
      </c>
      <c r="M877" s="3" t="s">
        <v>5256</v>
      </c>
      <c r="N877" s="3" t="s">
        <v>67</v>
      </c>
      <c r="O877" s="3" t="s">
        <v>40</v>
      </c>
      <c r="P877" s="3" t="s">
        <v>40</v>
      </c>
      <c r="Q877" s="3" t="s">
        <v>40</v>
      </c>
      <c r="R877" s="3">
        <v>61.65</v>
      </c>
      <c r="S877" s="3">
        <v>41.8</v>
      </c>
      <c r="T877" s="3">
        <v>67.8</v>
      </c>
      <c r="U877" s="3">
        <v>0</v>
      </c>
      <c r="V877" s="3">
        <v>0</v>
      </c>
      <c r="W877" s="3">
        <v>0</v>
      </c>
      <c r="X877" s="3">
        <v>0</v>
      </c>
      <c r="Y877" s="3">
        <v>0</v>
      </c>
      <c r="Z877" s="3">
        <v>55.75</v>
      </c>
      <c r="AA877" s="3">
        <v>37.799999999999997</v>
      </c>
      <c r="AB877" s="3">
        <v>67.8</v>
      </c>
      <c r="AC877" s="3">
        <v>0</v>
      </c>
      <c r="AD877" s="3">
        <v>39.97</v>
      </c>
      <c r="AE877" s="3">
        <v>27.1</v>
      </c>
      <c r="AF877" s="3">
        <v>67.8</v>
      </c>
      <c r="AG877" s="3">
        <v>0</v>
      </c>
      <c r="AH877" s="3" t="s">
        <v>3762</v>
      </c>
    </row>
    <row r="878" spans="1:34" s="4" customFormat="1" ht="11.25" x14ac:dyDescent="0.2">
      <c r="A878" s="3" t="s">
        <v>3721</v>
      </c>
      <c r="B878" s="3" t="s">
        <v>3779</v>
      </c>
      <c r="C878" s="3" t="s">
        <v>639</v>
      </c>
      <c r="D878" s="3">
        <v>11827</v>
      </c>
      <c r="E878" s="3" t="s">
        <v>3763</v>
      </c>
      <c r="F878" s="3" t="s">
        <v>3765</v>
      </c>
      <c r="G878" s="3" t="s">
        <v>3764</v>
      </c>
      <c r="H878" s="3"/>
      <c r="I878" s="3" t="s">
        <v>42</v>
      </c>
      <c r="J878" s="3" t="s">
        <v>43</v>
      </c>
      <c r="K878" s="3" t="s">
        <v>44</v>
      </c>
      <c r="L878" s="3" t="s">
        <v>78</v>
      </c>
      <c r="M878" s="3" t="s">
        <v>5257</v>
      </c>
      <c r="N878" s="3">
        <v>122.59</v>
      </c>
      <c r="O878" s="3">
        <v>1107</v>
      </c>
      <c r="P878" s="3">
        <v>903</v>
      </c>
      <c r="Q878" s="3">
        <v>0</v>
      </c>
      <c r="R878" s="3">
        <v>62.57</v>
      </c>
      <c r="S878" s="3">
        <v>565</v>
      </c>
      <c r="T878" s="3">
        <v>903</v>
      </c>
      <c r="U878" s="3">
        <v>0</v>
      </c>
      <c r="V878" s="3">
        <v>60.35</v>
      </c>
      <c r="W878" s="3">
        <v>545</v>
      </c>
      <c r="X878" s="3">
        <v>903</v>
      </c>
      <c r="Y878" s="3">
        <v>0</v>
      </c>
      <c r="Z878" s="3">
        <v>52.16</v>
      </c>
      <c r="AA878" s="3">
        <v>471</v>
      </c>
      <c r="AB878" s="3">
        <v>903</v>
      </c>
      <c r="AC878" s="3">
        <v>0</v>
      </c>
      <c r="AD878" s="3">
        <v>228.75</v>
      </c>
      <c r="AE878" s="3">
        <v>1082</v>
      </c>
      <c r="AF878" s="3">
        <v>473</v>
      </c>
      <c r="AG878" s="3">
        <v>0</v>
      </c>
      <c r="AH878" s="3" t="s">
        <v>3766</v>
      </c>
    </row>
    <row r="879" spans="1:34" s="4" customFormat="1" ht="11.25" x14ac:dyDescent="0.2">
      <c r="A879" s="3" t="s">
        <v>3721</v>
      </c>
      <c r="B879" s="3" t="s">
        <v>3779</v>
      </c>
      <c r="C879" s="3" t="s">
        <v>639</v>
      </c>
      <c r="D879" s="3">
        <v>11829</v>
      </c>
      <c r="E879" s="3" t="s">
        <v>3767</v>
      </c>
      <c r="F879" s="3" t="s">
        <v>3768</v>
      </c>
      <c r="G879" s="3" t="s">
        <v>3758</v>
      </c>
      <c r="H879" s="3"/>
      <c r="I879" s="3" t="s">
        <v>42</v>
      </c>
      <c r="J879" s="3" t="s">
        <v>43</v>
      </c>
      <c r="K879" s="3" t="s">
        <v>44</v>
      </c>
      <c r="L879" s="3" t="s">
        <v>6</v>
      </c>
      <c r="M879" s="3" t="s">
        <v>5257</v>
      </c>
      <c r="N879" s="3">
        <v>100</v>
      </c>
      <c r="O879" s="3">
        <v>1</v>
      </c>
      <c r="P879" s="3">
        <v>1</v>
      </c>
      <c r="Q879" s="3">
        <v>0</v>
      </c>
      <c r="R879" s="3">
        <v>0</v>
      </c>
      <c r="S879" s="3">
        <v>0</v>
      </c>
      <c r="T879" s="3">
        <v>1</v>
      </c>
      <c r="U879" s="3">
        <v>0</v>
      </c>
      <c r="V879" s="3">
        <v>0</v>
      </c>
      <c r="W879" s="3">
        <v>0</v>
      </c>
      <c r="X879" s="3">
        <v>1</v>
      </c>
      <c r="Y879" s="3">
        <v>0</v>
      </c>
      <c r="Z879" s="3">
        <v>100</v>
      </c>
      <c r="AA879" s="3">
        <v>1</v>
      </c>
      <c r="AB879" s="3">
        <v>1</v>
      </c>
      <c r="AC879" s="3">
        <v>0</v>
      </c>
      <c r="AD879" s="3" t="s">
        <v>67</v>
      </c>
      <c r="AE879" s="3" t="s">
        <v>40</v>
      </c>
      <c r="AF879" s="3" t="s">
        <v>40</v>
      </c>
      <c r="AG879" s="3" t="s">
        <v>40</v>
      </c>
      <c r="AH879" s="3" t="s">
        <v>3769</v>
      </c>
    </row>
    <row r="880" spans="1:34" s="4" customFormat="1" ht="11.25" x14ac:dyDescent="0.2">
      <c r="A880" s="3" t="s">
        <v>3721</v>
      </c>
      <c r="B880" s="3" t="s">
        <v>3779</v>
      </c>
      <c r="C880" s="3" t="s">
        <v>639</v>
      </c>
      <c r="D880" s="3">
        <v>-62</v>
      </c>
      <c r="E880" s="3" t="s">
        <v>3770</v>
      </c>
      <c r="F880" s="3" t="s">
        <v>3773</v>
      </c>
      <c r="G880" s="3" t="s">
        <v>3771</v>
      </c>
      <c r="H880" s="3" t="s">
        <v>3772</v>
      </c>
      <c r="I880" s="3" t="s">
        <v>42</v>
      </c>
      <c r="J880" s="3" t="s">
        <v>43</v>
      </c>
      <c r="K880" s="3" t="s">
        <v>44</v>
      </c>
      <c r="L880" s="3" t="s">
        <v>45</v>
      </c>
      <c r="M880" s="3" t="s">
        <v>9</v>
      </c>
      <c r="N880" s="3">
        <v>100</v>
      </c>
      <c r="O880" s="3">
        <v>1</v>
      </c>
      <c r="P880" s="3">
        <v>1</v>
      </c>
      <c r="Q880" s="3">
        <v>0</v>
      </c>
      <c r="R880" s="3"/>
      <c r="S880" s="3"/>
      <c r="T880" s="3"/>
      <c r="U880" s="3"/>
      <c r="V880" s="3" t="s">
        <v>67</v>
      </c>
      <c r="W880" s="3" t="s">
        <v>40</v>
      </c>
      <c r="X880" s="3" t="s">
        <v>40</v>
      </c>
      <c r="Y880" s="3" t="s">
        <v>40</v>
      </c>
      <c r="Z880" s="3" t="s">
        <v>67</v>
      </c>
      <c r="AA880" s="3" t="s">
        <v>40</v>
      </c>
      <c r="AB880" s="3" t="s">
        <v>40</v>
      </c>
      <c r="AC880" s="3" t="s">
        <v>40</v>
      </c>
      <c r="AD880" s="3" t="s">
        <v>67</v>
      </c>
      <c r="AE880" s="3" t="s">
        <v>40</v>
      </c>
      <c r="AF880" s="3" t="s">
        <v>40</v>
      </c>
      <c r="AG880" s="3" t="s">
        <v>40</v>
      </c>
      <c r="AH880" s="3" t="s">
        <v>3774</v>
      </c>
    </row>
    <row r="881" spans="1:34" s="4" customFormat="1" ht="11.25" x14ac:dyDescent="0.2">
      <c r="A881" s="3" t="s">
        <v>3721</v>
      </c>
      <c r="B881" s="3" t="s">
        <v>3780</v>
      </c>
      <c r="C881" s="3" t="s">
        <v>639</v>
      </c>
      <c r="D881" s="3">
        <v>-55</v>
      </c>
      <c r="E881" s="3" t="s">
        <v>3751</v>
      </c>
      <c r="F881" s="3" t="s">
        <v>3752</v>
      </c>
      <c r="G881" s="3"/>
      <c r="H881" s="3"/>
      <c r="I881" s="3" t="s">
        <v>42</v>
      </c>
      <c r="J881" s="3" t="s">
        <v>43</v>
      </c>
      <c r="K881" s="3" t="s">
        <v>44</v>
      </c>
      <c r="L881" s="3" t="s">
        <v>78</v>
      </c>
      <c r="M881" s="3" t="s">
        <v>5256</v>
      </c>
      <c r="N881" s="3" t="s">
        <v>67</v>
      </c>
      <c r="O881" s="3" t="s">
        <v>40</v>
      </c>
      <c r="P881" s="3" t="s">
        <v>40</v>
      </c>
      <c r="Q881" s="3" t="s">
        <v>40</v>
      </c>
      <c r="R881" s="3" t="s">
        <v>67</v>
      </c>
      <c r="S881" s="3" t="s">
        <v>40</v>
      </c>
      <c r="T881" s="3" t="s">
        <v>40</v>
      </c>
      <c r="U881" s="3" t="s">
        <v>40</v>
      </c>
      <c r="V881" s="3" t="s">
        <v>67</v>
      </c>
      <c r="W881" s="3" t="s">
        <v>40</v>
      </c>
      <c r="X881" s="3" t="s">
        <v>40</v>
      </c>
      <c r="Y881" s="3" t="s">
        <v>40</v>
      </c>
      <c r="Z881" s="3">
        <v>84.62</v>
      </c>
      <c r="AA881" s="3">
        <v>44</v>
      </c>
      <c r="AB881" s="3">
        <v>52</v>
      </c>
      <c r="AC881" s="3">
        <v>0</v>
      </c>
      <c r="AD881" s="3">
        <v>75</v>
      </c>
      <c r="AE881" s="3">
        <v>39</v>
      </c>
      <c r="AF881" s="3">
        <v>52</v>
      </c>
      <c r="AG881" s="3">
        <v>0</v>
      </c>
      <c r="AH881" s="3" t="s">
        <v>3753</v>
      </c>
    </row>
    <row r="882" spans="1:34" s="4" customFormat="1" ht="11.25" x14ac:dyDescent="0.2">
      <c r="A882" s="3" t="s">
        <v>3721</v>
      </c>
      <c r="B882" s="3" t="s">
        <v>3780</v>
      </c>
      <c r="C882" s="3" t="s">
        <v>639</v>
      </c>
      <c r="D882" s="3">
        <v>-40</v>
      </c>
      <c r="E882" s="3" t="s">
        <v>3754</v>
      </c>
      <c r="F882" s="3" t="s">
        <v>3755</v>
      </c>
      <c r="G882" s="3"/>
      <c r="H882" s="3"/>
      <c r="I882" s="3" t="s">
        <v>42</v>
      </c>
      <c r="J882" s="3" t="s">
        <v>43</v>
      </c>
      <c r="K882" s="3" t="s">
        <v>44</v>
      </c>
      <c r="L882" s="3" t="s">
        <v>6</v>
      </c>
      <c r="M882" s="3" t="s">
        <v>5256</v>
      </c>
      <c r="N882" s="3" t="s">
        <v>67</v>
      </c>
      <c r="O882" s="3" t="s">
        <v>40</v>
      </c>
      <c r="P882" s="3" t="s">
        <v>40</v>
      </c>
      <c r="Q882" s="3" t="s">
        <v>40</v>
      </c>
      <c r="R882" s="3" t="s">
        <v>67</v>
      </c>
      <c r="S882" s="3" t="s">
        <v>40</v>
      </c>
      <c r="T882" s="3" t="s">
        <v>40</v>
      </c>
      <c r="U882" s="3" t="s">
        <v>40</v>
      </c>
      <c r="V882" s="3" t="s">
        <v>67</v>
      </c>
      <c r="W882" s="3" t="s">
        <v>40</v>
      </c>
      <c r="X882" s="3" t="s">
        <v>40</v>
      </c>
      <c r="Y882" s="3" t="s">
        <v>40</v>
      </c>
      <c r="Z882" s="3">
        <v>67.430000000000007</v>
      </c>
      <c r="AA882" s="3">
        <v>207</v>
      </c>
      <c r="AB882" s="3">
        <v>307</v>
      </c>
      <c r="AC882" s="3">
        <v>0</v>
      </c>
      <c r="AD882" s="3">
        <v>54.29</v>
      </c>
      <c r="AE882" s="3">
        <v>196</v>
      </c>
      <c r="AF882" s="3">
        <v>361</v>
      </c>
      <c r="AG882" s="3">
        <v>0</v>
      </c>
      <c r="AH882" s="3" t="s">
        <v>3756</v>
      </c>
    </row>
    <row r="883" spans="1:34" s="4" customFormat="1" ht="11.25" x14ac:dyDescent="0.2">
      <c r="A883" s="3" t="s">
        <v>3721</v>
      </c>
      <c r="B883" s="3" t="s">
        <v>3780</v>
      </c>
      <c r="C883" s="3" t="s">
        <v>639</v>
      </c>
      <c r="D883" s="3">
        <v>9188</v>
      </c>
      <c r="E883" s="3" t="s">
        <v>3757</v>
      </c>
      <c r="F883" s="3" t="s">
        <v>3759</v>
      </c>
      <c r="G883" s="3" t="s">
        <v>3758</v>
      </c>
      <c r="H883" s="3"/>
      <c r="I883" s="3" t="s">
        <v>42</v>
      </c>
      <c r="J883" s="3" t="s">
        <v>43</v>
      </c>
      <c r="K883" s="3" t="s">
        <v>44</v>
      </c>
      <c r="L883" s="3" t="s">
        <v>6</v>
      </c>
      <c r="M883" s="3" t="s">
        <v>5257</v>
      </c>
      <c r="N883" s="3">
        <v>100</v>
      </c>
      <c r="O883" s="3">
        <v>1</v>
      </c>
      <c r="P883" s="3">
        <v>1</v>
      </c>
      <c r="Q883" s="3">
        <v>0</v>
      </c>
      <c r="R883" s="3">
        <v>100</v>
      </c>
      <c r="S883" s="3">
        <v>1</v>
      </c>
      <c r="T883" s="3">
        <v>1</v>
      </c>
      <c r="U883" s="3">
        <v>0</v>
      </c>
      <c r="V883" s="3">
        <v>0</v>
      </c>
      <c r="W883" s="3">
        <v>0</v>
      </c>
      <c r="X883" s="3">
        <v>1</v>
      </c>
      <c r="Y883" s="3">
        <v>0</v>
      </c>
      <c r="Z883" s="3">
        <v>50</v>
      </c>
      <c r="AA883" s="3">
        <v>1</v>
      </c>
      <c r="AB883" s="3">
        <v>2</v>
      </c>
      <c r="AC883" s="3">
        <v>0</v>
      </c>
      <c r="AD883" s="3">
        <v>71</v>
      </c>
      <c r="AE883" s="3">
        <v>5</v>
      </c>
      <c r="AF883" s="3">
        <v>7</v>
      </c>
      <c r="AG883" s="3">
        <v>0</v>
      </c>
      <c r="AH883" s="3" t="s">
        <v>3744</v>
      </c>
    </row>
    <row r="884" spans="1:34" s="4" customFormat="1" ht="11.25" x14ac:dyDescent="0.2">
      <c r="A884" s="3" t="s">
        <v>3721</v>
      </c>
      <c r="B884" s="3" t="s">
        <v>3780</v>
      </c>
      <c r="C884" s="3" t="s">
        <v>639</v>
      </c>
      <c r="D884" s="3">
        <v>9999</v>
      </c>
      <c r="E884" s="3" t="s">
        <v>3760</v>
      </c>
      <c r="F884" s="3" t="s">
        <v>3761</v>
      </c>
      <c r="G884" s="3"/>
      <c r="H884" s="3"/>
      <c r="I884" s="3" t="s">
        <v>42</v>
      </c>
      <c r="J884" s="3" t="s">
        <v>43</v>
      </c>
      <c r="K884" s="3" t="s">
        <v>44</v>
      </c>
      <c r="L884" s="3" t="s">
        <v>78</v>
      </c>
      <c r="M884" s="3" t="s">
        <v>5256</v>
      </c>
      <c r="N884" s="3" t="s">
        <v>67</v>
      </c>
      <c r="O884" s="3" t="s">
        <v>40</v>
      </c>
      <c r="P884" s="3" t="s">
        <v>40</v>
      </c>
      <c r="Q884" s="3" t="s">
        <v>40</v>
      </c>
      <c r="R884" s="3" t="s">
        <v>67</v>
      </c>
      <c r="S884" s="3" t="s">
        <v>40</v>
      </c>
      <c r="T884" s="3" t="s">
        <v>40</v>
      </c>
      <c r="U884" s="3" t="s">
        <v>40</v>
      </c>
      <c r="V884" s="3" t="s">
        <v>67</v>
      </c>
      <c r="W884" s="3" t="s">
        <v>40</v>
      </c>
      <c r="X884" s="3" t="s">
        <v>40</v>
      </c>
      <c r="Y884" s="3" t="s">
        <v>40</v>
      </c>
      <c r="Z884" s="3">
        <v>9.91</v>
      </c>
      <c r="AA884" s="3">
        <v>54</v>
      </c>
      <c r="AB884" s="3">
        <v>545</v>
      </c>
      <c r="AC884" s="3">
        <v>0</v>
      </c>
      <c r="AD884" s="3">
        <v>8.2200000000000006</v>
      </c>
      <c r="AE884" s="3">
        <v>44.8</v>
      </c>
      <c r="AF884" s="3">
        <v>545</v>
      </c>
      <c r="AG884" s="3">
        <v>0</v>
      </c>
      <c r="AH884" s="3" t="s">
        <v>3762</v>
      </c>
    </row>
    <row r="885" spans="1:34" s="4" customFormat="1" ht="11.25" x14ac:dyDescent="0.2">
      <c r="A885" s="3" t="s">
        <v>3721</v>
      </c>
      <c r="B885" s="3" t="s">
        <v>3780</v>
      </c>
      <c r="C885" s="3" t="s">
        <v>639</v>
      </c>
      <c r="D885" s="3">
        <v>11827</v>
      </c>
      <c r="E885" s="3" t="s">
        <v>3763</v>
      </c>
      <c r="F885" s="3" t="s">
        <v>3765</v>
      </c>
      <c r="G885" s="3" t="s">
        <v>3764</v>
      </c>
      <c r="H885" s="3"/>
      <c r="I885" s="3" t="s">
        <v>42</v>
      </c>
      <c r="J885" s="3" t="s">
        <v>43</v>
      </c>
      <c r="K885" s="3" t="s">
        <v>44</v>
      </c>
      <c r="L885" s="3" t="s">
        <v>78</v>
      </c>
      <c r="M885" s="3" t="s">
        <v>5257</v>
      </c>
      <c r="N885" s="3">
        <v>62.22</v>
      </c>
      <c r="O885" s="3">
        <v>6904</v>
      </c>
      <c r="P885" s="3">
        <v>11097</v>
      </c>
      <c r="Q885" s="3">
        <v>0</v>
      </c>
      <c r="R885" s="3">
        <v>30.1</v>
      </c>
      <c r="S885" s="3">
        <v>3340</v>
      </c>
      <c r="T885" s="3">
        <v>11097</v>
      </c>
      <c r="U885" s="3">
        <v>0</v>
      </c>
      <c r="V885" s="3">
        <v>24.15</v>
      </c>
      <c r="W885" s="3">
        <v>2680</v>
      </c>
      <c r="X885" s="3">
        <v>11097</v>
      </c>
      <c r="Y885" s="3">
        <v>0</v>
      </c>
      <c r="Z885" s="3" t="s">
        <v>67</v>
      </c>
      <c r="AA885" s="3" t="s">
        <v>40</v>
      </c>
      <c r="AB885" s="3" t="s">
        <v>40</v>
      </c>
      <c r="AC885" s="3" t="s">
        <v>40</v>
      </c>
      <c r="AD885" s="3">
        <v>47.51</v>
      </c>
      <c r="AE885" s="3">
        <v>8677</v>
      </c>
      <c r="AF885" s="3">
        <v>18264</v>
      </c>
      <c r="AG885" s="3">
        <v>0</v>
      </c>
      <c r="AH885" s="3" t="s">
        <v>3766</v>
      </c>
    </row>
    <row r="886" spans="1:34" s="4" customFormat="1" ht="11.25" x14ac:dyDescent="0.2">
      <c r="A886" s="3" t="s">
        <v>3721</v>
      </c>
      <c r="B886" s="3" t="s">
        <v>3780</v>
      </c>
      <c r="C886" s="3" t="s">
        <v>639</v>
      </c>
      <c r="D886" s="3">
        <v>11829</v>
      </c>
      <c r="E886" s="3" t="s">
        <v>3767</v>
      </c>
      <c r="F886" s="3" t="s">
        <v>3768</v>
      </c>
      <c r="G886" s="3" t="s">
        <v>3758</v>
      </c>
      <c r="H886" s="3"/>
      <c r="I886" s="3" t="s">
        <v>42</v>
      </c>
      <c r="J886" s="3" t="s">
        <v>43</v>
      </c>
      <c r="K886" s="3" t="s">
        <v>44</v>
      </c>
      <c r="L886" s="3" t="s">
        <v>6</v>
      </c>
      <c r="M886" s="3" t="s">
        <v>5257</v>
      </c>
      <c r="N886" s="3">
        <v>100</v>
      </c>
      <c r="O886" s="3">
        <v>2</v>
      </c>
      <c r="P886" s="3">
        <v>2</v>
      </c>
      <c r="Q886" s="3">
        <v>0</v>
      </c>
      <c r="R886" s="3">
        <v>100</v>
      </c>
      <c r="S886" s="3">
        <v>1</v>
      </c>
      <c r="T886" s="3">
        <v>1</v>
      </c>
      <c r="U886" s="3">
        <v>0</v>
      </c>
      <c r="V886" s="3">
        <v>0</v>
      </c>
      <c r="W886" s="3">
        <v>0</v>
      </c>
      <c r="X886" s="3">
        <v>1</v>
      </c>
      <c r="Y886" s="3">
        <v>0</v>
      </c>
      <c r="Z886" s="3" t="s">
        <v>67</v>
      </c>
      <c r="AA886" s="3" t="s">
        <v>40</v>
      </c>
      <c r="AB886" s="3" t="s">
        <v>40</v>
      </c>
      <c r="AC886" s="3" t="s">
        <v>40</v>
      </c>
      <c r="AD886" s="3">
        <v>100</v>
      </c>
      <c r="AE886" s="3">
        <v>1</v>
      </c>
      <c r="AF886" s="3">
        <v>1</v>
      </c>
      <c r="AG886" s="3">
        <v>0</v>
      </c>
      <c r="AH886" s="3" t="s">
        <v>3769</v>
      </c>
    </row>
    <row r="887" spans="1:34" s="4" customFormat="1" ht="11.25" x14ac:dyDescent="0.2">
      <c r="A887" s="3" t="s">
        <v>3721</v>
      </c>
      <c r="B887" s="3" t="s">
        <v>3780</v>
      </c>
      <c r="C887" s="3" t="s">
        <v>639</v>
      </c>
      <c r="D887" s="3">
        <v>-62</v>
      </c>
      <c r="E887" s="3" t="s">
        <v>3770</v>
      </c>
      <c r="F887" s="3" t="s">
        <v>3773</v>
      </c>
      <c r="G887" s="3" t="s">
        <v>3771</v>
      </c>
      <c r="H887" s="3" t="s">
        <v>3772</v>
      </c>
      <c r="I887" s="3" t="s">
        <v>42</v>
      </c>
      <c r="J887" s="3" t="s">
        <v>43</v>
      </c>
      <c r="K887" s="3" t="s">
        <v>44</v>
      </c>
      <c r="L887" s="3" t="s">
        <v>45</v>
      </c>
      <c r="M887" s="3" t="s">
        <v>9</v>
      </c>
      <c r="N887" s="3">
        <v>100</v>
      </c>
      <c r="O887" s="3">
        <v>1</v>
      </c>
      <c r="P887" s="3">
        <v>1</v>
      </c>
      <c r="Q887" s="3">
        <v>0</v>
      </c>
      <c r="R887" s="3"/>
      <c r="S887" s="3"/>
      <c r="T887" s="3"/>
      <c r="U887" s="3"/>
      <c r="V887" s="3" t="s">
        <v>67</v>
      </c>
      <c r="W887" s="3" t="s">
        <v>40</v>
      </c>
      <c r="X887" s="3" t="s">
        <v>40</v>
      </c>
      <c r="Y887" s="3" t="s">
        <v>40</v>
      </c>
      <c r="Z887" s="3" t="s">
        <v>67</v>
      </c>
      <c r="AA887" s="3" t="s">
        <v>40</v>
      </c>
      <c r="AB887" s="3" t="s">
        <v>40</v>
      </c>
      <c r="AC887" s="3" t="s">
        <v>40</v>
      </c>
      <c r="AD887" s="3" t="s">
        <v>67</v>
      </c>
      <c r="AE887" s="3" t="s">
        <v>40</v>
      </c>
      <c r="AF887" s="3" t="s">
        <v>40</v>
      </c>
      <c r="AG887" s="3" t="s">
        <v>40</v>
      </c>
      <c r="AH887" s="3" t="s">
        <v>3774</v>
      </c>
    </row>
    <row r="888" spans="1:34" s="4" customFormat="1" ht="11.25" x14ac:dyDescent="0.2">
      <c r="A888" s="3" t="s">
        <v>3721</v>
      </c>
      <c r="B888" s="3" t="s">
        <v>3781</v>
      </c>
      <c r="C888" s="3" t="s">
        <v>639</v>
      </c>
      <c r="D888" s="3">
        <v>9188</v>
      </c>
      <c r="E888" s="3" t="s">
        <v>3757</v>
      </c>
      <c r="F888" s="3" t="s">
        <v>3759</v>
      </c>
      <c r="G888" s="3" t="s">
        <v>3758</v>
      </c>
      <c r="H888" s="3"/>
      <c r="I888" s="3" t="s">
        <v>42</v>
      </c>
      <c r="J888" s="3" t="s">
        <v>43</v>
      </c>
      <c r="K888" s="3" t="s">
        <v>44</v>
      </c>
      <c r="L888" s="3" t="s">
        <v>6</v>
      </c>
      <c r="M888" s="3" t="s">
        <v>5257</v>
      </c>
      <c r="N888" s="3">
        <v>100</v>
      </c>
      <c r="O888" s="3">
        <v>3</v>
      </c>
      <c r="P888" s="3">
        <v>3</v>
      </c>
      <c r="Q888" s="3">
        <v>0</v>
      </c>
      <c r="R888" s="3">
        <v>100</v>
      </c>
      <c r="S888" s="3">
        <v>2</v>
      </c>
      <c r="T888" s="3">
        <v>2</v>
      </c>
      <c r="U888" s="3">
        <v>0</v>
      </c>
      <c r="V888" s="3">
        <v>50</v>
      </c>
      <c r="W888" s="3">
        <v>1</v>
      </c>
      <c r="X888" s="3">
        <v>2</v>
      </c>
      <c r="Y888" s="3">
        <v>0</v>
      </c>
      <c r="Z888" s="3">
        <v>125</v>
      </c>
      <c r="AA888" s="3">
        <v>5</v>
      </c>
      <c r="AB888" s="3">
        <v>4</v>
      </c>
      <c r="AC888" s="3">
        <v>0</v>
      </c>
      <c r="AD888" s="3">
        <v>100</v>
      </c>
      <c r="AE888" s="3">
        <v>3</v>
      </c>
      <c r="AF888" s="3">
        <v>3</v>
      </c>
      <c r="AG888" s="3">
        <v>0</v>
      </c>
      <c r="AH888" s="3" t="s">
        <v>3744</v>
      </c>
    </row>
    <row r="889" spans="1:34" s="4" customFormat="1" ht="11.25" x14ac:dyDescent="0.2">
      <c r="A889" s="3" t="s">
        <v>3721</v>
      </c>
      <c r="B889" s="3" t="s">
        <v>3781</v>
      </c>
      <c r="C889" s="3" t="s">
        <v>639</v>
      </c>
      <c r="D889" s="3">
        <v>11827</v>
      </c>
      <c r="E889" s="3" t="s">
        <v>3763</v>
      </c>
      <c r="F889" s="3" t="s">
        <v>3765</v>
      </c>
      <c r="G889" s="3" t="s">
        <v>3782</v>
      </c>
      <c r="H889" s="3"/>
      <c r="I889" s="3" t="s">
        <v>42</v>
      </c>
      <c r="J889" s="3" t="s">
        <v>43</v>
      </c>
      <c r="K889" s="3" t="s">
        <v>44</v>
      </c>
      <c r="L889" s="3" t="s">
        <v>78</v>
      </c>
      <c r="M889" s="3" t="s">
        <v>5257</v>
      </c>
      <c r="N889" s="3">
        <v>78.05</v>
      </c>
      <c r="O889" s="3">
        <v>9148</v>
      </c>
      <c r="P889" s="3">
        <v>11721</v>
      </c>
      <c r="Q889" s="3">
        <v>0</v>
      </c>
      <c r="R889" s="3">
        <v>54.27</v>
      </c>
      <c r="S889" s="3">
        <v>6361</v>
      </c>
      <c r="T889" s="3">
        <v>11721</v>
      </c>
      <c r="U889" s="3">
        <v>0</v>
      </c>
      <c r="V889" s="3">
        <v>0</v>
      </c>
      <c r="W889" s="3">
        <v>0</v>
      </c>
      <c r="X889" s="3">
        <v>0</v>
      </c>
      <c r="Y889" s="3">
        <v>0</v>
      </c>
      <c r="Z889" s="3">
        <v>0</v>
      </c>
      <c r="AA889" s="3">
        <v>0</v>
      </c>
      <c r="AB889" s="3">
        <v>0</v>
      </c>
      <c r="AC889" s="3">
        <v>0</v>
      </c>
      <c r="AD889" s="3">
        <v>111.14</v>
      </c>
      <c r="AE889" s="3">
        <v>15478</v>
      </c>
      <c r="AF889" s="3">
        <v>13926</v>
      </c>
      <c r="AG889" s="3">
        <v>0</v>
      </c>
      <c r="AH889" s="3" t="s">
        <v>3766</v>
      </c>
    </row>
    <row r="890" spans="1:34" s="4" customFormat="1" ht="11.25" x14ac:dyDescent="0.2">
      <c r="A890" s="3" t="s">
        <v>3721</v>
      </c>
      <c r="B890" s="3" t="s">
        <v>3781</v>
      </c>
      <c r="C890" s="3" t="s">
        <v>639</v>
      </c>
      <c r="D890" s="3">
        <v>-62</v>
      </c>
      <c r="E890" s="3" t="s">
        <v>3770</v>
      </c>
      <c r="F890" s="3" t="s">
        <v>3773</v>
      </c>
      <c r="G890" s="3" t="s">
        <v>3771</v>
      </c>
      <c r="H890" s="3" t="s">
        <v>3772</v>
      </c>
      <c r="I890" s="3" t="s">
        <v>42</v>
      </c>
      <c r="J890" s="3" t="s">
        <v>43</v>
      </c>
      <c r="K890" s="3" t="s">
        <v>44</v>
      </c>
      <c r="L890" s="3" t="s">
        <v>45</v>
      </c>
      <c r="M890" s="3" t="s">
        <v>9</v>
      </c>
      <c r="N890" s="3">
        <v>100</v>
      </c>
      <c r="O890" s="3">
        <v>1</v>
      </c>
      <c r="P890" s="3">
        <v>1</v>
      </c>
      <c r="Q890" s="3">
        <v>0</v>
      </c>
      <c r="R890" s="3"/>
      <c r="S890" s="3"/>
      <c r="T890" s="3"/>
      <c r="U890" s="3"/>
      <c r="V890" s="3" t="s">
        <v>67</v>
      </c>
      <c r="W890" s="3" t="s">
        <v>40</v>
      </c>
      <c r="X890" s="3" t="s">
        <v>40</v>
      </c>
      <c r="Y890" s="3" t="s">
        <v>40</v>
      </c>
      <c r="Z890" s="3" t="s">
        <v>67</v>
      </c>
      <c r="AA890" s="3" t="s">
        <v>40</v>
      </c>
      <c r="AB890" s="3" t="s">
        <v>40</v>
      </c>
      <c r="AC890" s="3" t="s">
        <v>40</v>
      </c>
      <c r="AD890" s="3" t="s">
        <v>67</v>
      </c>
      <c r="AE890" s="3" t="s">
        <v>40</v>
      </c>
      <c r="AF890" s="3" t="s">
        <v>40</v>
      </c>
      <c r="AG890" s="3" t="s">
        <v>40</v>
      </c>
      <c r="AH890" s="3" t="s">
        <v>3774</v>
      </c>
    </row>
    <row r="891" spans="1:34" s="4" customFormat="1" ht="11.25" x14ac:dyDescent="0.2">
      <c r="A891" s="3" t="s">
        <v>3721</v>
      </c>
      <c r="B891" s="3" t="s">
        <v>3783</v>
      </c>
      <c r="C891" s="3" t="s">
        <v>639</v>
      </c>
      <c r="D891" s="3">
        <v>-55</v>
      </c>
      <c r="E891" s="3" t="s">
        <v>3751</v>
      </c>
      <c r="F891" s="3" t="s">
        <v>3752</v>
      </c>
      <c r="G891" s="3" t="s">
        <v>3764</v>
      </c>
      <c r="H891" s="3"/>
      <c r="I891" s="3" t="s">
        <v>42</v>
      </c>
      <c r="J891" s="3" t="s">
        <v>43</v>
      </c>
      <c r="K891" s="3" t="s">
        <v>44</v>
      </c>
      <c r="L891" s="3" t="s">
        <v>78</v>
      </c>
      <c r="M891" s="3" t="s">
        <v>5256</v>
      </c>
      <c r="N891" s="3" t="s">
        <v>67</v>
      </c>
      <c r="O891" s="3" t="s">
        <v>40</v>
      </c>
      <c r="P891" s="3" t="s">
        <v>40</v>
      </c>
      <c r="Q891" s="3" t="s">
        <v>40</v>
      </c>
      <c r="R891" s="3">
        <v>63.93</v>
      </c>
      <c r="S891" s="3">
        <v>39</v>
      </c>
      <c r="T891" s="3">
        <v>61</v>
      </c>
      <c r="U891" s="3">
        <v>0</v>
      </c>
      <c r="V891" s="3">
        <v>60.66</v>
      </c>
      <c r="W891" s="3">
        <v>37</v>
      </c>
      <c r="X891" s="3">
        <v>61</v>
      </c>
      <c r="Y891" s="3">
        <v>0</v>
      </c>
      <c r="Z891" s="3">
        <v>60.66</v>
      </c>
      <c r="AA891" s="3">
        <v>37</v>
      </c>
      <c r="AB891" s="3">
        <v>61</v>
      </c>
      <c r="AC891" s="3">
        <v>0</v>
      </c>
      <c r="AD891" s="3">
        <v>50.82</v>
      </c>
      <c r="AE891" s="3">
        <v>31</v>
      </c>
      <c r="AF891" s="3">
        <v>61</v>
      </c>
      <c r="AG891" s="3">
        <v>0</v>
      </c>
      <c r="AH891" s="3" t="s">
        <v>3753</v>
      </c>
    </row>
    <row r="892" spans="1:34" s="4" customFormat="1" ht="11.25" x14ac:dyDescent="0.2">
      <c r="A892" s="3" t="s">
        <v>3721</v>
      </c>
      <c r="B892" s="3" t="s">
        <v>3783</v>
      </c>
      <c r="C892" s="3" t="s">
        <v>639</v>
      </c>
      <c r="D892" s="3">
        <v>-40</v>
      </c>
      <c r="E892" s="3" t="s">
        <v>3754</v>
      </c>
      <c r="F892" s="3" t="s">
        <v>3755</v>
      </c>
      <c r="G892" s="3" t="s">
        <v>3764</v>
      </c>
      <c r="H892" s="3"/>
      <c r="I892" s="3" t="s">
        <v>42</v>
      </c>
      <c r="J892" s="3" t="s">
        <v>43</v>
      </c>
      <c r="K892" s="3" t="s">
        <v>44</v>
      </c>
      <c r="L892" s="3" t="s">
        <v>6</v>
      </c>
      <c r="M892" s="3" t="s">
        <v>5256</v>
      </c>
      <c r="N892" s="3" t="s">
        <v>67</v>
      </c>
      <c r="O892" s="3" t="s">
        <v>40</v>
      </c>
      <c r="P892" s="3" t="s">
        <v>40</v>
      </c>
      <c r="Q892" s="3" t="s">
        <v>40</v>
      </c>
      <c r="R892" s="3">
        <v>7.41</v>
      </c>
      <c r="S892" s="3">
        <v>44</v>
      </c>
      <c r="T892" s="3">
        <v>594</v>
      </c>
      <c r="U892" s="3">
        <v>0</v>
      </c>
      <c r="V892" s="3">
        <v>4.21</v>
      </c>
      <c r="W892" s="3">
        <v>25</v>
      </c>
      <c r="X892" s="3">
        <v>594</v>
      </c>
      <c r="Y892" s="3">
        <v>0</v>
      </c>
      <c r="Z892" s="3">
        <v>47.8</v>
      </c>
      <c r="AA892" s="3">
        <v>283</v>
      </c>
      <c r="AB892" s="3">
        <v>592</v>
      </c>
      <c r="AC892" s="3">
        <v>0</v>
      </c>
      <c r="AD892" s="3">
        <v>48.53</v>
      </c>
      <c r="AE892" s="3">
        <v>330</v>
      </c>
      <c r="AF892" s="3">
        <v>680</v>
      </c>
      <c r="AG892" s="3">
        <v>0</v>
      </c>
      <c r="AH892" s="3" t="s">
        <v>3756</v>
      </c>
    </row>
    <row r="893" spans="1:34" s="4" customFormat="1" ht="11.25" x14ac:dyDescent="0.2">
      <c r="A893" s="3" t="s">
        <v>3721</v>
      </c>
      <c r="B893" s="3" t="s">
        <v>3783</v>
      </c>
      <c r="C893" s="3" t="s">
        <v>639</v>
      </c>
      <c r="D893" s="3">
        <v>9188</v>
      </c>
      <c r="E893" s="3" t="s">
        <v>3757</v>
      </c>
      <c r="F893" s="3" t="s">
        <v>3759</v>
      </c>
      <c r="G893" s="3" t="s">
        <v>3758</v>
      </c>
      <c r="H893" s="3"/>
      <c r="I893" s="3" t="s">
        <v>42</v>
      </c>
      <c r="J893" s="3" t="s">
        <v>43</v>
      </c>
      <c r="K893" s="3" t="s">
        <v>44</v>
      </c>
      <c r="L893" s="3" t="s">
        <v>6</v>
      </c>
      <c r="M893" s="3" t="s">
        <v>5257</v>
      </c>
      <c r="N893" s="3">
        <v>100</v>
      </c>
      <c r="O893" s="3">
        <v>2</v>
      </c>
      <c r="P893" s="3">
        <v>2</v>
      </c>
      <c r="Q893" s="3">
        <v>0</v>
      </c>
      <c r="R893" s="3">
        <v>100</v>
      </c>
      <c r="S893" s="3">
        <v>3</v>
      </c>
      <c r="T893" s="3">
        <v>3</v>
      </c>
      <c r="U893" s="3">
        <v>0</v>
      </c>
      <c r="V893" s="3">
        <v>67</v>
      </c>
      <c r="W893" s="3">
        <v>2</v>
      </c>
      <c r="X893" s="3">
        <v>3</v>
      </c>
      <c r="Y893" s="3">
        <v>0</v>
      </c>
      <c r="Z893" s="3">
        <v>150</v>
      </c>
      <c r="AA893" s="3">
        <v>3</v>
      </c>
      <c r="AB893" s="3">
        <v>2</v>
      </c>
      <c r="AC893" s="3">
        <v>0</v>
      </c>
      <c r="AD893" s="3">
        <v>100</v>
      </c>
      <c r="AE893" s="3">
        <v>3</v>
      </c>
      <c r="AF893" s="3">
        <v>3</v>
      </c>
      <c r="AG893" s="3">
        <v>0</v>
      </c>
      <c r="AH893" s="3" t="s">
        <v>3744</v>
      </c>
    </row>
    <row r="894" spans="1:34" s="4" customFormat="1" ht="11.25" x14ac:dyDescent="0.2">
      <c r="A894" s="3" t="s">
        <v>3721</v>
      </c>
      <c r="B894" s="3" t="s">
        <v>3783</v>
      </c>
      <c r="C894" s="3" t="s">
        <v>639</v>
      </c>
      <c r="D894" s="3">
        <v>9999</v>
      </c>
      <c r="E894" s="3" t="s">
        <v>3760</v>
      </c>
      <c r="F894" s="3" t="s">
        <v>3761</v>
      </c>
      <c r="G894" s="3" t="s">
        <v>3758</v>
      </c>
      <c r="H894" s="3"/>
      <c r="I894" s="3" t="s">
        <v>42</v>
      </c>
      <c r="J894" s="3" t="s">
        <v>43</v>
      </c>
      <c r="K894" s="3" t="s">
        <v>44</v>
      </c>
      <c r="L894" s="3" t="s">
        <v>78</v>
      </c>
      <c r="M894" s="3" t="s">
        <v>5256</v>
      </c>
      <c r="N894" s="3" t="s">
        <v>67</v>
      </c>
      <c r="O894" s="3" t="s">
        <v>40</v>
      </c>
      <c r="P894" s="3" t="s">
        <v>40</v>
      </c>
      <c r="Q894" s="3" t="s">
        <v>40</v>
      </c>
      <c r="R894" s="3">
        <v>13.75</v>
      </c>
      <c r="S894" s="3">
        <v>55</v>
      </c>
      <c r="T894" s="3">
        <v>399.9</v>
      </c>
      <c r="U894" s="3">
        <v>0</v>
      </c>
      <c r="V894" s="3">
        <v>13</v>
      </c>
      <c r="W894" s="3">
        <v>52</v>
      </c>
      <c r="X894" s="3">
        <v>399.9</v>
      </c>
      <c r="Y894" s="3">
        <v>0</v>
      </c>
      <c r="Z894" s="3">
        <v>12.25</v>
      </c>
      <c r="AA894" s="3">
        <v>49</v>
      </c>
      <c r="AB894" s="3">
        <v>399.9</v>
      </c>
      <c r="AC894" s="3">
        <v>0</v>
      </c>
      <c r="AD894" s="3">
        <v>10.029999999999999</v>
      </c>
      <c r="AE894" s="3">
        <v>40.1</v>
      </c>
      <c r="AF894" s="3">
        <v>399.9</v>
      </c>
      <c r="AG894" s="3">
        <v>0</v>
      </c>
      <c r="AH894" s="3" t="s">
        <v>3762</v>
      </c>
    </row>
    <row r="895" spans="1:34" s="4" customFormat="1" ht="11.25" x14ac:dyDescent="0.2">
      <c r="A895" s="3" t="s">
        <v>3721</v>
      </c>
      <c r="B895" s="3" t="s">
        <v>3783</v>
      </c>
      <c r="C895" s="3" t="s">
        <v>639</v>
      </c>
      <c r="D895" s="3">
        <v>11827</v>
      </c>
      <c r="E895" s="3" t="s">
        <v>3763</v>
      </c>
      <c r="F895" s="3" t="s">
        <v>3765</v>
      </c>
      <c r="G895" s="3" t="s">
        <v>3764</v>
      </c>
      <c r="H895" s="3"/>
      <c r="I895" s="3" t="s">
        <v>42</v>
      </c>
      <c r="J895" s="3" t="s">
        <v>43</v>
      </c>
      <c r="K895" s="3" t="s">
        <v>44</v>
      </c>
      <c r="L895" s="3" t="s">
        <v>78</v>
      </c>
      <c r="M895" s="3" t="s">
        <v>5257</v>
      </c>
      <c r="N895" s="3">
        <v>116.85</v>
      </c>
      <c r="O895" s="3">
        <v>10432</v>
      </c>
      <c r="P895" s="3">
        <v>8928</v>
      </c>
      <c r="Q895" s="3">
        <v>0</v>
      </c>
      <c r="R895" s="3">
        <v>68.94</v>
      </c>
      <c r="S895" s="3">
        <v>6155</v>
      </c>
      <c r="T895" s="3">
        <v>8928</v>
      </c>
      <c r="U895" s="3">
        <v>0</v>
      </c>
      <c r="V895" s="3">
        <v>49.1</v>
      </c>
      <c r="W895" s="3">
        <v>4384</v>
      </c>
      <c r="X895" s="3">
        <v>8928</v>
      </c>
      <c r="Y895" s="3">
        <v>0</v>
      </c>
      <c r="Z895" s="3">
        <v>33.89</v>
      </c>
      <c r="AA895" s="3">
        <v>3026</v>
      </c>
      <c r="AB895" s="3">
        <v>8928</v>
      </c>
      <c r="AC895" s="3">
        <v>0</v>
      </c>
      <c r="AD895" s="3">
        <v>129.12</v>
      </c>
      <c r="AE895" s="3">
        <v>12039</v>
      </c>
      <c r="AF895" s="3">
        <v>9324</v>
      </c>
      <c r="AG895" s="3">
        <v>0</v>
      </c>
      <c r="AH895" s="3" t="s">
        <v>3766</v>
      </c>
    </row>
    <row r="896" spans="1:34" s="4" customFormat="1" ht="11.25" x14ac:dyDescent="0.2">
      <c r="A896" s="3" t="s">
        <v>3721</v>
      </c>
      <c r="B896" s="3" t="s">
        <v>3783</v>
      </c>
      <c r="C896" s="3" t="s">
        <v>639</v>
      </c>
      <c r="D896" s="3">
        <v>11829</v>
      </c>
      <c r="E896" s="3" t="s">
        <v>3767</v>
      </c>
      <c r="F896" s="3" t="s">
        <v>3768</v>
      </c>
      <c r="G896" s="3" t="s">
        <v>3758</v>
      </c>
      <c r="H896" s="3"/>
      <c r="I896" s="3" t="s">
        <v>42</v>
      </c>
      <c r="J896" s="3" t="s">
        <v>43</v>
      </c>
      <c r="K896" s="3" t="s">
        <v>44</v>
      </c>
      <c r="L896" s="3" t="s">
        <v>6</v>
      </c>
      <c r="M896" s="3" t="s">
        <v>5257</v>
      </c>
      <c r="N896" s="3">
        <v>100</v>
      </c>
      <c r="O896" s="3">
        <v>2</v>
      </c>
      <c r="P896" s="3">
        <v>2</v>
      </c>
      <c r="Q896" s="3">
        <v>0</v>
      </c>
      <c r="R896" s="3">
        <v>100</v>
      </c>
      <c r="S896" s="3">
        <v>1</v>
      </c>
      <c r="T896" s="3">
        <v>1</v>
      </c>
      <c r="U896" s="3">
        <v>0</v>
      </c>
      <c r="V896" s="3">
        <v>0</v>
      </c>
      <c r="W896" s="3">
        <v>0</v>
      </c>
      <c r="X896" s="3">
        <v>1</v>
      </c>
      <c r="Y896" s="3">
        <v>0</v>
      </c>
      <c r="Z896" s="3">
        <v>0</v>
      </c>
      <c r="AA896" s="3">
        <v>0</v>
      </c>
      <c r="AB896" s="3">
        <v>0</v>
      </c>
      <c r="AC896" s="3">
        <v>0</v>
      </c>
      <c r="AD896" s="3">
        <v>50</v>
      </c>
      <c r="AE896" s="3">
        <v>2</v>
      </c>
      <c r="AF896" s="3">
        <v>4</v>
      </c>
      <c r="AG896" s="3">
        <v>0</v>
      </c>
      <c r="AH896" s="3" t="s">
        <v>3769</v>
      </c>
    </row>
    <row r="897" spans="1:34" s="4" customFormat="1" ht="11.25" x14ac:dyDescent="0.2">
      <c r="A897" s="3" t="s">
        <v>3721</v>
      </c>
      <c r="B897" s="3" t="s">
        <v>3783</v>
      </c>
      <c r="C897" s="3" t="s">
        <v>639</v>
      </c>
      <c r="D897" s="3">
        <v>-62</v>
      </c>
      <c r="E897" s="3" t="s">
        <v>3770</v>
      </c>
      <c r="F897" s="3" t="s">
        <v>3773</v>
      </c>
      <c r="G897" s="3" t="s">
        <v>3771</v>
      </c>
      <c r="H897" s="3" t="s">
        <v>3772</v>
      </c>
      <c r="I897" s="3" t="s">
        <v>42</v>
      </c>
      <c r="J897" s="3" t="s">
        <v>43</v>
      </c>
      <c r="K897" s="3" t="s">
        <v>44</v>
      </c>
      <c r="L897" s="3" t="s">
        <v>45</v>
      </c>
      <c r="M897" s="3" t="s">
        <v>9</v>
      </c>
      <c r="N897" s="3">
        <v>100</v>
      </c>
      <c r="O897" s="3">
        <v>1</v>
      </c>
      <c r="P897" s="3">
        <v>1</v>
      </c>
      <c r="Q897" s="3">
        <v>0</v>
      </c>
      <c r="R897" s="3"/>
      <c r="S897" s="3"/>
      <c r="T897" s="3"/>
      <c r="U897" s="3"/>
      <c r="V897" s="3" t="s">
        <v>67</v>
      </c>
      <c r="W897" s="3" t="s">
        <v>40</v>
      </c>
      <c r="X897" s="3" t="s">
        <v>40</v>
      </c>
      <c r="Y897" s="3" t="s">
        <v>40</v>
      </c>
      <c r="Z897" s="3" t="s">
        <v>67</v>
      </c>
      <c r="AA897" s="3" t="s">
        <v>40</v>
      </c>
      <c r="AB897" s="3" t="s">
        <v>40</v>
      </c>
      <c r="AC897" s="3" t="s">
        <v>40</v>
      </c>
      <c r="AD897" s="3" t="s">
        <v>67</v>
      </c>
      <c r="AE897" s="3" t="s">
        <v>40</v>
      </c>
      <c r="AF897" s="3" t="s">
        <v>40</v>
      </c>
      <c r="AG897" s="3" t="s">
        <v>40</v>
      </c>
      <c r="AH897" s="3" t="s">
        <v>3774</v>
      </c>
    </row>
    <row r="898" spans="1:34" s="4" customFormat="1" ht="11.25" x14ac:dyDescent="0.2">
      <c r="A898" s="3" t="s">
        <v>3721</v>
      </c>
      <c r="B898" s="3" t="s">
        <v>3784</v>
      </c>
      <c r="C898" s="3" t="s">
        <v>639</v>
      </c>
      <c r="D898" s="3">
        <v>-55</v>
      </c>
      <c r="E898" s="3" t="s">
        <v>3751</v>
      </c>
      <c r="F898" s="3" t="s">
        <v>3752</v>
      </c>
      <c r="G898" s="3"/>
      <c r="H898" s="3"/>
      <c r="I898" s="3" t="s">
        <v>42</v>
      </c>
      <c r="J898" s="3" t="s">
        <v>43</v>
      </c>
      <c r="K898" s="3" t="s">
        <v>44</v>
      </c>
      <c r="L898" s="3" t="s">
        <v>78</v>
      </c>
      <c r="M898" s="3" t="s">
        <v>5256</v>
      </c>
      <c r="N898" s="3" t="s">
        <v>67</v>
      </c>
      <c r="O898" s="3" t="s">
        <v>40</v>
      </c>
      <c r="P898" s="3" t="s">
        <v>40</v>
      </c>
      <c r="Q898" s="3" t="s">
        <v>40</v>
      </c>
      <c r="R898" s="3">
        <v>81.58</v>
      </c>
      <c r="S898" s="3">
        <v>31</v>
      </c>
      <c r="T898" s="3">
        <v>38</v>
      </c>
      <c r="U898" s="3">
        <v>0</v>
      </c>
      <c r="V898" s="3">
        <v>0</v>
      </c>
      <c r="W898" s="3">
        <v>0</v>
      </c>
      <c r="X898" s="3">
        <v>0</v>
      </c>
      <c r="Y898" s="3">
        <v>0</v>
      </c>
      <c r="Z898" s="3">
        <v>84.21</v>
      </c>
      <c r="AA898" s="3">
        <v>32</v>
      </c>
      <c r="AB898" s="3">
        <v>38</v>
      </c>
      <c r="AC898" s="3">
        <v>0</v>
      </c>
      <c r="AD898" s="3">
        <v>63.16</v>
      </c>
      <c r="AE898" s="3">
        <v>24</v>
      </c>
      <c r="AF898" s="3">
        <v>38</v>
      </c>
      <c r="AG898" s="3">
        <v>0</v>
      </c>
      <c r="AH898" s="3" t="s">
        <v>3753</v>
      </c>
    </row>
    <row r="899" spans="1:34" s="4" customFormat="1" ht="11.25" x14ac:dyDescent="0.2">
      <c r="A899" s="3" t="s">
        <v>3721</v>
      </c>
      <c r="B899" s="3" t="s">
        <v>3784</v>
      </c>
      <c r="C899" s="3" t="s">
        <v>639</v>
      </c>
      <c r="D899" s="3">
        <v>-40</v>
      </c>
      <c r="E899" s="3" t="s">
        <v>3754</v>
      </c>
      <c r="F899" s="3" t="s">
        <v>3755</v>
      </c>
      <c r="G899" s="3"/>
      <c r="H899" s="3"/>
      <c r="I899" s="3" t="s">
        <v>42</v>
      </c>
      <c r="J899" s="3" t="s">
        <v>43</v>
      </c>
      <c r="K899" s="3" t="s">
        <v>44</v>
      </c>
      <c r="L899" s="3" t="s">
        <v>6</v>
      </c>
      <c r="M899" s="3" t="s">
        <v>5256</v>
      </c>
      <c r="N899" s="3" t="s">
        <v>67</v>
      </c>
      <c r="O899" s="3" t="s">
        <v>40</v>
      </c>
      <c r="P899" s="3" t="s">
        <v>40</v>
      </c>
      <c r="Q899" s="3" t="s">
        <v>40</v>
      </c>
      <c r="R899" s="3">
        <v>52.83</v>
      </c>
      <c r="S899" s="3">
        <v>168</v>
      </c>
      <c r="T899" s="3">
        <v>318</v>
      </c>
      <c r="U899" s="3">
        <v>0</v>
      </c>
      <c r="V899" s="3">
        <v>0</v>
      </c>
      <c r="W899" s="3">
        <v>0</v>
      </c>
      <c r="X899" s="3">
        <v>0</v>
      </c>
      <c r="Y899" s="3">
        <v>0</v>
      </c>
      <c r="Z899" s="3">
        <v>47.39</v>
      </c>
      <c r="AA899" s="3">
        <v>145</v>
      </c>
      <c r="AB899" s="3">
        <v>306</v>
      </c>
      <c r="AC899" s="3">
        <v>0</v>
      </c>
      <c r="AD899" s="3">
        <v>49.41</v>
      </c>
      <c r="AE899" s="3">
        <v>167</v>
      </c>
      <c r="AF899" s="3">
        <v>338</v>
      </c>
      <c r="AG899" s="3">
        <v>0</v>
      </c>
      <c r="AH899" s="3" t="s">
        <v>3756</v>
      </c>
    </row>
    <row r="900" spans="1:34" s="4" customFormat="1" ht="11.25" x14ac:dyDescent="0.2">
      <c r="A900" s="3" t="s">
        <v>3721</v>
      </c>
      <c r="B900" s="3" t="s">
        <v>3784</v>
      </c>
      <c r="C900" s="3" t="s">
        <v>639</v>
      </c>
      <c r="D900" s="3">
        <v>9188</v>
      </c>
      <c r="E900" s="3" t="s">
        <v>3757</v>
      </c>
      <c r="F900" s="3" t="s">
        <v>3759</v>
      </c>
      <c r="G900" s="3" t="s">
        <v>3758</v>
      </c>
      <c r="H900" s="3"/>
      <c r="I900" s="3" t="s">
        <v>42</v>
      </c>
      <c r="J900" s="3" t="s">
        <v>43</v>
      </c>
      <c r="K900" s="3" t="s">
        <v>44</v>
      </c>
      <c r="L900" s="3" t="s">
        <v>6</v>
      </c>
      <c r="M900" s="3" t="s">
        <v>5257</v>
      </c>
      <c r="N900" s="3">
        <v>100</v>
      </c>
      <c r="O900" s="3">
        <v>4</v>
      </c>
      <c r="P900" s="3">
        <v>4</v>
      </c>
      <c r="Q900" s="3">
        <v>0</v>
      </c>
      <c r="R900" s="3">
        <v>100</v>
      </c>
      <c r="S900" s="3">
        <v>7</v>
      </c>
      <c r="T900" s="3">
        <v>7</v>
      </c>
      <c r="U900" s="3">
        <v>0</v>
      </c>
      <c r="V900" s="3">
        <v>17</v>
      </c>
      <c r="W900" s="3">
        <v>1</v>
      </c>
      <c r="X900" s="3">
        <v>6</v>
      </c>
      <c r="Y900" s="3">
        <v>0</v>
      </c>
      <c r="Z900" s="3">
        <v>200</v>
      </c>
      <c r="AA900" s="3">
        <v>2</v>
      </c>
      <c r="AB900" s="3">
        <v>1</v>
      </c>
      <c r="AC900" s="3">
        <v>0</v>
      </c>
      <c r="AD900" s="3">
        <v>100</v>
      </c>
      <c r="AE900" s="3">
        <v>3</v>
      </c>
      <c r="AF900" s="3">
        <v>3</v>
      </c>
      <c r="AG900" s="3">
        <v>0</v>
      </c>
      <c r="AH900" s="3" t="s">
        <v>3744</v>
      </c>
    </row>
    <row r="901" spans="1:34" s="4" customFormat="1" ht="11.25" x14ac:dyDescent="0.2">
      <c r="A901" s="3" t="s">
        <v>3721</v>
      </c>
      <c r="B901" s="3" t="s">
        <v>3784</v>
      </c>
      <c r="C901" s="3" t="s">
        <v>639</v>
      </c>
      <c r="D901" s="3">
        <v>9999</v>
      </c>
      <c r="E901" s="3" t="s">
        <v>3760</v>
      </c>
      <c r="F901" s="3" t="s">
        <v>3761</v>
      </c>
      <c r="G901" s="3"/>
      <c r="H901" s="3"/>
      <c r="I901" s="3" t="s">
        <v>42</v>
      </c>
      <c r="J901" s="3" t="s">
        <v>43</v>
      </c>
      <c r="K901" s="3" t="s">
        <v>44</v>
      </c>
      <c r="L901" s="3" t="s">
        <v>78</v>
      </c>
      <c r="M901" s="3" t="s">
        <v>5256</v>
      </c>
      <c r="N901" s="3" t="s">
        <v>67</v>
      </c>
      <c r="O901" s="3" t="s">
        <v>40</v>
      </c>
      <c r="P901" s="3" t="s">
        <v>40</v>
      </c>
      <c r="Q901" s="3" t="s">
        <v>40</v>
      </c>
      <c r="R901" s="3">
        <v>23.65</v>
      </c>
      <c r="S901" s="3">
        <v>27.6</v>
      </c>
      <c r="T901" s="3">
        <v>116.7</v>
      </c>
      <c r="U901" s="3">
        <v>0</v>
      </c>
      <c r="V901" s="3">
        <v>0</v>
      </c>
      <c r="W901" s="3">
        <v>0</v>
      </c>
      <c r="X901" s="3">
        <v>0</v>
      </c>
      <c r="Y901" s="3">
        <v>0</v>
      </c>
      <c r="Z901" s="3">
        <v>20.74</v>
      </c>
      <c r="AA901" s="3">
        <v>24.2</v>
      </c>
      <c r="AB901" s="3">
        <v>116.7</v>
      </c>
      <c r="AC901" s="3">
        <v>0</v>
      </c>
      <c r="AD901" s="3">
        <v>17.82</v>
      </c>
      <c r="AE901" s="3">
        <v>20.8</v>
      </c>
      <c r="AF901" s="3">
        <v>116.7</v>
      </c>
      <c r="AG901" s="3">
        <v>0</v>
      </c>
      <c r="AH901" s="3" t="s">
        <v>3762</v>
      </c>
    </row>
    <row r="902" spans="1:34" s="4" customFormat="1" ht="11.25" x14ac:dyDescent="0.2">
      <c r="A902" s="3" t="s">
        <v>3721</v>
      </c>
      <c r="B902" s="3" t="s">
        <v>3784</v>
      </c>
      <c r="C902" s="3" t="s">
        <v>639</v>
      </c>
      <c r="D902" s="3">
        <v>11827</v>
      </c>
      <c r="E902" s="3" t="s">
        <v>3763</v>
      </c>
      <c r="F902" s="3" t="s">
        <v>3765</v>
      </c>
      <c r="G902" s="3" t="s">
        <v>3764</v>
      </c>
      <c r="H902" s="3"/>
      <c r="I902" s="3" t="s">
        <v>42</v>
      </c>
      <c r="J902" s="3" t="s">
        <v>43</v>
      </c>
      <c r="K902" s="3" t="s">
        <v>44</v>
      </c>
      <c r="L902" s="3" t="s">
        <v>78</v>
      </c>
      <c r="M902" s="3" t="s">
        <v>5257</v>
      </c>
      <c r="N902" s="3">
        <v>72.39</v>
      </c>
      <c r="O902" s="3">
        <v>3353</v>
      </c>
      <c r="P902" s="3">
        <v>4632</v>
      </c>
      <c r="Q902" s="3">
        <v>0</v>
      </c>
      <c r="R902" s="3">
        <v>32.340000000000003</v>
      </c>
      <c r="S902" s="3">
        <v>1498</v>
      </c>
      <c r="T902" s="3">
        <v>4632</v>
      </c>
      <c r="U902" s="3">
        <v>0</v>
      </c>
      <c r="V902" s="3">
        <v>0</v>
      </c>
      <c r="W902" s="3">
        <v>0</v>
      </c>
      <c r="X902" s="3">
        <v>0</v>
      </c>
      <c r="Y902" s="3">
        <v>0</v>
      </c>
      <c r="Z902" s="3">
        <v>0</v>
      </c>
      <c r="AA902" s="3">
        <v>0</v>
      </c>
      <c r="AB902" s="3">
        <v>0</v>
      </c>
      <c r="AC902" s="3">
        <v>0</v>
      </c>
      <c r="AD902" s="3">
        <v>131.57</v>
      </c>
      <c r="AE902" s="3">
        <v>4197</v>
      </c>
      <c r="AF902" s="3">
        <v>3190</v>
      </c>
      <c r="AG902" s="3">
        <v>0</v>
      </c>
      <c r="AH902" s="3" t="s">
        <v>3766</v>
      </c>
    </row>
    <row r="903" spans="1:34" s="4" customFormat="1" ht="11.25" x14ac:dyDescent="0.2">
      <c r="A903" s="3" t="s">
        <v>3721</v>
      </c>
      <c r="B903" s="3" t="s">
        <v>3784</v>
      </c>
      <c r="C903" s="3" t="s">
        <v>639</v>
      </c>
      <c r="D903" s="3">
        <v>11829</v>
      </c>
      <c r="E903" s="3" t="s">
        <v>3767</v>
      </c>
      <c r="F903" s="3" t="s">
        <v>3768</v>
      </c>
      <c r="G903" s="3" t="s">
        <v>3758</v>
      </c>
      <c r="H903" s="3"/>
      <c r="I903" s="3" t="s">
        <v>42</v>
      </c>
      <c r="J903" s="3" t="s">
        <v>43</v>
      </c>
      <c r="K903" s="3" t="s">
        <v>44</v>
      </c>
      <c r="L903" s="3" t="s">
        <v>6</v>
      </c>
      <c r="M903" s="3" t="s">
        <v>5257</v>
      </c>
      <c r="N903" s="3">
        <v>100</v>
      </c>
      <c r="O903" s="3">
        <v>1</v>
      </c>
      <c r="P903" s="3">
        <v>1</v>
      </c>
      <c r="Q903" s="3">
        <v>0</v>
      </c>
      <c r="R903" s="3">
        <v>100</v>
      </c>
      <c r="S903" s="3">
        <v>1</v>
      </c>
      <c r="T903" s="3">
        <v>1</v>
      </c>
      <c r="U903" s="3">
        <v>0</v>
      </c>
      <c r="V903" s="3">
        <v>0</v>
      </c>
      <c r="W903" s="3">
        <v>0</v>
      </c>
      <c r="X903" s="3">
        <v>1</v>
      </c>
      <c r="Y903" s="3">
        <v>0</v>
      </c>
      <c r="Z903" s="3">
        <v>50</v>
      </c>
      <c r="AA903" s="3">
        <v>1</v>
      </c>
      <c r="AB903" s="3">
        <v>2</v>
      </c>
      <c r="AC903" s="3">
        <v>0</v>
      </c>
      <c r="AD903" s="3">
        <v>0</v>
      </c>
      <c r="AE903" s="3">
        <v>0</v>
      </c>
      <c r="AF903" s="3">
        <v>0</v>
      </c>
      <c r="AG903" s="3">
        <v>0</v>
      </c>
      <c r="AH903" s="3" t="s">
        <v>3769</v>
      </c>
    </row>
    <row r="904" spans="1:34" s="4" customFormat="1" ht="11.25" x14ac:dyDescent="0.2">
      <c r="A904" s="3" t="s">
        <v>3721</v>
      </c>
      <c r="B904" s="3" t="s">
        <v>3784</v>
      </c>
      <c r="C904" s="3" t="s">
        <v>639</v>
      </c>
      <c r="D904" s="3">
        <v>-62</v>
      </c>
      <c r="E904" s="3" t="s">
        <v>3770</v>
      </c>
      <c r="F904" s="3" t="s">
        <v>3773</v>
      </c>
      <c r="G904" s="3" t="s">
        <v>3771</v>
      </c>
      <c r="H904" s="3" t="s">
        <v>3772</v>
      </c>
      <c r="I904" s="3" t="s">
        <v>42</v>
      </c>
      <c r="J904" s="3" t="s">
        <v>43</v>
      </c>
      <c r="K904" s="3" t="s">
        <v>44</v>
      </c>
      <c r="L904" s="3" t="s">
        <v>45</v>
      </c>
      <c r="M904" s="3" t="s">
        <v>9</v>
      </c>
      <c r="N904" s="3">
        <v>100</v>
      </c>
      <c r="O904" s="3">
        <v>1</v>
      </c>
      <c r="P904" s="3">
        <v>1</v>
      </c>
      <c r="Q904" s="3">
        <v>0</v>
      </c>
      <c r="R904" s="3"/>
      <c r="S904" s="3"/>
      <c r="T904" s="3"/>
      <c r="U904" s="3"/>
      <c r="V904" s="3" t="s">
        <v>67</v>
      </c>
      <c r="W904" s="3" t="s">
        <v>40</v>
      </c>
      <c r="X904" s="3" t="s">
        <v>40</v>
      </c>
      <c r="Y904" s="3" t="s">
        <v>40</v>
      </c>
      <c r="Z904" s="3" t="s">
        <v>67</v>
      </c>
      <c r="AA904" s="3" t="s">
        <v>40</v>
      </c>
      <c r="AB904" s="3" t="s">
        <v>40</v>
      </c>
      <c r="AC904" s="3" t="s">
        <v>40</v>
      </c>
      <c r="AD904" s="3" t="s">
        <v>67</v>
      </c>
      <c r="AE904" s="3" t="s">
        <v>40</v>
      </c>
      <c r="AF904" s="3" t="s">
        <v>40</v>
      </c>
      <c r="AG904" s="3" t="s">
        <v>40</v>
      </c>
      <c r="AH904" s="3" t="s">
        <v>3774</v>
      </c>
    </row>
    <row r="905" spans="1:34" s="4" customFormat="1" ht="11.25" x14ac:dyDescent="0.2">
      <c r="A905" s="3" t="s">
        <v>3721</v>
      </c>
      <c r="B905" s="3" t="s">
        <v>3785</v>
      </c>
      <c r="C905" s="3" t="s">
        <v>639</v>
      </c>
      <c r="D905" s="3">
        <v>-40</v>
      </c>
      <c r="E905" s="3" t="s">
        <v>3754</v>
      </c>
      <c r="F905" s="3" t="s">
        <v>3755</v>
      </c>
      <c r="G905" s="3"/>
      <c r="H905" s="3"/>
      <c r="I905" s="3" t="s">
        <v>42</v>
      </c>
      <c r="J905" s="3" t="s">
        <v>43</v>
      </c>
      <c r="K905" s="3" t="s">
        <v>44</v>
      </c>
      <c r="L905" s="3" t="s">
        <v>6</v>
      </c>
      <c r="M905" s="3" t="s">
        <v>5256</v>
      </c>
      <c r="N905" s="3" t="s">
        <v>67</v>
      </c>
      <c r="O905" s="3" t="s">
        <v>40</v>
      </c>
      <c r="P905" s="3" t="s">
        <v>40</v>
      </c>
      <c r="Q905" s="3" t="s">
        <v>40</v>
      </c>
      <c r="R905" s="3">
        <v>60.66</v>
      </c>
      <c r="S905" s="3">
        <v>74</v>
      </c>
      <c r="T905" s="3">
        <v>122</v>
      </c>
      <c r="U905" s="3">
        <v>0</v>
      </c>
      <c r="V905" s="3">
        <v>0</v>
      </c>
      <c r="W905" s="3">
        <v>0</v>
      </c>
      <c r="X905" s="3">
        <v>0</v>
      </c>
      <c r="Y905" s="3">
        <v>0</v>
      </c>
      <c r="Z905" s="3">
        <v>43.36</v>
      </c>
      <c r="AA905" s="3">
        <v>49</v>
      </c>
      <c r="AB905" s="3">
        <v>113</v>
      </c>
      <c r="AC905" s="3">
        <v>0</v>
      </c>
      <c r="AD905" s="3">
        <v>44.64</v>
      </c>
      <c r="AE905" s="3">
        <v>25</v>
      </c>
      <c r="AF905" s="3">
        <v>56</v>
      </c>
      <c r="AG905" s="3">
        <v>0</v>
      </c>
      <c r="AH905" s="3" t="s">
        <v>3756</v>
      </c>
    </row>
    <row r="906" spans="1:34" s="4" customFormat="1" ht="11.25" x14ac:dyDescent="0.2">
      <c r="A906" s="3" t="s">
        <v>3721</v>
      </c>
      <c r="B906" s="3" t="s">
        <v>3785</v>
      </c>
      <c r="C906" s="3" t="s">
        <v>639</v>
      </c>
      <c r="D906" s="3">
        <v>9188</v>
      </c>
      <c r="E906" s="3" t="s">
        <v>3757</v>
      </c>
      <c r="F906" s="3" t="s">
        <v>3759</v>
      </c>
      <c r="G906" s="3" t="s">
        <v>3758</v>
      </c>
      <c r="H906" s="3"/>
      <c r="I906" s="3" t="s">
        <v>42</v>
      </c>
      <c r="J906" s="3" t="s">
        <v>43</v>
      </c>
      <c r="K906" s="3" t="s">
        <v>44</v>
      </c>
      <c r="L906" s="3" t="s">
        <v>6</v>
      </c>
      <c r="M906" s="3" t="s">
        <v>5257</v>
      </c>
      <c r="N906" s="3">
        <v>100</v>
      </c>
      <c r="O906" s="3">
        <v>1</v>
      </c>
      <c r="P906" s="3">
        <v>1</v>
      </c>
      <c r="Q906" s="3">
        <v>0</v>
      </c>
      <c r="R906" s="3">
        <v>100</v>
      </c>
      <c r="S906" s="3">
        <v>1</v>
      </c>
      <c r="T906" s="3">
        <v>1</v>
      </c>
      <c r="U906" s="3">
        <v>0</v>
      </c>
      <c r="V906" s="3">
        <v>0</v>
      </c>
      <c r="W906" s="3">
        <v>0</v>
      </c>
      <c r="X906" s="3">
        <v>1</v>
      </c>
      <c r="Y906" s="3">
        <v>0</v>
      </c>
      <c r="Z906" s="3">
        <v>200</v>
      </c>
      <c r="AA906" s="3">
        <v>2</v>
      </c>
      <c r="AB906" s="3">
        <v>1</v>
      </c>
      <c r="AC906" s="3">
        <v>0</v>
      </c>
      <c r="AD906" s="3">
        <v>100</v>
      </c>
      <c r="AE906" s="3">
        <v>3</v>
      </c>
      <c r="AF906" s="3">
        <v>3</v>
      </c>
      <c r="AG906" s="3">
        <v>0</v>
      </c>
      <c r="AH906" s="3" t="s">
        <v>3744</v>
      </c>
    </row>
    <row r="907" spans="1:34" s="4" customFormat="1" ht="11.25" x14ac:dyDescent="0.2">
      <c r="A907" s="3" t="s">
        <v>3721</v>
      </c>
      <c r="B907" s="3" t="s">
        <v>3785</v>
      </c>
      <c r="C907" s="3" t="s">
        <v>639</v>
      </c>
      <c r="D907" s="3">
        <v>9999</v>
      </c>
      <c r="E907" s="3" t="s">
        <v>3760</v>
      </c>
      <c r="F907" s="3" t="s">
        <v>3761</v>
      </c>
      <c r="G907" s="3"/>
      <c r="H907" s="3"/>
      <c r="I907" s="3" t="s">
        <v>42</v>
      </c>
      <c r="J907" s="3" t="s">
        <v>43</v>
      </c>
      <c r="K907" s="3" t="s">
        <v>44</v>
      </c>
      <c r="L907" s="3" t="s">
        <v>78</v>
      </c>
      <c r="M907" s="3" t="s">
        <v>5256</v>
      </c>
      <c r="N907" s="3" t="s">
        <v>67</v>
      </c>
      <c r="O907" s="3" t="s">
        <v>40</v>
      </c>
      <c r="P907" s="3" t="s">
        <v>40</v>
      </c>
      <c r="Q907" s="3" t="s">
        <v>40</v>
      </c>
      <c r="R907" s="3">
        <v>23.49</v>
      </c>
      <c r="S907" s="3">
        <v>22.6</v>
      </c>
      <c r="T907" s="3">
        <v>96.2</v>
      </c>
      <c r="U907" s="3">
        <v>0</v>
      </c>
      <c r="V907" s="3">
        <v>0</v>
      </c>
      <c r="W907" s="3">
        <v>0</v>
      </c>
      <c r="X907" s="3">
        <v>0</v>
      </c>
      <c r="Y907" s="3">
        <v>0</v>
      </c>
      <c r="Z907" s="3">
        <v>19.96</v>
      </c>
      <c r="AA907" s="3">
        <v>19.2</v>
      </c>
      <c r="AB907" s="3">
        <v>96.2</v>
      </c>
      <c r="AC907" s="3">
        <v>0</v>
      </c>
      <c r="AD907" s="3">
        <v>14.66</v>
      </c>
      <c r="AE907" s="3">
        <v>14.1</v>
      </c>
      <c r="AF907" s="3">
        <v>96.2</v>
      </c>
      <c r="AG907" s="3">
        <v>0</v>
      </c>
      <c r="AH907" s="3" t="s">
        <v>3762</v>
      </c>
    </row>
    <row r="908" spans="1:34" s="4" customFormat="1" ht="11.25" x14ac:dyDescent="0.2">
      <c r="A908" s="3" t="s">
        <v>3721</v>
      </c>
      <c r="B908" s="3" t="s">
        <v>3785</v>
      </c>
      <c r="C908" s="3" t="s">
        <v>639</v>
      </c>
      <c r="D908" s="3">
        <v>11827</v>
      </c>
      <c r="E908" s="3" t="s">
        <v>3763</v>
      </c>
      <c r="F908" s="3" t="s">
        <v>3765</v>
      </c>
      <c r="G908" s="3" t="s">
        <v>3764</v>
      </c>
      <c r="H908" s="3"/>
      <c r="I908" s="3" t="s">
        <v>42</v>
      </c>
      <c r="J908" s="3" t="s">
        <v>43</v>
      </c>
      <c r="K908" s="3" t="s">
        <v>44</v>
      </c>
      <c r="L908" s="3" t="s">
        <v>78</v>
      </c>
      <c r="M908" s="3" t="s">
        <v>5257</v>
      </c>
      <c r="N908" s="3">
        <v>256.88</v>
      </c>
      <c r="O908" s="3">
        <v>2818</v>
      </c>
      <c r="P908" s="3">
        <v>1097</v>
      </c>
      <c r="Q908" s="3">
        <v>0</v>
      </c>
      <c r="R908" s="3">
        <v>205.38</v>
      </c>
      <c r="S908" s="3">
        <v>2253</v>
      </c>
      <c r="T908" s="3">
        <v>1097</v>
      </c>
      <c r="U908" s="3">
        <v>0</v>
      </c>
      <c r="V908" s="3">
        <v>0</v>
      </c>
      <c r="W908" s="3">
        <v>0</v>
      </c>
      <c r="X908" s="3">
        <v>0</v>
      </c>
      <c r="Y908" s="3">
        <v>0</v>
      </c>
      <c r="Z908" s="3">
        <v>0</v>
      </c>
      <c r="AA908" s="3">
        <v>0</v>
      </c>
      <c r="AB908" s="3">
        <v>0</v>
      </c>
      <c r="AC908" s="3">
        <v>0</v>
      </c>
      <c r="AD908" s="3">
        <v>254.97</v>
      </c>
      <c r="AE908" s="3">
        <v>2361</v>
      </c>
      <c r="AF908" s="3">
        <v>926</v>
      </c>
      <c r="AG908" s="3">
        <v>0</v>
      </c>
      <c r="AH908" s="3" t="s">
        <v>3766</v>
      </c>
    </row>
    <row r="909" spans="1:34" s="4" customFormat="1" ht="11.25" x14ac:dyDescent="0.2">
      <c r="A909" s="3" t="s">
        <v>3721</v>
      </c>
      <c r="B909" s="3" t="s">
        <v>3785</v>
      </c>
      <c r="C909" s="3" t="s">
        <v>639</v>
      </c>
      <c r="D909" s="3">
        <v>11829</v>
      </c>
      <c r="E909" s="3" t="s">
        <v>3767</v>
      </c>
      <c r="F909" s="3" t="s">
        <v>3768</v>
      </c>
      <c r="G909" s="3" t="s">
        <v>3758</v>
      </c>
      <c r="H909" s="3" t="s">
        <v>3778</v>
      </c>
      <c r="I909" s="3" t="s">
        <v>42</v>
      </c>
      <c r="J909" s="3" t="s">
        <v>43</v>
      </c>
      <c r="K909" s="3" t="s">
        <v>44</v>
      </c>
      <c r="L909" s="3" t="s">
        <v>6</v>
      </c>
      <c r="M909" s="3" t="s">
        <v>9</v>
      </c>
      <c r="N909" s="3">
        <v>100</v>
      </c>
      <c r="O909" s="3">
        <v>3</v>
      </c>
      <c r="P909" s="3">
        <v>3</v>
      </c>
      <c r="Q909" s="3">
        <v>0</v>
      </c>
      <c r="R909" s="3"/>
      <c r="S909" s="3"/>
      <c r="T909" s="3"/>
      <c r="U909" s="3"/>
      <c r="V909" s="3">
        <v>0</v>
      </c>
      <c r="W909" s="3">
        <v>0</v>
      </c>
      <c r="X909" s="3">
        <v>0</v>
      </c>
      <c r="Y909" s="3">
        <v>0</v>
      </c>
      <c r="Z909" s="3">
        <v>0</v>
      </c>
      <c r="AA909" s="3">
        <v>0</v>
      </c>
      <c r="AB909" s="3">
        <v>0</v>
      </c>
      <c r="AC909" s="3">
        <v>0</v>
      </c>
      <c r="AD909" s="3">
        <v>0</v>
      </c>
      <c r="AE909" s="3">
        <v>0</v>
      </c>
      <c r="AF909" s="3">
        <v>0</v>
      </c>
      <c r="AG909" s="3">
        <v>0</v>
      </c>
      <c r="AH909" s="3" t="s">
        <v>3769</v>
      </c>
    </row>
    <row r="910" spans="1:34" s="4" customFormat="1" ht="11.25" x14ac:dyDescent="0.2">
      <c r="A910" s="3" t="s">
        <v>3721</v>
      </c>
      <c r="B910" s="3" t="s">
        <v>3785</v>
      </c>
      <c r="C910" s="3" t="s">
        <v>639</v>
      </c>
      <c r="D910" s="3">
        <v>-62</v>
      </c>
      <c r="E910" s="3" t="s">
        <v>3770</v>
      </c>
      <c r="F910" s="3" t="s">
        <v>3773</v>
      </c>
      <c r="G910" s="3" t="s">
        <v>3771</v>
      </c>
      <c r="H910" s="3" t="s">
        <v>3772</v>
      </c>
      <c r="I910" s="3" t="s">
        <v>42</v>
      </c>
      <c r="J910" s="3" t="s">
        <v>43</v>
      </c>
      <c r="K910" s="3" t="s">
        <v>44</v>
      </c>
      <c r="L910" s="3" t="s">
        <v>45</v>
      </c>
      <c r="M910" s="3" t="s">
        <v>9</v>
      </c>
      <c r="N910" s="3">
        <v>100</v>
      </c>
      <c r="O910" s="3">
        <v>1</v>
      </c>
      <c r="P910" s="3">
        <v>1</v>
      </c>
      <c r="Q910" s="3">
        <v>0</v>
      </c>
      <c r="R910" s="3"/>
      <c r="S910" s="3"/>
      <c r="T910" s="3"/>
      <c r="U910" s="3"/>
      <c r="V910" s="3">
        <v>0</v>
      </c>
      <c r="W910" s="3">
        <v>0</v>
      </c>
      <c r="X910" s="3">
        <v>0</v>
      </c>
      <c r="Y910" s="3">
        <v>0</v>
      </c>
      <c r="Z910" s="3">
        <v>0</v>
      </c>
      <c r="AA910" s="3">
        <v>0</v>
      </c>
      <c r="AB910" s="3">
        <v>0</v>
      </c>
      <c r="AC910" s="3">
        <v>0</v>
      </c>
      <c r="AD910" s="3">
        <v>0</v>
      </c>
      <c r="AE910" s="3">
        <v>0</v>
      </c>
      <c r="AF910" s="3">
        <v>0</v>
      </c>
      <c r="AG910" s="3">
        <v>0</v>
      </c>
      <c r="AH910" s="3" t="s">
        <v>3774</v>
      </c>
    </row>
    <row r="911" spans="1:34" s="4" customFormat="1" ht="11.25" x14ac:dyDescent="0.2">
      <c r="A911" s="3" t="s">
        <v>3721</v>
      </c>
      <c r="B911" s="3" t="s">
        <v>3786</v>
      </c>
      <c r="C911" s="3" t="s">
        <v>639</v>
      </c>
      <c r="D911" s="3">
        <v>-55</v>
      </c>
      <c r="E911" s="3" t="s">
        <v>3751</v>
      </c>
      <c r="F911" s="3" t="s">
        <v>3752</v>
      </c>
      <c r="G911" s="3"/>
      <c r="H911" s="3"/>
      <c r="I911" s="3" t="s">
        <v>42</v>
      </c>
      <c r="J911" s="3" t="s">
        <v>43</v>
      </c>
      <c r="K911" s="3" t="s">
        <v>44</v>
      </c>
      <c r="L911" s="3" t="s">
        <v>78</v>
      </c>
      <c r="M911" s="3" t="s">
        <v>5256</v>
      </c>
      <c r="N911" s="3" t="s">
        <v>67</v>
      </c>
      <c r="O911" s="3" t="s">
        <v>40</v>
      </c>
      <c r="P911" s="3" t="s">
        <v>40</v>
      </c>
      <c r="Q911" s="3" t="s">
        <v>40</v>
      </c>
      <c r="R911" s="3" t="s">
        <v>67</v>
      </c>
      <c r="S911" s="3" t="s">
        <v>40</v>
      </c>
      <c r="T911" s="3" t="s">
        <v>40</v>
      </c>
      <c r="U911" s="3" t="s">
        <v>40</v>
      </c>
      <c r="V911" s="3" t="s">
        <v>67</v>
      </c>
      <c r="W911" s="3" t="s">
        <v>40</v>
      </c>
      <c r="X911" s="3" t="s">
        <v>40</v>
      </c>
      <c r="Y911" s="3" t="s">
        <v>40</v>
      </c>
      <c r="Z911" s="3">
        <v>85.19</v>
      </c>
      <c r="AA911" s="3">
        <v>23</v>
      </c>
      <c r="AB911" s="3">
        <v>27</v>
      </c>
      <c r="AC911" s="3">
        <v>0</v>
      </c>
      <c r="AD911" s="3">
        <v>70.37</v>
      </c>
      <c r="AE911" s="3">
        <v>19</v>
      </c>
      <c r="AF911" s="3">
        <v>27</v>
      </c>
      <c r="AG911" s="3">
        <v>0</v>
      </c>
      <c r="AH911" s="3" t="s">
        <v>3753</v>
      </c>
    </row>
    <row r="912" spans="1:34" s="4" customFormat="1" ht="11.25" x14ac:dyDescent="0.2">
      <c r="A912" s="3" t="s">
        <v>3721</v>
      </c>
      <c r="B912" s="3" t="s">
        <v>3786</v>
      </c>
      <c r="C912" s="3" t="s">
        <v>639</v>
      </c>
      <c r="D912" s="3">
        <v>-40</v>
      </c>
      <c r="E912" s="3" t="s">
        <v>3754</v>
      </c>
      <c r="F912" s="3" t="s">
        <v>3755</v>
      </c>
      <c r="G912" s="3"/>
      <c r="H912" s="3"/>
      <c r="I912" s="3" t="s">
        <v>42</v>
      </c>
      <c r="J912" s="3" t="s">
        <v>43</v>
      </c>
      <c r="K912" s="3" t="s">
        <v>44</v>
      </c>
      <c r="L912" s="3" t="s">
        <v>6</v>
      </c>
      <c r="M912" s="3" t="s">
        <v>5256</v>
      </c>
      <c r="N912" s="3" t="s">
        <v>67</v>
      </c>
      <c r="O912" s="3" t="s">
        <v>40</v>
      </c>
      <c r="P912" s="3" t="s">
        <v>40</v>
      </c>
      <c r="Q912" s="3" t="s">
        <v>40</v>
      </c>
      <c r="R912" s="3" t="s">
        <v>67</v>
      </c>
      <c r="S912" s="3" t="s">
        <v>40</v>
      </c>
      <c r="T912" s="3" t="s">
        <v>40</v>
      </c>
      <c r="U912" s="3" t="s">
        <v>40</v>
      </c>
      <c r="V912" s="3" t="s">
        <v>67</v>
      </c>
      <c r="W912" s="3" t="s">
        <v>40</v>
      </c>
      <c r="X912" s="3" t="s">
        <v>40</v>
      </c>
      <c r="Y912" s="3" t="s">
        <v>40</v>
      </c>
      <c r="Z912" s="3">
        <v>66.900000000000006</v>
      </c>
      <c r="AA912" s="3">
        <v>194</v>
      </c>
      <c r="AB912" s="3">
        <v>290</v>
      </c>
      <c r="AC912" s="3">
        <v>0</v>
      </c>
      <c r="AD912" s="3">
        <v>64.61</v>
      </c>
      <c r="AE912" s="3">
        <v>283</v>
      </c>
      <c r="AF912" s="3">
        <v>438</v>
      </c>
      <c r="AG912" s="3">
        <v>0</v>
      </c>
      <c r="AH912" s="3" t="s">
        <v>3756</v>
      </c>
    </row>
    <row r="913" spans="1:34" s="4" customFormat="1" ht="11.25" x14ac:dyDescent="0.2">
      <c r="A913" s="3" t="s">
        <v>3721</v>
      </c>
      <c r="B913" s="3" t="s">
        <v>3786</v>
      </c>
      <c r="C913" s="3" t="s">
        <v>639</v>
      </c>
      <c r="D913" s="3">
        <v>9188</v>
      </c>
      <c r="E913" s="3" t="s">
        <v>3757</v>
      </c>
      <c r="F913" s="3" t="s">
        <v>3759</v>
      </c>
      <c r="G913" s="3" t="s">
        <v>3758</v>
      </c>
      <c r="H913" s="3"/>
      <c r="I913" s="3" t="s">
        <v>42</v>
      </c>
      <c r="J913" s="3" t="s">
        <v>43</v>
      </c>
      <c r="K913" s="3" t="s">
        <v>44</v>
      </c>
      <c r="L913" s="3" t="s">
        <v>6</v>
      </c>
      <c r="M913" s="3" t="s">
        <v>5257</v>
      </c>
      <c r="N913" s="3">
        <v>100</v>
      </c>
      <c r="O913" s="3">
        <v>3</v>
      </c>
      <c r="P913" s="3">
        <v>3</v>
      </c>
      <c r="Q913" s="3">
        <v>0</v>
      </c>
      <c r="R913" s="3">
        <v>50</v>
      </c>
      <c r="S913" s="3">
        <v>1</v>
      </c>
      <c r="T913" s="3">
        <v>2</v>
      </c>
      <c r="U913" s="3">
        <v>0</v>
      </c>
      <c r="V913" s="3">
        <v>50</v>
      </c>
      <c r="W913" s="3">
        <v>1</v>
      </c>
      <c r="X913" s="3">
        <v>2</v>
      </c>
      <c r="Y913" s="3">
        <v>0</v>
      </c>
      <c r="Z913" s="3" t="s">
        <v>67</v>
      </c>
      <c r="AA913" s="3" t="s">
        <v>40</v>
      </c>
      <c r="AB913" s="3" t="s">
        <v>40</v>
      </c>
      <c r="AC913" s="3" t="s">
        <v>40</v>
      </c>
      <c r="AD913" s="3">
        <v>100</v>
      </c>
      <c r="AE913" s="3">
        <v>2</v>
      </c>
      <c r="AF913" s="3">
        <v>2</v>
      </c>
      <c r="AG913" s="3">
        <v>0</v>
      </c>
      <c r="AH913" s="3" t="s">
        <v>3744</v>
      </c>
    </row>
    <row r="914" spans="1:34" s="4" customFormat="1" ht="11.25" x14ac:dyDescent="0.2">
      <c r="A914" s="3" t="s">
        <v>3721</v>
      </c>
      <c r="B914" s="3" t="s">
        <v>3786</v>
      </c>
      <c r="C914" s="3" t="s">
        <v>639</v>
      </c>
      <c r="D914" s="3">
        <v>9999</v>
      </c>
      <c r="E914" s="3" t="s">
        <v>3760</v>
      </c>
      <c r="F914" s="3" t="s">
        <v>3761</v>
      </c>
      <c r="G914" s="3"/>
      <c r="H914" s="3"/>
      <c r="I914" s="3" t="s">
        <v>42</v>
      </c>
      <c r="J914" s="3" t="s">
        <v>43</v>
      </c>
      <c r="K914" s="3" t="s">
        <v>44</v>
      </c>
      <c r="L914" s="3" t="s">
        <v>78</v>
      </c>
      <c r="M914" s="3" t="s">
        <v>5256</v>
      </c>
      <c r="N914" s="3" t="s">
        <v>67</v>
      </c>
      <c r="O914" s="3" t="s">
        <v>40</v>
      </c>
      <c r="P914" s="3" t="s">
        <v>40</v>
      </c>
      <c r="Q914" s="3" t="s">
        <v>40</v>
      </c>
      <c r="R914" s="3" t="s">
        <v>67</v>
      </c>
      <c r="S914" s="3" t="s">
        <v>40</v>
      </c>
      <c r="T914" s="3" t="s">
        <v>40</v>
      </c>
      <c r="U914" s="3" t="s">
        <v>40</v>
      </c>
      <c r="V914" s="3" t="s">
        <v>67</v>
      </c>
      <c r="W914" s="3" t="s">
        <v>40</v>
      </c>
      <c r="X914" s="3" t="s">
        <v>40</v>
      </c>
      <c r="Y914" s="3" t="s">
        <v>40</v>
      </c>
      <c r="Z914" s="3">
        <v>17.72</v>
      </c>
      <c r="AA914" s="3">
        <v>41.3</v>
      </c>
      <c r="AB914" s="3">
        <v>233.1</v>
      </c>
      <c r="AC914" s="3">
        <v>0</v>
      </c>
      <c r="AD914" s="3">
        <v>12.4</v>
      </c>
      <c r="AE914" s="3">
        <v>28.9</v>
      </c>
      <c r="AF914" s="3">
        <v>233.1</v>
      </c>
      <c r="AG914" s="3">
        <v>0</v>
      </c>
      <c r="AH914" s="3" t="s">
        <v>3762</v>
      </c>
    </row>
    <row r="915" spans="1:34" s="4" customFormat="1" ht="11.25" x14ac:dyDescent="0.2">
      <c r="A915" s="3" t="s">
        <v>3721</v>
      </c>
      <c r="B915" s="3" t="s">
        <v>3786</v>
      </c>
      <c r="C915" s="3" t="s">
        <v>639</v>
      </c>
      <c r="D915" s="3">
        <v>11827</v>
      </c>
      <c r="E915" s="3" t="s">
        <v>3763</v>
      </c>
      <c r="F915" s="3" t="s">
        <v>3765</v>
      </c>
      <c r="G915" s="3" t="s">
        <v>3764</v>
      </c>
      <c r="H915" s="3"/>
      <c r="I915" s="3" t="s">
        <v>42</v>
      </c>
      <c r="J915" s="3" t="s">
        <v>43</v>
      </c>
      <c r="K915" s="3" t="s">
        <v>44</v>
      </c>
      <c r="L915" s="3" t="s">
        <v>78</v>
      </c>
      <c r="M915" s="3" t="s">
        <v>5257</v>
      </c>
      <c r="N915" s="3">
        <v>97.47</v>
      </c>
      <c r="O915" s="3">
        <v>3924</v>
      </c>
      <c r="P915" s="3">
        <v>4026</v>
      </c>
      <c r="Q915" s="3">
        <v>0</v>
      </c>
      <c r="R915" s="3">
        <v>42.52</v>
      </c>
      <c r="S915" s="3">
        <v>1712</v>
      </c>
      <c r="T915" s="3">
        <v>4026</v>
      </c>
      <c r="U915" s="3">
        <v>0</v>
      </c>
      <c r="V915" s="3">
        <v>39.89</v>
      </c>
      <c r="W915" s="3">
        <v>1606</v>
      </c>
      <c r="X915" s="3">
        <v>4026</v>
      </c>
      <c r="Y915" s="3">
        <v>0</v>
      </c>
      <c r="Z915" s="3" t="s">
        <v>67</v>
      </c>
      <c r="AA915" s="3" t="s">
        <v>40</v>
      </c>
      <c r="AB915" s="3" t="s">
        <v>40</v>
      </c>
      <c r="AC915" s="3" t="s">
        <v>40</v>
      </c>
      <c r="AD915" s="3">
        <v>80.650000000000006</v>
      </c>
      <c r="AE915" s="3">
        <v>5756</v>
      </c>
      <c r="AF915" s="3">
        <v>7137</v>
      </c>
      <c r="AG915" s="3">
        <v>0</v>
      </c>
      <c r="AH915" s="3" t="s">
        <v>3766</v>
      </c>
    </row>
    <row r="916" spans="1:34" s="4" customFormat="1" ht="11.25" x14ac:dyDescent="0.2">
      <c r="A916" s="3" t="s">
        <v>3721</v>
      </c>
      <c r="B916" s="3" t="s">
        <v>3786</v>
      </c>
      <c r="C916" s="3" t="s">
        <v>639</v>
      </c>
      <c r="D916" s="3">
        <v>11829</v>
      </c>
      <c r="E916" s="3" t="s">
        <v>3767</v>
      </c>
      <c r="F916" s="3" t="s">
        <v>3768</v>
      </c>
      <c r="G916" s="3" t="s">
        <v>3758</v>
      </c>
      <c r="H916" s="3"/>
      <c r="I916" s="3" t="s">
        <v>42</v>
      </c>
      <c r="J916" s="3" t="s">
        <v>43</v>
      </c>
      <c r="K916" s="3" t="s">
        <v>44</v>
      </c>
      <c r="L916" s="3" t="s">
        <v>6</v>
      </c>
      <c r="M916" s="3" t="s">
        <v>5257</v>
      </c>
      <c r="N916" s="3">
        <v>100</v>
      </c>
      <c r="O916" s="3">
        <v>4</v>
      </c>
      <c r="P916" s="3">
        <v>4</v>
      </c>
      <c r="Q916" s="3">
        <v>0</v>
      </c>
      <c r="R916" s="3">
        <v>0</v>
      </c>
      <c r="S916" s="3">
        <v>0</v>
      </c>
      <c r="T916" s="3">
        <v>2</v>
      </c>
      <c r="U916" s="3">
        <v>0</v>
      </c>
      <c r="V916" s="3">
        <v>0</v>
      </c>
      <c r="W916" s="3">
        <v>0</v>
      </c>
      <c r="X916" s="3">
        <v>0</v>
      </c>
      <c r="Y916" s="3">
        <v>0</v>
      </c>
      <c r="Z916" s="3" t="s">
        <v>67</v>
      </c>
      <c r="AA916" s="3" t="s">
        <v>40</v>
      </c>
      <c r="AB916" s="3" t="s">
        <v>40</v>
      </c>
      <c r="AC916" s="3" t="s">
        <v>40</v>
      </c>
      <c r="AD916" s="3" t="s">
        <v>67</v>
      </c>
      <c r="AE916" s="3" t="s">
        <v>40</v>
      </c>
      <c r="AF916" s="3" t="s">
        <v>40</v>
      </c>
      <c r="AG916" s="3" t="s">
        <v>40</v>
      </c>
      <c r="AH916" s="3" t="s">
        <v>3769</v>
      </c>
    </row>
    <row r="917" spans="1:34" s="4" customFormat="1" ht="11.25" x14ac:dyDescent="0.2">
      <c r="A917" s="3" t="s">
        <v>3721</v>
      </c>
      <c r="B917" s="3" t="s">
        <v>3786</v>
      </c>
      <c r="C917" s="3" t="s">
        <v>639</v>
      </c>
      <c r="D917" s="3">
        <v>14011</v>
      </c>
      <c r="E917" s="3" t="s">
        <v>3770</v>
      </c>
      <c r="F917" s="3" t="s">
        <v>3773</v>
      </c>
      <c r="G917" s="3" t="s">
        <v>3771</v>
      </c>
      <c r="H917" s="3" t="s">
        <v>3772</v>
      </c>
      <c r="I917" s="3" t="s">
        <v>42</v>
      </c>
      <c r="J917" s="3" t="s">
        <v>43</v>
      </c>
      <c r="K917" s="3" t="s">
        <v>44</v>
      </c>
      <c r="L917" s="3" t="s">
        <v>45</v>
      </c>
      <c r="M917" s="3" t="s">
        <v>9</v>
      </c>
      <c r="N917" s="3">
        <v>100</v>
      </c>
      <c r="O917" s="3">
        <v>1</v>
      </c>
      <c r="P917" s="3">
        <v>1</v>
      </c>
      <c r="Q917" s="3">
        <v>0</v>
      </c>
      <c r="R917" s="3"/>
      <c r="S917" s="3"/>
      <c r="T917" s="3"/>
      <c r="U917" s="3"/>
      <c r="V917" s="3" t="s">
        <v>67</v>
      </c>
      <c r="W917" s="3" t="s">
        <v>40</v>
      </c>
      <c r="X917" s="3" t="s">
        <v>40</v>
      </c>
      <c r="Y917" s="3" t="s">
        <v>40</v>
      </c>
      <c r="Z917" s="3" t="s">
        <v>67</v>
      </c>
      <c r="AA917" s="3" t="s">
        <v>40</v>
      </c>
      <c r="AB917" s="3" t="s">
        <v>40</v>
      </c>
      <c r="AC917" s="3" t="s">
        <v>40</v>
      </c>
      <c r="AD917" s="3" t="s">
        <v>67</v>
      </c>
      <c r="AE917" s="3" t="s">
        <v>40</v>
      </c>
      <c r="AF917" s="3" t="s">
        <v>40</v>
      </c>
      <c r="AG917" s="3" t="s">
        <v>40</v>
      </c>
      <c r="AH917" s="3" t="s">
        <v>3774</v>
      </c>
    </row>
    <row r="918" spans="1:34" s="4" customFormat="1" ht="11.25" x14ac:dyDescent="0.2">
      <c r="A918" s="3" t="s">
        <v>3721</v>
      </c>
      <c r="B918" s="3" t="s">
        <v>3787</v>
      </c>
      <c r="C918" s="3" t="s">
        <v>639</v>
      </c>
      <c r="D918" s="3">
        <v>-55</v>
      </c>
      <c r="E918" s="3" t="s">
        <v>3751</v>
      </c>
      <c r="F918" s="3" t="s">
        <v>3752</v>
      </c>
      <c r="G918" s="3"/>
      <c r="H918" s="3"/>
      <c r="I918" s="3" t="s">
        <v>42</v>
      </c>
      <c r="J918" s="3" t="s">
        <v>43</v>
      </c>
      <c r="K918" s="3" t="s">
        <v>44</v>
      </c>
      <c r="L918" s="3" t="s">
        <v>78</v>
      </c>
      <c r="M918" s="3" t="s">
        <v>5256</v>
      </c>
      <c r="N918" s="3" t="s">
        <v>67</v>
      </c>
      <c r="O918" s="3" t="s">
        <v>40</v>
      </c>
      <c r="P918" s="3" t="s">
        <v>40</v>
      </c>
      <c r="Q918" s="3" t="s">
        <v>40</v>
      </c>
      <c r="R918" s="3">
        <v>22.73</v>
      </c>
      <c r="S918" s="3">
        <v>10</v>
      </c>
      <c r="T918" s="3">
        <v>44</v>
      </c>
      <c r="U918" s="3">
        <v>0</v>
      </c>
      <c r="V918" s="3">
        <v>0</v>
      </c>
      <c r="W918" s="3">
        <v>0</v>
      </c>
      <c r="X918" s="3">
        <v>0</v>
      </c>
      <c r="Y918" s="3">
        <v>0</v>
      </c>
      <c r="Z918" s="3">
        <v>29.55</v>
      </c>
      <c r="AA918" s="3">
        <v>13</v>
      </c>
      <c r="AB918" s="3">
        <v>44</v>
      </c>
      <c r="AC918" s="3">
        <v>0</v>
      </c>
      <c r="AD918" s="3">
        <v>15.91</v>
      </c>
      <c r="AE918" s="3">
        <v>7</v>
      </c>
      <c r="AF918" s="3">
        <v>44</v>
      </c>
      <c r="AG918" s="3">
        <v>0</v>
      </c>
      <c r="AH918" s="3" t="s">
        <v>3753</v>
      </c>
    </row>
    <row r="919" spans="1:34" s="4" customFormat="1" ht="11.25" x14ac:dyDescent="0.2">
      <c r="A919" s="3" t="s">
        <v>3721</v>
      </c>
      <c r="B919" s="3" t="s">
        <v>3787</v>
      </c>
      <c r="C919" s="3" t="s">
        <v>639</v>
      </c>
      <c r="D919" s="3">
        <v>-40</v>
      </c>
      <c r="E919" s="3" t="s">
        <v>3754</v>
      </c>
      <c r="F919" s="3" t="s">
        <v>3755</v>
      </c>
      <c r="G919" s="3"/>
      <c r="H919" s="3"/>
      <c r="I919" s="3" t="s">
        <v>42</v>
      </c>
      <c r="J919" s="3" t="s">
        <v>43</v>
      </c>
      <c r="K919" s="3" t="s">
        <v>44</v>
      </c>
      <c r="L919" s="3" t="s">
        <v>6</v>
      </c>
      <c r="M919" s="3" t="s">
        <v>5256</v>
      </c>
      <c r="N919" s="3" t="s">
        <v>67</v>
      </c>
      <c r="O919" s="3" t="s">
        <v>40</v>
      </c>
      <c r="P919" s="3" t="s">
        <v>40</v>
      </c>
      <c r="Q919" s="3" t="s">
        <v>40</v>
      </c>
      <c r="R919" s="3">
        <v>51.31</v>
      </c>
      <c r="S919" s="3">
        <v>157</v>
      </c>
      <c r="T919" s="3">
        <v>306</v>
      </c>
      <c r="U919" s="3">
        <v>0</v>
      </c>
      <c r="V919" s="3">
        <v>0</v>
      </c>
      <c r="W919" s="3">
        <v>0</v>
      </c>
      <c r="X919" s="3">
        <v>0</v>
      </c>
      <c r="Y919" s="3">
        <v>0</v>
      </c>
      <c r="Z919" s="3">
        <v>43.19</v>
      </c>
      <c r="AA919" s="3">
        <v>130</v>
      </c>
      <c r="AB919" s="3">
        <v>301</v>
      </c>
      <c r="AC919" s="3">
        <v>0</v>
      </c>
      <c r="AD919" s="3">
        <v>56.86</v>
      </c>
      <c r="AE919" s="3">
        <v>174</v>
      </c>
      <c r="AF919" s="3">
        <v>306</v>
      </c>
      <c r="AG919" s="3">
        <v>0</v>
      </c>
      <c r="AH919" s="3" t="s">
        <v>3756</v>
      </c>
    </row>
    <row r="920" spans="1:34" s="4" customFormat="1" ht="11.25" x14ac:dyDescent="0.2">
      <c r="A920" s="3" t="s">
        <v>3721</v>
      </c>
      <c r="B920" s="3" t="s">
        <v>3787</v>
      </c>
      <c r="C920" s="3" t="s">
        <v>639</v>
      </c>
      <c r="D920" s="3">
        <v>9188</v>
      </c>
      <c r="E920" s="3" t="s">
        <v>3757</v>
      </c>
      <c r="F920" s="3" t="s">
        <v>3759</v>
      </c>
      <c r="G920" s="3" t="s">
        <v>3758</v>
      </c>
      <c r="H920" s="3"/>
      <c r="I920" s="3" t="s">
        <v>42</v>
      </c>
      <c r="J920" s="3" t="s">
        <v>43</v>
      </c>
      <c r="K920" s="3" t="s">
        <v>44</v>
      </c>
      <c r="L920" s="3" t="s">
        <v>6</v>
      </c>
      <c r="M920" s="3" t="s">
        <v>5257</v>
      </c>
      <c r="N920" s="3">
        <v>100</v>
      </c>
      <c r="O920" s="3">
        <v>1</v>
      </c>
      <c r="P920" s="3">
        <v>1</v>
      </c>
      <c r="Q920" s="3">
        <v>0</v>
      </c>
      <c r="R920" s="3">
        <v>0</v>
      </c>
      <c r="S920" s="3">
        <v>0</v>
      </c>
      <c r="T920" s="3">
        <v>1</v>
      </c>
      <c r="U920" s="3">
        <v>0</v>
      </c>
      <c r="V920" s="3">
        <v>0</v>
      </c>
      <c r="W920" s="3">
        <v>0</v>
      </c>
      <c r="X920" s="3">
        <v>0</v>
      </c>
      <c r="Y920" s="3">
        <v>0</v>
      </c>
      <c r="Z920" s="3">
        <v>100</v>
      </c>
      <c r="AA920" s="3">
        <v>1</v>
      </c>
      <c r="AB920" s="3">
        <v>1</v>
      </c>
      <c r="AC920" s="3">
        <v>0</v>
      </c>
      <c r="AD920" s="3">
        <v>0</v>
      </c>
      <c r="AE920" s="3">
        <v>0</v>
      </c>
      <c r="AF920" s="3">
        <v>2</v>
      </c>
      <c r="AG920" s="3">
        <v>0</v>
      </c>
      <c r="AH920" s="3" t="s">
        <v>3744</v>
      </c>
    </row>
    <row r="921" spans="1:34" s="4" customFormat="1" ht="11.25" x14ac:dyDescent="0.2">
      <c r="A921" s="3" t="s">
        <v>3721</v>
      </c>
      <c r="B921" s="3" t="s">
        <v>3787</v>
      </c>
      <c r="C921" s="3" t="s">
        <v>639</v>
      </c>
      <c r="D921" s="3">
        <v>9999</v>
      </c>
      <c r="E921" s="3" t="s">
        <v>3760</v>
      </c>
      <c r="F921" s="3" t="s">
        <v>3761</v>
      </c>
      <c r="G921" s="3"/>
      <c r="H921" s="3"/>
      <c r="I921" s="3" t="s">
        <v>42</v>
      </c>
      <c r="J921" s="3" t="s">
        <v>43</v>
      </c>
      <c r="K921" s="3" t="s">
        <v>44</v>
      </c>
      <c r="L921" s="3" t="s">
        <v>78</v>
      </c>
      <c r="M921" s="3" t="s">
        <v>5256</v>
      </c>
      <c r="N921" s="3" t="s">
        <v>67</v>
      </c>
      <c r="O921" s="3" t="s">
        <v>40</v>
      </c>
      <c r="P921" s="3" t="s">
        <v>40</v>
      </c>
      <c r="Q921" s="3" t="s">
        <v>40</v>
      </c>
      <c r="R921" s="3">
        <v>10.56</v>
      </c>
      <c r="S921" s="3">
        <v>26.2</v>
      </c>
      <c r="T921" s="3">
        <v>248</v>
      </c>
      <c r="U921" s="3">
        <v>0</v>
      </c>
      <c r="V921" s="3">
        <v>0</v>
      </c>
      <c r="W921" s="3">
        <v>0</v>
      </c>
      <c r="X921" s="3">
        <v>0</v>
      </c>
      <c r="Y921" s="3">
        <v>0</v>
      </c>
      <c r="Z921" s="3">
        <v>8.7899999999999991</v>
      </c>
      <c r="AA921" s="3">
        <v>21.8</v>
      </c>
      <c r="AB921" s="3">
        <v>248</v>
      </c>
      <c r="AC921" s="3">
        <v>0</v>
      </c>
      <c r="AD921" s="3">
        <v>7.02</v>
      </c>
      <c r="AE921" s="3">
        <v>17.399999999999999</v>
      </c>
      <c r="AF921" s="3">
        <v>248</v>
      </c>
      <c r="AG921" s="3">
        <v>0</v>
      </c>
      <c r="AH921" s="3" t="s">
        <v>3762</v>
      </c>
    </row>
    <row r="922" spans="1:34" s="4" customFormat="1" ht="11.25" x14ac:dyDescent="0.2">
      <c r="A922" s="3" t="s">
        <v>3721</v>
      </c>
      <c r="B922" s="3" t="s">
        <v>3787</v>
      </c>
      <c r="C922" s="3" t="s">
        <v>639</v>
      </c>
      <c r="D922" s="3">
        <v>11827</v>
      </c>
      <c r="E922" s="3" t="s">
        <v>3763</v>
      </c>
      <c r="F922" s="3" t="s">
        <v>3765</v>
      </c>
      <c r="G922" s="3" t="s">
        <v>3764</v>
      </c>
      <c r="H922" s="3"/>
      <c r="I922" s="3" t="s">
        <v>42</v>
      </c>
      <c r="J922" s="3" t="s">
        <v>43</v>
      </c>
      <c r="K922" s="3" t="s">
        <v>44</v>
      </c>
      <c r="L922" s="3" t="s">
        <v>78</v>
      </c>
      <c r="M922" s="3" t="s">
        <v>5257</v>
      </c>
      <c r="N922" s="3">
        <v>30.6</v>
      </c>
      <c r="O922" s="3">
        <v>3909</v>
      </c>
      <c r="P922" s="3">
        <v>12773</v>
      </c>
      <c r="Q922" s="3">
        <v>0</v>
      </c>
      <c r="R922" s="3">
        <v>13.67</v>
      </c>
      <c r="S922" s="3">
        <v>1746</v>
      </c>
      <c r="T922" s="3">
        <v>12773</v>
      </c>
      <c r="U922" s="3">
        <v>0</v>
      </c>
      <c r="V922" s="3">
        <v>0</v>
      </c>
      <c r="W922" s="3">
        <v>0</v>
      </c>
      <c r="X922" s="3">
        <v>0</v>
      </c>
      <c r="Y922" s="3">
        <v>0</v>
      </c>
      <c r="Z922" s="3">
        <v>0</v>
      </c>
      <c r="AA922" s="3">
        <v>0</v>
      </c>
      <c r="AB922" s="3">
        <v>0</v>
      </c>
      <c r="AC922" s="3">
        <v>0</v>
      </c>
      <c r="AD922" s="3">
        <v>16.98</v>
      </c>
      <c r="AE922" s="3">
        <v>1798</v>
      </c>
      <c r="AF922" s="3">
        <v>10591</v>
      </c>
      <c r="AG922" s="3">
        <v>0</v>
      </c>
      <c r="AH922" s="3" t="s">
        <v>3766</v>
      </c>
    </row>
    <row r="923" spans="1:34" s="4" customFormat="1" ht="11.25" x14ac:dyDescent="0.2">
      <c r="A923" s="3" t="s">
        <v>3721</v>
      </c>
      <c r="B923" s="3" t="s">
        <v>3787</v>
      </c>
      <c r="C923" s="3" t="s">
        <v>639</v>
      </c>
      <c r="D923" s="3">
        <v>-62</v>
      </c>
      <c r="E923" s="3" t="s">
        <v>3770</v>
      </c>
      <c r="F923" s="3" t="s">
        <v>3773</v>
      </c>
      <c r="G923" s="3" t="s">
        <v>3771</v>
      </c>
      <c r="H923" s="3" t="s">
        <v>3772</v>
      </c>
      <c r="I923" s="3" t="s">
        <v>42</v>
      </c>
      <c r="J923" s="3" t="s">
        <v>43</v>
      </c>
      <c r="K923" s="3" t="s">
        <v>44</v>
      </c>
      <c r="L923" s="3" t="s">
        <v>45</v>
      </c>
      <c r="M923" s="3" t="s">
        <v>9</v>
      </c>
      <c r="N923" s="3">
        <v>100</v>
      </c>
      <c r="O923" s="3">
        <v>1</v>
      </c>
      <c r="P923" s="3">
        <v>1</v>
      </c>
      <c r="Q923" s="3">
        <v>0</v>
      </c>
      <c r="R923" s="3"/>
      <c r="S923" s="3"/>
      <c r="T923" s="3"/>
      <c r="U923" s="3"/>
      <c r="V923" s="3" t="s">
        <v>67</v>
      </c>
      <c r="W923" s="3" t="s">
        <v>40</v>
      </c>
      <c r="X923" s="3" t="s">
        <v>40</v>
      </c>
      <c r="Y923" s="3" t="s">
        <v>40</v>
      </c>
      <c r="Z923" s="3" t="s">
        <v>67</v>
      </c>
      <c r="AA923" s="3" t="s">
        <v>40</v>
      </c>
      <c r="AB923" s="3" t="s">
        <v>40</v>
      </c>
      <c r="AC923" s="3" t="s">
        <v>40</v>
      </c>
      <c r="AD923" s="3" t="s">
        <v>67</v>
      </c>
      <c r="AE923" s="3" t="s">
        <v>40</v>
      </c>
      <c r="AF923" s="3" t="s">
        <v>40</v>
      </c>
      <c r="AG923" s="3" t="s">
        <v>40</v>
      </c>
      <c r="AH923" s="3" t="s">
        <v>3774</v>
      </c>
    </row>
    <row r="924" spans="1:34" s="4" customFormat="1" ht="11.25" x14ac:dyDescent="0.2">
      <c r="A924" s="3" t="s">
        <v>3721</v>
      </c>
      <c r="B924" s="3" t="s">
        <v>3788</v>
      </c>
      <c r="C924" s="3" t="s">
        <v>639</v>
      </c>
      <c r="D924" s="3">
        <v>-55</v>
      </c>
      <c r="E924" s="3" t="s">
        <v>3751</v>
      </c>
      <c r="F924" s="3" t="s">
        <v>3752</v>
      </c>
      <c r="G924" s="3" t="s">
        <v>3764</v>
      </c>
      <c r="H924" s="3"/>
      <c r="I924" s="3" t="s">
        <v>42</v>
      </c>
      <c r="J924" s="3" t="s">
        <v>43</v>
      </c>
      <c r="K924" s="3" t="s">
        <v>44</v>
      </c>
      <c r="L924" s="3" t="s">
        <v>78</v>
      </c>
      <c r="M924" s="3" t="s">
        <v>5256</v>
      </c>
      <c r="N924" s="3" t="s">
        <v>67</v>
      </c>
      <c r="O924" s="3" t="s">
        <v>40</v>
      </c>
      <c r="P924" s="3" t="s">
        <v>40</v>
      </c>
      <c r="Q924" s="3" t="s">
        <v>40</v>
      </c>
      <c r="R924" s="3">
        <v>42.86</v>
      </c>
      <c r="S924" s="3">
        <v>96</v>
      </c>
      <c r="T924" s="3">
        <v>224</v>
      </c>
      <c r="U924" s="3">
        <v>0</v>
      </c>
      <c r="V924" s="3">
        <v>0</v>
      </c>
      <c r="W924" s="3">
        <v>0</v>
      </c>
      <c r="X924" s="3">
        <v>0</v>
      </c>
      <c r="Y924" s="3">
        <v>0</v>
      </c>
      <c r="Z924" s="3">
        <v>41.07</v>
      </c>
      <c r="AA924" s="3">
        <v>92</v>
      </c>
      <c r="AB924" s="3">
        <v>224</v>
      </c>
      <c r="AC924" s="3">
        <v>0</v>
      </c>
      <c r="AD924" s="3">
        <v>34.380000000000003</v>
      </c>
      <c r="AE924" s="3">
        <v>77</v>
      </c>
      <c r="AF924" s="3">
        <v>224</v>
      </c>
      <c r="AG924" s="3">
        <v>0</v>
      </c>
      <c r="AH924" s="3" t="s">
        <v>3753</v>
      </c>
    </row>
    <row r="925" spans="1:34" s="4" customFormat="1" ht="11.25" x14ac:dyDescent="0.2">
      <c r="A925" s="3" t="s">
        <v>3721</v>
      </c>
      <c r="B925" s="3" t="s">
        <v>3788</v>
      </c>
      <c r="C925" s="3" t="s">
        <v>639</v>
      </c>
      <c r="D925" s="3">
        <v>-40</v>
      </c>
      <c r="E925" s="3" t="s">
        <v>3754</v>
      </c>
      <c r="F925" s="3" t="s">
        <v>3755</v>
      </c>
      <c r="G925" s="3" t="s">
        <v>3764</v>
      </c>
      <c r="H925" s="3"/>
      <c r="I925" s="3" t="s">
        <v>42</v>
      </c>
      <c r="J925" s="3" t="s">
        <v>43</v>
      </c>
      <c r="K925" s="3" t="s">
        <v>44</v>
      </c>
      <c r="L925" s="3" t="s">
        <v>6</v>
      </c>
      <c r="M925" s="3" t="s">
        <v>5256</v>
      </c>
      <c r="N925" s="3" t="s">
        <v>67</v>
      </c>
      <c r="O925" s="3" t="s">
        <v>40</v>
      </c>
      <c r="P925" s="3" t="s">
        <v>40</v>
      </c>
      <c r="Q925" s="3" t="s">
        <v>40</v>
      </c>
      <c r="R925" s="3">
        <v>50</v>
      </c>
      <c r="S925" s="3">
        <v>639</v>
      </c>
      <c r="T925" s="3">
        <v>1278</v>
      </c>
      <c r="U925" s="3">
        <v>0</v>
      </c>
      <c r="V925" s="3">
        <v>0</v>
      </c>
      <c r="W925" s="3">
        <v>0</v>
      </c>
      <c r="X925" s="3">
        <v>0</v>
      </c>
      <c r="Y925" s="3">
        <v>0</v>
      </c>
      <c r="Z925" s="3">
        <v>53.57</v>
      </c>
      <c r="AA925" s="3">
        <v>637</v>
      </c>
      <c r="AB925" s="3">
        <v>1189</v>
      </c>
      <c r="AC925" s="3">
        <v>0</v>
      </c>
      <c r="AD925" s="3">
        <v>49.85</v>
      </c>
      <c r="AE925" s="3">
        <v>665</v>
      </c>
      <c r="AF925" s="3">
        <v>1334</v>
      </c>
      <c r="AG925" s="3">
        <v>0</v>
      </c>
      <c r="AH925" s="3" t="s">
        <v>3756</v>
      </c>
    </row>
    <row r="926" spans="1:34" s="4" customFormat="1" ht="11.25" x14ac:dyDescent="0.2">
      <c r="A926" s="3" t="s">
        <v>3721</v>
      </c>
      <c r="B926" s="3" t="s">
        <v>3788</v>
      </c>
      <c r="C926" s="3" t="s">
        <v>639</v>
      </c>
      <c r="D926" s="3">
        <v>9188</v>
      </c>
      <c r="E926" s="3" t="s">
        <v>3757</v>
      </c>
      <c r="F926" s="3" t="s">
        <v>3759</v>
      </c>
      <c r="G926" s="3" t="s">
        <v>3758</v>
      </c>
      <c r="H926" s="3"/>
      <c r="I926" s="3" t="s">
        <v>42</v>
      </c>
      <c r="J926" s="3" t="s">
        <v>43</v>
      </c>
      <c r="K926" s="3" t="s">
        <v>44</v>
      </c>
      <c r="L926" s="3" t="s">
        <v>6</v>
      </c>
      <c r="M926" s="3" t="s">
        <v>5257</v>
      </c>
      <c r="N926" s="3">
        <v>100</v>
      </c>
      <c r="O926" s="3">
        <v>10</v>
      </c>
      <c r="P926" s="3">
        <v>10</v>
      </c>
      <c r="Q926" s="3">
        <v>0</v>
      </c>
      <c r="R926" s="3">
        <v>100</v>
      </c>
      <c r="S926" s="3">
        <v>3</v>
      </c>
      <c r="T926" s="3">
        <v>3</v>
      </c>
      <c r="U926" s="3">
        <v>0</v>
      </c>
      <c r="V926" s="3">
        <v>33</v>
      </c>
      <c r="W926" s="3">
        <v>1</v>
      </c>
      <c r="X926" s="3">
        <v>3</v>
      </c>
      <c r="Y926" s="3">
        <v>0</v>
      </c>
      <c r="Z926" s="3">
        <v>100</v>
      </c>
      <c r="AA926" s="3">
        <v>3</v>
      </c>
      <c r="AB926" s="3">
        <v>3</v>
      </c>
      <c r="AC926" s="3">
        <v>0</v>
      </c>
      <c r="AD926" s="3">
        <v>100</v>
      </c>
      <c r="AE926" s="3">
        <v>11</v>
      </c>
      <c r="AF926" s="3">
        <v>11</v>
      </c>
      <c r="AG926" s="3">
        <v>0</v>
      </c>
      <c r="AH926" s="3" t="s">
        <v>3744</v>
      </c>
    </row>
    <row r="927" spans="1:34" s="4" customFormat="1" ht="11.25" x14ac:dyDescent="0.2">
      <c r="A927" s="3" t="s">
        <v>3721</v>
      </c>
      <c r="B927" s="3" t="s">
        <v>3788</v>
      </c>
      <c r="C927" s="3" t="s">
        <v>639</v>
      </c>
      <c r="D927" s="3">
        <v>9999</v>
      </c>
      <c r="E927" s="3" t="s">
        <v>3760</v>
      </c>
      <c r="F927" s="3" t="s">
        <v>3761</v>
      </c>
      <c r="G927" s="3" t="s">
        <v>3758</v>
      </c>
      <c r="H927" s="3"/>
      <c r="I927" s="3" t="s">
        <v>42</v>
      </c>
      <c r="J927" s="3" t="s">
        <v>43</v>
      </c>
      <c r="K927" s="3" t="s">
        <v>44</v>
      </c>
      <c r="L927" s="3" t="s">
        <v>78</v>
      </c>
      <c r="M927" s="3" t="s">
        <v>5256</v>
      </c>
      <c r="N927" s="3" t="s">
        <v>67</v>
      </c>
      <c r="O927" s="3" t="s">
        <v>40</v>
      </c>
      <c r="P927" s="3" t="s">
        <v>40</v>
      </c>
      <c r="Q927" s="3" t="s">
        <v>40</v>
      </c>
      <c r="R927" s="3">
        <v>14.66</v>
      </c>
      <c r="S927" s="3">
        <v>134.25</v>
      </c>
      <c r="T927" s="3">
        <v>915.9</v>
      </c>
      <c r="U927" s="3">
        <v>0</v>
      </c>
      <c r="V927" s="3">
        <v>0</v>
      </c>
      <c r="W927" s="3">
        <v>0</v>
      </c>
      <c r="X927" s="3">
        <v>0</v>
      </c>
      <c r="Y927" s="3">
        <v>0</v>
      </c>
      <c r="Z927" s="3">
        <v>12.52</v>
      </c>
      <c r="AA927" s="3">
        <v>114.7</v>
      </c>
      <c r="AB927" s="3">
        <v>915.9</v>
      </c>
      <c r="AC927" s="3">
        <v>0</v>
      </c>
      <c r="AD927" s="3">
        <v>10.27</v>
      </c>
      <c r="AE927" s="3">
        <v>94.1</v>
      </c>
      <c r="AF927" s="3">
        <v>915.9</v>
      </c>
      <c r="AG927" s="3">
        <v>0</v>
      </c>
      <c r="AH927" s="3" t="s">
        <v>3762</v>
      </c>
    </row>
    <row r="928" spans="1:34" s="4" customFormat="1" ht="11.25" x14ac:dyDescent="0.2">
      <c r="A928" s="3" t="s">
        <v>3721</v>
      </c>
      <c r="B928" s="3" t="s">
        <v>3788</v>
      </c>
      <c r="C928" s="3" t="s">
        <v>639</v>
      </c>
      <c r="D928" s="3">
        <v>11827</v>
      </c>
      <c r="E928" s="3" t="s">
        <v>3763</v>
      </c>
      <c r="F928" s="3" t="s">
        <v>3765</v>
      </c>
      <c r="G928" s="3" t="s">
        <v>3764</v>
      </c>
      <c r="H928" s="3"/>
      <c r="I928" s="3" t="s">
        <v>42</v>
      </c>
      <c r="J928" s="3" t="s">
        <v>43</v>
      </c>
      <c r="K928" s="3" t="s">
        <v>44</v>
      </c>
      <c r="L928" s="3" t="s">
        <v>78</v>
      </c>
      <c r="M928" s="3" t="s">
        <v>5257</v>
      </c>
      <c r="N928" s="3">
        <v>47.32</v>
      </c>
      <c r="O928" s="3">
        <v>14223</v>
      </c>
      <c r="P928" s="3">
        <v>30057</v>
      </c>
      <c r="Q928" s="3">
        <v>0</v>
      </c>
      <c r="R928" s="3">
        <v>25.89</v>
      </c>
      <c r="S928" s="3">
        <v>7781</v>
      </c>
      <c r="T928" s="3">
        <v>30057</v>
      </c>
      <c r="U928" s="3">
        <v>0</v>
      </c>
      <c r="V928" s="3">
        <v>14.65</v>
      </c>
      <c r="W928" s="3">
        <v>4403</v>
      </c>
      <c r="X928" s="3">
        <v>30057</v>
      </c>
      <c r="Y928" s="3">
        <v>0</v>
      </c>
      <c r="Z928" s="3" t="s">
        <v>67</v>
      </c>
      <c r="AA928" s="3" t="s">
        <v>40</v>
      </c>
      <c r="AB928" s="3" t="s">
        <v>40</v>
      </c>
      <c r="AC928" s="3" t="s">
        <v>40</v>
      </c>
      <c r="AD928" s="3">
        <v>57.24</v>
      </c>
      <c r="AE928" s="3">
        <v>17476</v>
      </c>
      <c r="AF928" s="3">
        <v>30530</v>
      </c>
      <c r="AG928" s="3">
        <v>0</v>
      </c>
      <c r="AH928" s="3" t="s">
        <v>3766</v>
      </c>
    </row>
    <row r="929" spans="1:34" s="4" customFormat="1" ht="11.25" x14ac:dyDescent="0.2">
      <c r="A929" s="3" t="s">
        <v>3721</v>
      </c>
      <c r="B929" s="3" t="s">
        <v>3788</v>
      </c>
      <c r="C929" s="3" t="s">
        <v>639</v>
      </c>
      <c r="D929" s="3">
        <v>11829</v>
      </c>
      <c r="E929" s="3" t="s">
        <v>3767</v>
      </c>
      <c r="F929" s="3" t="s">
        <v>3768</v>
      </c>
      <c r="G929" s="3" t="s">
        <v>3758</v>
      </c>
      <c r="H929" s="3"/>
      <c r="I929" s="3" t="s">
        <v>42</v>
      </c>
      <c r="J929" s="3" t="s">
        <v>43</v>
      </c>
      <c r="K929" s="3" t="s">
        <v>44</v>
      </c>
      <c r="L929" s="3" t="s">
        <v>6</v>
      </c>
      <c r="M929" s="3" t="s">
        <v>5257</v>
      </c>
      <c r="N929" s="3">
        <v>100</v>
      </c>
      <c r="O929" s="3">
        <v>5</v>
      </c>
      <c r="P929" s="3">
        <v>5</v>
      </c>
      <c r="Q929" s="3">
        <v>0</v>
      </c>
      <c r="R929" s="3">
        <v>67</v>
      </c>
      <c r="S929" s="3">
        <v>2</v>
      </c>
      <c r="T929" s="3">
        <v>3</v>
      </c>
      <c r="U929" s="3">
        <v>0</v>
      </c>
      <c r="V929" s="3">
        <v>0</v>
      </c>
      <c r="W929" s="3">
        <v>0</v>
      </c>
      <c r="X929" s="3">
        <v>3</v>
      </c>
      <c r="Y929" s="3">
        <v>0</v>
      </c>
      <c r="Z929" s="3">
        <v>63</v>
      </c>
      <c r="AA929" s="3">
        <v>5</v>
      </c>
      <c r="AB929" s="3">
        <v>8</v>
      </c>
      <c r="AC929" s="3">
        <v>0</v>
      </c>
      <c r="AD929" s="3">
        <v>57</v>
      </c>
      <c r="AE929" s="3">
        <v>8</v>
      </c>
      <c r="AF929" s="3">
        <v>14</v>
      </c>
      <c r="AG929" s="3">
        <v>0</v>
      </c>
      <c r="AH929" s="3" t="s">
        <v>3769</v>
      </c>
    </row>
    <row r="930" spans="1:34" s="4" customFormat="1" ht="11.25" x14ac:dyDescent="0.2">
      <c r="A930" s="3" t="s">
        <v>3721</v>
      </c>
      <c r="B930" s="3" t="s">
        <v>3788</v>
      </c>
      <c r="C930" s="3" t="s">
        <v>639</v>
      </c>
      <c r="D930" s="3">
        <v>-62</v>
      </c>
      <c r="E930" s="3" t="s">
        <v>3770</v>
      </c>
      <c r="F930" s="3" t="s">
        <v>3773</v>
      </c>
      <c r="G930" s="3" t="s">
        <v>3771</v>
      </c>
      <c r="H930" s="3" t="s">
        <v>3772</v>
      </c>
      <c r="I930" s="3" t="s">
        <v>42</v>
      </c>
      <c r="J930" s="3" t="s">
        <v>43</v>
      </c>
      <c r="K930" s="3" t="s">
        <v>44</v>
      </c>
      <c r="L930" s="3" t="s">
        <v>45</v>
      </c>
      <c r="M930" s="3" t="s">
        <v>9</v>
      </c>
      <c r="N930" s="3">
        <v>100</v>
      </c>
      <c r="O930" s="3">
        <v>1</v>
      </c>
      <c r="P930" s="3">
        <v>1</v>
      </c>
      <c r="Q930" s="3">
        <v>0</v>
      </c>
      <c r="R930" s="3"/>
      <c r="S930" s="3"/>
      <c r="T930" s="3"/>
      <c r="U930" s="3"/>
      <c r="V930" s="3" t="s">
        <v>67</v>
      </c>
      <c r="W930" s="3" t="s">
        <v>40</v>
      </c>
      <c r="X930" s="3" t="s">
        <v>40</v>
      </c>
      <c r="Y930" s="3" t="s">
        <v>40</v>
      </c>
      <c r="Z930" s="3" t="s">
        <v>67</v>
      </c>
      <c r="AA930" s="3" t="s">
        <v>40</v>
      </c>
      <c r="AB930" s="3" t="s">
        <v>40</v>
      </c>
      <c r="AC930" s="3" t="s">
        <v>40</v>
      </c>
      <c r="AD930" s="3" t="s">
        <v>67</v>
      </c>
      <c r="AE930" s="3" t="s">
        <v>40</v>
      </c>
      <c r="AF930" s="3" t="s">
        <v>40</v>
      </c>
      <c r="AG930" s="3" t="s">
        <v>40</v>
      </c>
      <c r="AH930" s="3" t="s">
        <v>3774</v>
      </c>
    </row>
    <row r="931" spans="1:34" s="4" customFormat="1" ht="11.25" x14ac:dyDescent="0.2">
      <c r="A931" s="3" t="s">
        <v>3721</v>
      </c>
      <c r="B931" s="3" t="s">
        <v>3789</v>
      </c>
      <c r="C931" s="3" t="s">
        <v>639</v>
      </c>
      <c r="D931" s="3">
        <v>-55</v>
      </c>
      <c r="E931" s="3" t="s">
        <v>3751</v>
      </c>
      <c r="F931" s="3" t="s">
        <v>3752</v>
      </c>
      <c r="G931" s="3" t="s">
        <v>3764</v>
      </c>
      <c r="H931" s="3"/>
      <c r="I931" s="3" t="s">
        <v>42</v>
      </c>
      <c r="J931" s="3" t="s">
        <v>43</v>
      </c>
      <c r="K931" s="3" t="s">
        <v>44</v>
      </c>
      <c r="L931" s="3" t="s">
        <v>78</v>
      </c>
      <c r="M931" s="3" t="s">
        <v>5256</v>
      </c>
      <c r="N931" s="3" t="s">
        <v>67</v>
      </c>
      <c r="O931" s="3" t="s">
        <v>40</v>
      </c>
      <c r="P931" s="3" t="s">
        <v>40</v>
      </c>
      <c r="Q931" s="3" t="s">
        <v>40</v>
      </c>
      <c r="R931" s="3">
        <v>59.66</v>
      </c>
      <c r="S931" s="3">
        <v>105</v>
      </c>
      <c r="T931" s="3">
        <v>176</v>
      </c>
      <c r="U931" s="3">
        <v>0</v>
      </c>
      <c r="V931" s="3">
        <v>53.98</v>
      </c>
      <c r="W931" s="3">
        <v>95</v>
      </c>
      <c r="X931" s="3">
        <v>176</v>
      </c>
      <c r="Y931" s="3">
        <v>0</v>
      </c>
      <c r="Z931" s="3">
        <v>57.39</v>
      </c>
      <c r="AA931" s="3">
        <v>101</v>
      </c>
      <c r="AB931" s="3">
        <v>176</v>
      </c>
      <c r="AC931" s="3">
        <v>0</v>
      </c>
      <c r="AD931" s="3">
        <v>48.86</v>
      </c>
      <c r="AE931" s="3">
        <v>86</v>
      </c>
      <c r="AF931" s="3">
        <v>176</v>
      </c>
      <c r="AG931" s="3">
        <v>0</v>
      </c>
      <c r="AH931" s="3" t="s">
        <v>3753</v>
      </c>
    </row>
    <row r="932" spans="1:34" s="4" customFormat="1" ht="11.25" x14ac:dyDescent="0.2">
      <c r="A932" s="3" t="s">
        <v>3721</v>
      </c>
      <c r="B932" s="3" t="s">
        <v>3789</v>
      </c>
      <c r="C932" s="3" t="s">
        <v>639</v>
      </c>
      <c r="D932" s="3">
        <v>-40</v>
      </c>
      <c r="E932" s="3" t="s">
        <v>3754</v>
      </c>
      <c r="F932" s="3" t="s">
        <v>3755</v>
      </c>
      <c r="G932" s="3" t="s">
        <v>3764</v>
      </c>
      <c r="H932" s="3"/>
      <c r="I932" s="3" t="s">
        <v>42</v>
      </c>
      <c r="J932" s="3" t="s">
        <v>43</v>
      </c>
      <c r="K932" s="3" t="s">
        <v>44</v>
      </c>
      <c r="L932" s="3" t="s">
        <v>6</v>
      </c>
      <c r="M932" s="3" t="s">
        <v>5256</v>
      </c>
      <c r="N932" s="3" t="s">
        <v>67</v>
      </c>
      <c r="O932" s="3" t="s">
        <v>40</v>
      </c>
      <c r="P932" s="3" t="s">
        <v>40</v>
      </c>
      <c r="Q932" s="3" t="s">
        <v>40</v>
      </c>
      <c r="R932" s="3">
        <v>52.37</v>
      </c>
      <c r="S932" s="3">
        <v>762</v>
      </c>
      <c r="T932" s="3">
        <v>1455</v>
      </c>
      <c r="U932" s="3">
        <v>0</v>
      </c>
      <c r="V932" s="3">
        <v>50.58</v>
      </c>
      <c r="W932" s="3">
        <v>736</v>
      </c>
      <c r="X932" s="3">
        <v>1455</v>
      </c>
      <c r="Y932" s="3">
        <v>0</v>
      </c>
      <c r="Z932" s="3">
        <v>57.91</v>
      </c>
      <c r="AA932" s="3">
        <v>783</v>
      </c>
      <c r="AB932" s="3">
        <v>1352</v>
      </c>
      <c r="AC932" s="3">
        <v>0</v>
      </c>
      <c r="AD932" s="3">
        <v>58.27</v>
      </c>
      <c r="AE932" s="3">
        <v>775</v>
      </c>
      <c r="AF932" s="3">
        <v>1330</v>
      </c>
      <c r="AG932" s="3">
        <v>0</v>
      </c>
      <c r="AH932" s="3" t="s">
        <v>3756</v>
      </c>
    </row>
    <row r="933" spans="1:34" s="4" customFormat="1" ht="11.25" x14ac:dyDescent="0.2">
      <c r="A933" s="3" t="s">
        <v>3721</v>
      </c>
      <c r="B933" s="3" t="s">
        <v>3789</v>
      </c>
      <c r="C933" s="3" t="s">
        <v>639</v>
      </c>
      <c r="D933" s="3">
        <v>9188</v>
      </c>
      <c r="E933" s="3" t="s">
        <v>3757</v>
      </c>
      <c r="F933" s="3" t="s">
        <v>3759</v>
      </c>
      <c r="G933" s="3" t="s">
        <v>3758</v>
      </c>
      <c r="H933" s="3"/>
      <c r="I933" s="3" t="s">
        <v>42</v>
      </c>
      <c r="J933" s="3" t="s">
        <v>43</v>
      </c>
      <c r="K933" s="3" t="s">
        <v>44</v>
      </c>
      <c r="L933" s="3" t="s">
        <v>6</v>
      </c>
      <c r="M933" s="3" t="s">
        <v>5257</v>
      </c>
      <c r="N933" s="3">
        <v>100</v>
      </c>
      <c r="O933" s="3">
        <v>1</v>
      </c>
      <c r="P933" s="3">
        <v>1</v>
      </c>
      <c r="Q933" s="3">
        <v>0</v>
      </c>
      <c r="R933" s="3">
        <v>100</v>
      </c>
      <c r="S933" s="3">
        <v>5</v>
      </c>
      <c r="T933" s="3">
        <v>5</v>
      </c>
      <c r="U933" s="3">
        <v>0</v>
      </c>
      <c r="V933" s="3">
        <v>40</v>
      </c>
      <c r="W933" s="3">
        <v>2</v>
      </c>
      <c r="X933" s="3">
        <v>5</v>
      </c>
      <c r="Y933" s="3">
        <v>0</v>
      </c>
      <c r="Z933" s="3">
        <v>100</v>
      </c>
      <c r="AA933" s="3">
        <v>3</v>
      </c>
      <c r="AB933" s="3">
        <v>3</v>
      </c>
      <c r="AC933" s="3">
        <v>0</v>
      </c>
      <c r="AD933" s="3">
        <v>100</v>
      </c>
      <c r="AE933" s="3">
        <v>4</v>
      </c>
      <c r="AF933" s="3">
        <v>4</v>
      </c>
      <c r="AG933" s="3">
        <v>0</v>
      </c>
      <c r="AH933" s="3" t="s">
        <v>3744</v>
      </c>
    </row>
    <row r="934" spans="1:34" s="4" customFormat="1" ht="11.25" x14ac:dyDescent="0.2">
      <c r="A934" s="3" t="s">
        <v>3721</v>
      </c>
      <c r="B934" s="3" t="s">
        <v>3789</v>
      </c>
      <c r="C934" s="3" t="s">
        <v>639</v>
      </c>
      <c r="D934" s="3">
        <v>9999</v>
      </c>
      <c r="E934" s="3" t="s">
        <v>3760</v>
      </c>
      <c r="F934" s="3" t="s">
        <v>3761</v>
      </c>
      <c r="G934" s="3" t="s">
        <v>3758</v>
      </c>
      <c r="H934" s="3"/>
      <c r="I934" s="3" t="s">
        <v>42</v>
      </c>
      <c r="J934" s="3" t="s">
        <v>43</v>
      </c>
      <c r="K934" s="3" t="s">
        <v>44</v>
      </c>
      <c r="L934" s="3" t="s">
        <v>78</v>
      </c>
      <c r="M934" s="3" t="s">
        <v>5256</v>
      </c>
      <c r="N934" s="3" t="s">
        <v>67</v>
      </c>
      <c r="O934" s="3" t="s">
        <v>40</v>
      </c>
      <c r="P934" s="3" t="s">
        <v>40</v>
      </c>
      <c r="Q934" s="3" t="s">
        <v>40</v>
      </c>
      <c r="R934" s="3">
        <v>19.940000000000001</v>
      </c>
      <c r="S934" s="3">
        <v>125.8</v>
      </c>
      <c r="T934" s="3">
        <v>630.9</v>
      </c>
      <c r="U934" s="3">
        <v>0</v>
      </c>
      <c r="V934" s="3">
        <v>20.190000000000001</v>
      </c>
      <c r="W934" s="3">
        <v>127.4</v>
      </c>
      <c r="X934" s="3">
        <v>630.9</v>
      </c>
      <c r="Y934" s="3">
        <v>0</v>
      </c>
      <c r="Z934" s="3">
        <v>19.02</v>
      </c>
      <c r="AA934" s="3">
        <v>120</v>
      </c>
      <c r="AB934" s="3">
        <v>630.9</v>
      </c>
      <c r="AC934" s="3">
        <v>0</v>
      </c>
      <c r="AD934" s="3">
        <v>13.98</v>
      </c>
      <c r="AE934" s="3">
        <v>88.2</v>
      </c>
      <c r="AF934" s="3">
        <v>630.9</v>
      </c>
      <c r="AG934" s="3">
        <v>0</v>
      </c>
      <c r="AH934" s="3" t="s">
        <v>3762</v>
      </c>
    </row>
    <row r="935" spans="1:34" s="4" customFormat="1" ht="11.25" x14ac:dyDescent="0.2">
      <c r="A935" s="3" t="s">
        <v>3721</v>
      </c>
      <c r="B935" s="3" t="s">
        <v>3789</v>
      </c>
      <c r="C935" s="3" t="s">
        <v>639</v>
      </c>
      <c r="D935" s="3">
        <v>11827</v>
      </c>
      <c r="E935" s="3" t="s">
        <v>3763</v>
      </c>
      <c r="F935" s="3" t="s">
        <v>3765</v>
      </c>
      <c r="G935" s="3" t="s">
        <v>3764</v>
      </c>
      <c r="H935" s="3"/>
      <c r="I935" s="3" t="s">
        <v>42</v>
      </c>
      <c r="J935" s="3" t="s">
        <v>43</v>
      </c>
      <c r="K935" s="3" t="s">
        <v>44</v>
      </c>
      <c r="L935" s="3" t="s">
        <v>78</v>
      </c>
      <c r="M935" s="3" t="s">
        <v>5257</v>
      </c>
      <c r="N935" s="3">
        <v>72.599999999999994</v>
      </c>
      <c r="O935" s="3">
        <v>16067</v>
      </c>
      <c r="P935" s="3">
        <v>22131</v>
      </c>
      <c r="Q935" s="3">
        <v>0</v>
      </c>
      <c r="R935" s="3">
        <v>45.74</v>
      </c>
      <c r="S935" s="3">
        <v>10122</v>
      </c>
      <c r="T935" s="3">
        <v>22131</v>
      </c>
      <c r="U935" s="3">
        <v>0</v>
      </c>
      <c r="V935" s="3">
        <v>37.28</v>
      </c>
      <c r="W935" s="3">
        <v>8251</v>
      </c>
      <c r="X935" s="3">
        <v>22131</v>
      </c>
      <c r="Y935" s="3">
        <v>0</v>
      </c>
      <c r="Z935" s="3">
        <v>0</v>
      </c>
      <c r="AA935" s="3">
        <v>0</v>
      </c>
      <c r="AB935" s="3">
        <v>0</v>
      </c>
      <c r="AC935" s="3">
        <v>0</v>
      </c>
      <c r="AD935" s="3">
        <v>83.11</v>
      </c>
      <c r="AE935" s="3">
        <v>21489</v>
      </c>
      <c r="AF935" s="3">
        <v>25855</v>
      </c>
      <c r="AG935" s="3">
        <v>0</v>
      </c>
      <c r="AH935" s="3" t="s">
        <v>3766</v>
      </c>
    </row>
    <row r="936" spans="1:34" s="4" customFormat="1" ht="11.25" x14ac:dyDescent="0.2">
      <c r="A936" s="3" t="s">
        <v>3721</v>
      </c>
      <c r="B936" s="3" t="s">
        <v>3789</v>
      </c>
      <c r="C936" s="3" t="s">
        <v>639</v>
      </c>
      <c r="D936" s="3">
        <v>11829</v>
      </c>
      <c r="E936" s="3" t="s">
        <v>3767</v>
      </c>
      <c r="F936" s="3" t="s">
        <v>3768</v>
      </c>
      <c r="G936" s="3" t="s">
        <v>3758</v>
      </c>
      <c r="H936" s="3"/>
      <c r="I936" s="3" t="s">
        <v>42</v>
      </c>
      <c r="J936" s="3" t="s">
        <v>43</v>
      </c>
      <c r="K936" s="3" t="s">
        <v>44</v>
      </c>
      <c r="L936" s="3" t="s">
        <v>6</v>
      </c>
      <c r="M936" s="3" t="s">
        <v>5257</v>
      </c>
      <c r="N936" s="3">
        <v>100</v>
      </c>
      <c r="O936" s="3">
        <v>1</v>
      </c>
      <c r="P936" s="3">
        <v>1</v>
      </c>
      <c r="Q936" s="3">
        <v>0</v>
      </c>
      <c r="R936" s="3">
        <v>100</v>
      </c>
      <c r="S936" s="3">
        <v>3</v>
      </c>
      <c r="T936" s="3">
        <v>3</v>
      </c>
      <c r="U936" s="3">
        <v>0</v>
      </c>
      <c r="V936" s="3">
        <v>0</v>
      </c>
      <c r="W936" s="3">
        <v>0</v>
      </c>
      <c r="X936" s="3">
        <v>3</v>
      </c>
      <c r="Y936" s="3">
        <v>0</v>
      </c>
      <c r="Z936" s="3">
        <v>100</v>
      </c>
      <c r="AA936" s="3">
        <v>1</v>
      </c>
      <c r="AB936" s="3">
        <v>1</v>
      </c>
      <c r="AC936" s="3">
        <v>0</v>
      </c>
      <c r="AD936" s="3">
        <v>100</v>
      </c>
      <c r="AE936" s="3">
        <v>4</v>
      </c>
      <c r="AF936" s="3">
        <v>4</v>
      </c>
      <c r="AG936" s="3">
        <v>0</v>
      </c>
      <c r="AH936" s="3" t="s">
        <v>3769</v>
      </c>
    </row>
    <row r="937" spans="1:34" s="4" customFormat="1" ht="11.25" x14ac:dyDescent="0.2">
      <c r="A937" s="3" t="s">
        <v>3721</v>
      </c>
      <c r="B937" s="3" t="s">
        <v>3789</v>
      </c>
      <c r="C937" s="3" t="s">
        <v>639</v>
      </c>
      <c r="D937" s="3">
        <v>-62</v>
      </c>
      <c r="E937" s="3" t="s">
        <v>3770</v>
      </c>
      <c r="F937" s="3" t="s">
        <v>3773</v>
      </c>
      <c r="G937" s="3" t="s">
        <v>3771</v>
      </c>
      <c r="H937" s="3" t="s">
        <v>3772</v>
      </c>
      <c r="I937" s="3" t="s">
        <v>42</v>
      </c>
      <c r="J937" s="3" t="s">
        <v>43</v>
      </c>
      <c r="K937" s="3" t="s">
        <v>44</v>
      </c>
      <c r="L937" s="3" t="s">
        <v>45</v>
      </c>
      <c r="M937" s="3" t="s">
        <v>9</v>
      </c>
      <c r="N937" s="3">
        <v>100</v>
      </c>
      <c r="O937" s="3">
        <v>1</v>
      </c>
      <c r="P937" s="3">
        <v>1</v>
      </c>
      <c r="Q937" s="3">
        <v>0</v>
      </c>
      <c r="R937" s="3"/>
      <c r="S937" s="3"/>
      <c r="T937" s="3"/>
      <c r="U937" s="3"/>
      <c r="V937" s="3" t="s">
        <v>67</v>
      </c>
      <c r="W937" s="3" t="s">
        <v>40</v>
      </c>
      <c r="X937" s="3" t="s">
        <v>40</v>
      </c>
      <c r="Y937" s="3" t="s">
        <v>40</v>
      </c>
      <c r="Z937" s="3" t="s">
        <v>67</v>
      </c>
      <c r="AA937" s="3" t="s">
        <v>40</v>
      </c>
      <c r="AB937" s="3" t="s">
        <v>40</v>
      </c>
      <c r="AC937" s="3" t="s">
        <v>40</v>
      </c>
      <c r="AD937" s="3" t="s">
        <v>67</v>
      </c>
      <c r="AE937" s="3" t="s">
        <v>40</v>
      </c>
      <c r="AF937" s="3" t="s">
        <v>40</v>
      </c>
      <c r="AG937" s="3" t="s">
        <v>40</v>
      </c>
      <c r="AH937" s="3" t="s">
        <v>3774</v>
      </c>
    </row>
    <row r="938" spans="1:34" s="4" customFormat="1" ht="11.25" x14ac:dyDescent="0.2">
      <c r="A938" s="3" t="s">
        <v>3721</v>
      </c>
      <c r="B938" s="3" t="s">
        <v>3790</v>
      </c>
      <c r="C938" s="3" t="s">
        <v>639</v>
      </c>
      <c r="D938" s="3">
        <v>-55</v>
      </c>
      <c r="E938" s="3" t="s">
        <v>3751</v>
      </c>
      <c r="F938" s="3" t="s">
        <v>3752</v>
      </c>
      <c r="G938" s="3"/>
      <c r="H938" s="3"/>
      <c r="I938" s="3" t="s">
        <v>42</v>
      </c>
      <c r="J938" s="3" t="s">
        <v>43</v>
      </c>
      <c r="K938" s="3" t="s">
        <v>44</v>
      </c>
      <c r="L938" s="3" t="s">
        <v>78</v>
      </c>
      <c r="M938" s="3" t="s">
        <v>5256</v>
      </c>
      <c r="N938" s="3" t="s">
        <v>67</v>
      </c>
      <c r="O938" s="3" t="s">
        <v>40</v>
      </c>
      <c r="P938" s="3" t="s">
        <v>40</v>
      </c>
      <c r="Q938" s="3" t="s">
        <v>40</v>
      </c>
      <c r="R938" s="3">
        <v>74.03</v>
      </c>
      <c r="S938" s="3">
        <v>57</v>
      </c>
      <c r="T938" s="3">
        <v>77</v>
      </c>
      <c r="U938" s="3">
        <v>0</v>
      </c>
      <c r="V938" s="3">
        <v>0</v>
      </c>
      <c r="W938" s="3">
        <v>0</v>
      </c>
      <c r="X938" s="3">
        <v>0</v>
      </c>
      <c r="Y938" s="3">
        <v>0</v>
      </c>
      <c r="Z938" s="3">
        <v>68.83</v>
      </c>
      <c r="AA938" s="3">
        <v>53</v>
      </c>
      <c r="AB938" s="3">
        <v>77</v>
      </c>
      <c r="AC938" s="3">
        <v>0</v>
      </c>
      <c r="AD938" s="3">
        <v>61.04</v>
      </c>
      <c r="AE938" s="3">
        <v>47</v>
      </c>
      <c r="AF938" s="3">
        <v>77</v>
      </c>
      <c r="AG938" s="3">
        <v>0</v>
      </c>
      <c r="AH938" s="3" t="s">
        <v>3753</v>
      </c>
    </row>
    <row r="939" spans="1:34" s="4" customFormat="1" ht="11.25" x14ac:dyDescent="0.2">
      <c r="A939" s="3" t="s">
        <v>3721</v>
      </c>
      <c r="B939" s="3" t="s">
        <v>3790</v>
      </c>
      <c r="C939" s="3" t="s">
        <v>639</v>
      </c>
      <c r="D939" s="3">
        <v>-40</v>
      </c>
      <c r="E939" s="3" t="s">
        <v>3754</v>
      </c>
      <c r="F939" s="3" t="s">
        <v>3755</v>
      </c>
      <c r="G939" s="3"/>
      <c r="H939" s="3"/>
      <c r="I939" s="3" t="s">
        <v>42</v>
      </c>
      <c r="J939" s="3" t="s">
        <v>43</v>
      </c>
      <c r="K939" s="3" t="s">
        <v>44</v>
      </c>
      <c r="L939" s="3" t="s">
        <v>6</v>
      </c>
      <c r="M939" s="3" t="s">
        <v>5256</v>
      </c>
      <c r="N939" s="3" t="s">
        <v>67</v>
      </c>
      <c r="O939" s="3" t="s">
        <v>40</v>
      </c>
      <c r="P939" s="3" t="s">
        <v>40</v>
      </c>
      <c r="Q939" s="3" t="s">
        <v>40</v>
      </c>
      <c r="R939" s="3">
        <v>67.39</v>
      </c>
      <c r="S939" s="3">
        <v>401</v>
      </c>
      <c r="T939" s="3">
        <v>595</v>
      </c>
      <c r="U939" s="3">
        <v>0</v>
      </c>
      <c r="V939" s="3">
        <v>0</v>
      </c>
      <c r="W939" s="3">
        <v>0</v>
      </c>
      <c r="X939" s="3">
        <v>0</v>
      </c>
      <c r="Y939" s="3">
        <v>0</v>
      </c>
      <c r="Z939" s="3">
        <v>55.99</v>
      </c>
      <c r="AA939" s="3">
        <v>313</v>
      </c>
      <c r="AB939" s="3">
        <v>559</v>
      </c>
      <c r="AC939" s="3">
        <v>0</v>
      </c>
      <c r="AD939" s="3">
        <v>57.59</v>
      </c>
      <c r="AE939" s="3">
        <v>330</v>
      </c>
      <c r="AF939" s="3">
        <v>573</v>
      </c>
      <c r="AG939" s="3">
        <v>0</v>
      </c>
      <c r="AH939" s="3" t="s">
        <v>3756</v>
      </c>
    </row>
    <row r="940" spans="1:34" s="4" customFormat="1" ht="11.25" x14ac:dyDescent="0.2">
      <c r="A940" s="3" t="s">
        <v>3721</v>
      </c>
      <c r="B940" s="3" t="s">
        <v>3790</v>
      </c>
      <c r="C940" s="3" t="s">
        <v>639</v>
      </c>
      <c r="D940" s="3">
        <v>9188</v>
      </c>
      <c r="E940" s="3" t="s">
        <v>3757</v>
      </c>
      <c r="F940" s="3" t="s">
        <v>3759</v>
      </c>
      <c r="G940" s="3" t="s">
        <v>3758</v>
      </c>
      <c r="H940" s="3"/>
      <c r="I940" s="3" t="s">
        <v>42</v>
      </c>
      <c r="J940" s="3" t="s">
        <v>43</v>
      </c>
      <c r="K940" s="3" t="s">
        <v>44</v>
      </c>
      <c r="L940" s="3" t="s">
        <v>6</v>
      </c>
      <c r="M940" s="3" t="s">
        <v>5257</v>
      </c>
      <c r="N940" s="3">
        <v>100</v>
      </c>
      <c r="O940" s="3">
        <v>1</v>
      </c>
      <c r="P940" s="3">
        <v>1</v>
      </c>
      <c r="Q940" s="3">
        <v>0</v>
      </c>
      <c r="R940" s="3">
        <v>50</v>
      </c>
      <c r="S940" s="3">
        <v>1</v>
      </c>
      <c r="T940" s="3">
        <v>2</v>
      </c>
      <c r="U940" s="3">
        <v>0</v>
      </c>
      <c r="V940" s="3">
        <v>0</v>
      </c>
      <c r="W940" s="3">
        <v>0</v>
      </c>
      <c r="X940" s="3">
        <v>2</v>
      </c>
      <c r="Y940" s="3">
        <v>0</v>
      </c>
      <c r="Z940" s="3">
        <v>50</v>
      </c>
      <c r="AA940" s="3">
        <v>1</v>
      </c>
      <c r="AB940" s="3">
        <v>2</v>
      </c>
      <c r="AC940" s="3">
        <v>0</v>
      </c>
      <c r="AD940" s="3">
        <v>100</v>
      </c>
      <c r="AE940" s="3">
        <v>3</v>
      </c>
      <c r="AF940" s="3">
        <v>3</v>
      </c>
      <c r="AG940" s="3">
        <v>0</v>
      </c>
      <c r="AH940" s="3" t="s">
        <v>3744</v>
      </c>
    </row>
    <row r="941" spans="1:34" s="4" customFormat="1" ht="11.25" x14ac:dyDescent="0.2">
      <c r="A941" s="3" t="s">
        <v>3721</v>
      </c>
      <c r="B941" s="3" t="s">
        <v>3790</v>
      </c>
      <c r="C941" s="3" t="s">
        <v>639</v>
      </c>
      <c r="D941" s="3">
        <v>9999</v>
      </c>
      <c r="E941" s="3" t="s">
        <v>3760</v>
      </c>
      <c r="F941" s="3" t="s">
        <v>3761</v>
      </c>
      <c r="G941" s="3"/>
      <c r="H941" s="3"/>
      <c r="I941" s="3" t="s">
        <v>42</v>
      </c>
      <c r="J941" s="3" t="s">
        <v>43</v>
      </c>
      <c r="K941" s="3" t="s">
        <v>44</v>
      </c>
      <c r="L941" s="3" t="s">
        <v>78</v>
      </c>
      <c r="M941" s="3" t="s">
        <v>5256</v>
      </c>
      <c r="N941" s="3" t="s">
        <v>67</v>
      </c>
      <c r="O941" s="3" t="s">
        <v>40</v>
      </c>
      <c r="P941" s="3" t="s">
        <v>40</v>
      </c>
      <c r="Q941" s="3" t="s">
        <v>40</v>
      </c>
      <c r="R941" s="3">
        <v>11.09</v>
      </c>
      <c r="S941" s="3">
        <v>59.3</v>
      </c>
      <c r="T941" s="3">
        <v>534.5</v>
      </c>
      <c r="U941" s="3">
        <v>0</v>
      </c>
      <c r="V941" s="3">
        <v>0</v>
      </c>
      <c r="W941" s="3">
        <v>0</v>
      </c>
      <c r="X941" s="3">
        <v>0</v>
      </c>
      <c r="Y941" s="3">
        <v>0</v>
      </c>
      <c r="Z941" s="3">
        <v>9.2799999999999994</v>
      </c>
      <c r="AA941" s="3">
        <v>49.6</v>
      </c>
      <c r="AB941" s="3">
        <v>534.5</v>
      </c>
      <c r="AC941" s="3">
        <v>0</v>
      </c>
      <c r="AD941" s="3">
        <v>7.3</v>
      </c>
      <c r="AE941" s="3">
        <v>39</v>
      </c>
      <c r="AF941" s="3">
        <v>534.5</v>
      </c>
      <c r="AG941" s="3">
        <v>0</v>
      </c>
      <c r="AH941" s="3" t="s">
        <v>3762</v>
      </c>
    </row>
    <row r="942" spans="1:34" s="4" customFormat="1" ht="11.25" x14ac:dyDescent="0.2">
      <c r="A942" s="3" t="s">
        <v>3721</v>
      </c>
      <c r="B942" s="3" t="s">
        <v>3790</v>
      </c>
      <c r="C942" s="3" t="s">
        <v>639</v>
      </c>
      <c r="D942" s="3">
        <v>11827</v>
      </c>
      <c r="E942" s="3" t="s">
        <v>3763</v>
      </c>
      <c r="F942" s="3" t="s">
        <v>3765</v>
      </c>
      <c r="G942" s="3" t="s">
        <v>3764</v>
      </c>
      <c r="H942" s="3"/>
      <c r="I942" s="3" t="s">
        <v>42</v>
      </c>
      <c r="J942" s="3" t="s">
        <v>43</v>
      </c>
      <c r="K942" s="3" t="s">
        <v>44</v>
      </c>
      <c r="L942" s="3" t="s">
        <v>78</v>
      </c>
      <c r="M942" s="3" t="s">
        <v>5257</v>
      </c>
      <c r="N942" s="3">
        <v>93.18</v>
      </c>
      <c r="O942" s="3">
        <v>9432</v>
      </c>
      <c r="P942" s="3">
        <v>10122</v>
      </c>
      <c r="Q942" s="3">
        <v>0</v>
      </c>
      <c r="R942" s="3">
        <v>62.08</v>
      </c>
      <c r="S942" s="3">
        <v>6284</v>
      </c>
      <c r="T942" s="3">
        <v>10122</v>
      </c>
      <c r="U942" s="3">
        <v>0</v>
      </c>
      <c r="V942" s="3">
        <v>58.13</v>
      </c>
      <c r="W942" s="3">
        <v>5884</v>
      </c>
      <c r="X942" s="3">
        <v>10122</v>
      </c>
      <c r="Y942" s="3">
        <v>0</v>
      </c>
      <c r="Z942" s="3">
        <v>38.75</v>
      </c>
      <c r="AA942" s="3">
        <v>3922</v>
      </c>
      <c r="AB942" s="3">
        <v>10122</v>
      </c>
      <c r="AC942" s="3">
        <v>0</v>
      </c>
      <c r="AD942" s="3">
        <v>82.99</v>
      </c>
      <c r="AE942" s="3">
        <v>12223</v>
      </c>
      <c r="AF942" s="3">
        <v>14729</v>
      </c>
      <c r="AG942" s="3">
        <v>0</v>
      </c>
      <c r="AH942" s="3" t="s">
        <v>3766</v>
      </c>
    </row>
    <row r="943" spans="1:34" s="4" customFormat="1" ht="11.25" x14ac:dyDescent="0.2">
      <c r="A943" s="3" t="s">
        <v>3721</v>
      </c>
      <c r="B943" s="3" t="s">
        <v>3790</v>
      </c>
      <c r="C943" s="3" t="s">
        <v>639</v>
      </c>
      <c r="D943" s="3">
        <v>-62</v>
      </c>
      <c r="E943" s="3" t="s">
        <v>3770</v>
      </c>
      <c r="F943" s="3" t="s">
        <v>3773</v>
      </c>
      <c r="G943" s="3" t="s">
        <v>3771</v>
      </c>
      <c r="H943" s="3" t="s">
        <v>3772</v>
      </c>
      <c r="I943" s="3" t="s">
        <v>42</v>
      </c>
      <c r="J943" s="3" t="s">
        <v>43</v>
      </c>
      <c r="K943" s="3" t="s">
        <v>44</v>
      </c>
      <c r="L943" s="3" t="s">
        <v>45</v>
      </c>
      <c r="M943" s="3" t="s">
        <v>9</v>
      </c>
      <c r="N943" s="3">
        <v>100</v>
      </c>
      <c r="O943" s="3">
        <v>2</v>
      </c>
      <c r="P943" s="3">
        <v>2</v>
      </c>
      <c r="Q943" s="3">
        <v>0</v>
      </c>
      <c r="R943" s="3"/>
      <c r="S943" s="3"/>
      <c r="T943" s="3"/>
      <c r="U943" s="3"/>
      <c r="V943" s="3" t="s">
        <v>67</v>
      </c>
      <c r="W943" s="3" t="s">
        <v>40</v>
      </c>
      <c r="X943" s="3" t="s">
        <v>40</v>
      </c>
      <c r="Y943" s="3" t="s">
        <v>40</v>
      </c>
      <c r="Z943" s="3" t="s">
        <v>67</v>
      </c>
      <c r="AA943" s="3" t="s">
        <v>40</v>
      </c>
      <c r="AB943" s="3" t="s">
        <v>40</v>
      </c>
      <c r="AC943" s="3" t="s">
        <v>40</v>
      </c>
      <c r="AD943" s="3" t="s">
        <v>67</v>
      </c>
      <c r="AE943" s="3" t="s">
        <v>40</v>
      </c>
      <c r="AF943" s="3" t="s">
        <v>40</v>
      </c>
      <c r="AG943" s="3" t="s">
        <v>40</v>
      </c>
      <c r="AH943" s="3" t="s">
        <v>3774</v>
      </c>
    </row>
    <row r="944" spans="1:34" s="4" customFormat="1" ht="11.25" x14ac:dyDescent="0.2">
      <c r="A944" s="3" t="s">
        <v>3721</v>
      </c>
      <c r="B944" s="3" t="s">
        <v>3790</v>
      </c>
      <c r="C944" s="3" t="s">
        <v>639</v>
      </c>
      <c r="D944" s="3">
        <v>11829</v>
      </c>
      <c r="E944" s="3" t="s">
        <v>3767</v>
      </c>
      <c r="F944" s="3" t="s">
        <v>3768</v>
      </c>
      <c r="G944" s="3" t="s">
        <v>3758</v>
      </c>
      <c r="H944" s="3" t="s">
        <v>3778</v>
      </c>
      <c r="I944" s="3" t="s">
        <v>42</v>
      </c>
      <c r="J944" s="3" t="s">
        <v>43</v>
      </c>
      <c r="K944" s="3" t="s">
        <v>44</v>
      </c>
      <c r="L944" s="3" t="s">
        <v>6</v>
      </c>
      <c r="M944" s="3" t="s">
        <v>9</v>
      </c>
      <c r="N944" s="3">
        <v>100</v>
      </c>
      <c r="O944" s="3">
        <v>3</v>
      </c>
      <c r="P944" s="3">
        <v>3</v>
      </c>
      <c r="Q944" s="3">
        <v>0</v>
      </c>
      <c r="R944" s="3"/>
      <c r="S944" s="3"/>
      <c r="T944" s="3"/>
      <c r="U944" s="3"/>
      <c r="V944" s="3">
        <v>0</v>
      </c>
      <c r="W944" s="3">
        <v>0</v>
      </c>
      <c r="X944" s="3">
        <v>0</v>
      </c>
      <c r="Y944" s="3">
        <v>0</v>
      </c>
      <c r="Z944" s="3">
        <v>0</v>
      </c>
      <c r="AA944" s="3">
        <v>0</v>
      </c>
      <c r="AB944" s="3">
        <v>0</v>
      </c>
      <c r="AC944" s="3">
        <v>0</v>
      </c>
      <c r="AD944" s="3">
        <v>0</v>
      </c>
      <c r="AE944" s="3">
        <v>0</v>
      </c>
      <c r="AF944" s="3">
        <v>0</v>
      </c>
      <c r="AG944" s="3">
        <v>0</v>
      </c>
      <c r="AH944" s="3" t="s">
        <v>3769</v>
      </c>
    </row>
    <row r="945" spans="1:34" s="4" customFormat="1" ht="11.25" x14ac:dyDescent="0.2">
      <c r="A945" s="3" t="s">
        <v>3721</v>
      </c>
      <c r="B945" s="3" t="s">
        <v>3791</v>
      </c>
      <c r="C945" s="3" t="s">
        <v>639</v>
      </c>
      <c r="D945" s="3">
        <v>-55</v>
      </c>
      <c r="E945" s="3" t="s">
        <v>3751</v>
      </c>
      <c r="F945" s="3" t="s">
        <v>3752</v>
      </c>
      <c r="G945" s="3"/>
      <c r="H945" s="3"/>
      <c r="I945" s="3" t="s">
        <v>42</v>
      </c>
      <c r="J945" s="3" t="s">
        <v>43</v>
      </c>
      <c r="K945" s="3" t="s">
        <v>44</v>
      </c>
      <c r="L945" s="3" t="s">
        <v>78</v>
      </c>
      <c r="M945" s="3" t="s">
        <v>5256</v>
      </c>
      <c r="N945" s="3" t="s">
        <v>67</v>
      </c>
      <c r="O945" s="3" t="s">
        <v>40</v>
      </c>
      <c r="P945" s="3" t="s">
        <v>40</v>
      </c>
      <c r="Q945" s="3" t="s">
        <v>40</v>
      </c>
      <c r="R945" s="3">
        <v>81.08</v>
      </c>
      <c r="S945" s="3">
        <v>30</v>
      </c>
      <c r="T945" s="3">
        <v>37</v>
      </c>
      <c r="U945" s="3">
        <v>0</v>
      </c>
      <c r="V945" s="3" t="s">
        <v>67</v>
      </c>
      <c r="W945" s="3" t="s">
        <v>40</v>
      </c>
      <c r="X945" s="3" t="s">
        <v>40</v>
      </c>
      <c r="Y945" s="3" t="s">
        <v>40</v>
      </c>
      <c r="Z945" s="3">
        <v>100</v>
      </c>
      <c r="AA945" s="3">
        <v>27</v>
      </c>
      <c r="AB945" s="3">
        <v>27</v>
      </c>
      <c r="AC945" s="3">
        <v>0</v>
      </c>
      <c r="AD945" s="3">
        <v>88.89</v>
      </c>
      <c r="AE945" s="3">
        <v>24</v>
      </c>
      <c r="AF945" s="3">
        <v>27</v>
      </c>
      <c r="AG945" s="3">
        <v>0</v>
      </c>
      <c r="AH945" s="3" t="s">
        <v>3753</v>
      </c>
    </row>
    <row r="946" spans="1:34" s="4" customFormat="1" ht="11.25" x14ac:dyDescent="0.2">
      <c r="A946" s="3" t="s">
        <v>3721</v>
      </c>
      <c r="B946" s="3" t="s">
        <v>3791</v>
      </c>
      <c r="C946" s="3" t="s">
        <v>639</v>
      </c>
      <c r="D946" s="3">
        <v>-40</v>
      </c>
      <c r="E946" s="3" t="s">
        <v>3754</v>
      </c>
      <c r="F946" s="3" t="s">
        <v>3755</v>
      </c>
      <c r="G946" s="3"/>
      <c r="H946" s="3"/>
      <c r="I946" s="3" t="s">
        <v>42</v>
      </c>
      <c r="J946" s="3" t="s">
        <v>43</v>
      </c>
      <c r="K946" s="3" t="s">
        <v>44</v>
      </c>
      <c r="L946" s="3" t="s">
        <v>6</v>
      </c>
      <c r="M946" s="3" t="s">
        <v>5256</v>
      </c>
      <c r="N946" s="3" t="s">
        <v>67</v>
      </c>
      <c r="O946" s="3" t="s">
        <v>40</v>
      </c>
      <c r="P946" s="3" t="s">
        <v>40</v>
      </c>
      <c r="Q946" s="3" t="s">
        <v>40</v>
      </c>
      <c r="R946" s="3">
        <v>9.5399999999999991</v>
      </c>
      <c r="S946" s="3">
        <v>68</v>
      </c>
      <c r="T946" s="3">
        <v>713</v>
      </c>
      <c r="U946" s="3">
        <v>0</v>
      </c>
      <c r="V946" s="3">
        <v>0</v>
      </c>
      <c r="W946" s="3">
        <v>0</v>
      </c>
      <c r="X946" s="3">
        <v>713</v>
      </c>
      <c r="Y946" s="3">
        <v>0</v>
      </c>
      <c r="Z946" s="3">
        <v>64.430000000000007</v>
      </c>
      <c r="AA946" s="3">
        <v>460</v>
      </c>
      <c r="AB946" s="3">
        <v>714</v>
      </c>
      <c r="AC946" s="3">
        <v>0</v>
      </c>
      <c r="AD946" s="3">
        <v>65.19</v>
      </c>
      <c r="AE946" s="3">
        <v>487</v>
      </c>
      <c r="AF946" s="3">
        <v>747</v>
      </c>
      <c r="AG946" s="3">
        <v>0</v>
      </c>
      <c r="AH946" s="3" t="s">
        <v>3756</v>
      </c>
    </row>
    <row r="947" spans="1:34" s="4" customFormat="1" ht="11.25" x14ac:dyDescent="0.2">
      <c r="A947" s="3" t="s">
        <v>3721</v>
      </c>
      <c r="B947" s="3" t="s">
        <v>3791</v>
      </c>
      <c r="C947" s="3" t="s">
        <v>639</v>
      </c>
      <c r="D947" s="3">
        <v>9188</v>
      </c>
      <c r="E947" s="3" t="s">
        <v>3757</v>
      </c>
      <c r="F947" s="3" t="s">
        <v>3759</v>
      </c>
      <c r="G947" s="3" t="s">
        <v>3758</v>
      </c>
      <c r="H947" s="3"/>
      <c r="I947" s="3" t="s">
        <v>42</v>
      </c>
      <c r="J947" s="3" t="s">
        <v>43</v>
      </c>
      <c r="K947" s="3" t="s">
        <v>44</v>
      </c>
      <c r="L947" s="3" t="s">
        <v>6</v>
      </c>
      <c r="M947" s="3" t="s">
        <v>5257</v>
      </c>
      <c r="N947" s="3">
        <v>100</v>
      </c>
      <c r="O947" s="3">
        <v>4</v>
      </c>
      <c r="P947" s="3">
        <v>4</v>
      </c>
      <c r="Q947" s="3">
        <v>0</v>
      </c>
      <c r="R947" s="3">
        <v>60</v>
      </c>
      <c r="S947" s="3">
        <v>3</v>
      </c>
      <c r="T947" s="3">
        <v>5</v>
      </c>
      <c r="U947" s="3">
        <v>0</v>
      </c>
      <c r="V947" s="3">
        <v>20</v>
      </c>
      <c r="W947" s="3">
        <v>1</v>
      </c>
      <c r="X947" s="3">
        <v>5</v>
      </c>
      <c r="Y947" s="3">
        <v>0</v>
      </c>
      <c r="Z947" s="3">
        <v>150</v>
      </c>
      <c r="AA947" s="3">
        <v>3</v>
      </c>
      <c r="AB947" s="3">
        <v>2</v>
      </c>
      <c r="AC947" s="3">
        <v>0</v>
      </c>
      <c r="AD947" s="3">
        <v>100</v>
      </c>
      <c r="AE947" s="3">
        <v>4</v>
      </c>
      <c r="AF947" s="3">
        <v>4</v>
      </c>
      <c r="AG947" s="3">
        <v>0</v>
      </c>
      <c r="AH947" s="3" t="s">
        <v>3744</v>
      </c>
    </row>
    <row r="948" spans="1:34" s="4" customFormat="1" ht="11.25" x14ac:dyDescent="0.2">
      <c r="A948" s="3" t="s">
        <v>3721</v>
      </c>
      <c r="B948" s="3" t="s">
        <v>3791</v>
      </c>
      <c r="C948" s="3" t="s">
        <v>639</v>
      </c>
      <c r="D948" s="3">
        <v>9999</v>
      </c>
      <c r="E948" s="3" t="s">
        <v>3760</v>
      </c>
      <c r="F948" s="3" t="s">
        <v>3761</v>
      </c>
      <c r="G948" s="3"/>
      <c r="H948" s="3"/>
      <c r="I948" s="3" t="s">
        <v>42</v>
      </c>
      <c r="J948" s="3" t="s">
        <v>43</v>
      </c>
      <c r="K948" s="3" t="s">
        <v>44</v>
      </c>
      <c r="L948" s="3" t="s">
        <v>78</v>
      </c>
      <c r="M948" s="3" t="s">
        <v>5256</v>
      </c>
      <c r="N948" s="3" t="s">
        <v>67</v>
      </c>
      <c r="O948" s="3" t="s">
        <v>40</v>
      </c>
      <c r="P948" s="3" t="s">
        <v>40</v>
      </c>
      <c r="Q948" s="3" t="s">
        <v>40</v>
      </c>
      <c r="R948" s="3">
        <v>8.26</v>
      </c>
      <c r="S948" s="3">
        <v>75.099999999999994</v>
      </c>
      <c r="T948" s="3">
        <v>908.8</v>
      </c>
      <c r="U948" s="3">
        <v>0</v>
      </c>
      <c r="V948" s="3">
        <v>7.75</v>
      </c>
      <c r="W948" s="3">
        <v>70.400000000000006</v>
      </c>
      <c r="X948" s="3">
        <v>908.8</v>
      </c>
      <c r="Y948" s="3">
        <v>0</v>
      </c>
      <c r="Z948" s="3">
        <v>7.19</v>
      </c>
      <c r="AA948" s="3">
        <v>65.3</v>
      </c>
      <c r="AB948" s="3">
        <v>908.8</v>
      </c>
      <c r="AC948" s="3">
        <v>0</v>
      </c>
      <c r="AD948" s="3">
        <v>5.97</v>
      </c>
      <c r="AE948" s="3">
        <v>54.3</v>
      </c>
      <c r="AF948" s="3">
        <v>908.8</v>
      </c>
      <c r="AG948" s="3">
        <v>0</v>
      </c>
      <c r="AH948" s="3" t="s">
        <v>3762</v>
      </c>
    </row>
    <row r="949" spans="1:34" s="4" customFormat="1" ht="11.25" x14ac:dyDescent="0.2">
      <c r="A949" s="3" t="s">
        <v>3721</v>
      </c>
      <c r="B949" s="3" t="s">
        <v>3791</v>
      </c>
      <c r="C949" s="3" t="s">
        <v>639</v>
      </c>
      <c r="D949" s="3">
        <v>11827</v>
      </c>
      <c r="E949" s="3" t="s">
        <v>3763</v>
      </c>
      <c r="F949" s="3" t="s">
        <v>3765</v>
      </c>
      <c r="G949" s="3" t="s">
        <v>3764</v>
      </c>
      <c r="H949" s="3"/>
      <c r="I949" s="3" t="s">
        <v>42</v>
      </c>
      <c r="J949" s="3" t="s">
        <v>43</v>
      </c>
      <c r="K949" s="3" t="s">
        <v>44</v>
      </c>
      <c r="L949" s="3" t="s">
        <v>78</v>
      </c>
      <c r="M949" s="3" t="s">
        <v>5257</v>
      </c>
      <c r="N949" s="3">
        <v>43.97</v>
      </c>
      <c r="O949" s="3">
        <v>8127</v>
      </c>
      <c r="P949" s="3">
        <v>18482</v>
      </c>
      <c r="Q949" s="3">
        <v>0</v>
      </c>
      <c r="R949" s="3">
        <v>20.86</v>
      </c>
      <c r="S949" s="3">
        <v>3855</v>
      </c>
      <c r="T949" s="3">
        <v>18482</v>
      </c>
      <c r="U949" s="3">
        <v>0</v>
      </c>
      <c r="V949" s="3">
        <v>12.08</v>
      </c>
      <c r="W949" s="3">
        <v>2233</v>
      </c>
      <c r="X949" s="3">
        <v>18482</v>
      </c>
      <c r="Y949" s="3">
        <v>0</v>
      </c>
      <c r="Z949" s="3" t="s">
        <v>67</v>
      </c>
      <c r="AA949" s="3" t="s">
        <v>40</v>
      </c>
      <c r="AB949" s="3" t="s">
        <v>40</v>
      </c>
      <c r="AC949" s="3" t="s">
        <v>40</v>
      </c>
      <c r="AD949" s="3">
        <v>90.6</v>
      </c>
      <c r="AE949" s="3">
        <v>14624</v>
      </c>
      <c r="AF949" s="3">
        <v>16141</v>
      </c>
      <c r="AG949" s="3">
        <v>0</v>
      </c>
      <c r="AH949" s="3" t="s">
        <v>3766</v>
      </c>
    </row>
    <row r="950" spans="1:34" s="4" customFormat="1" ht="11.25" x14ac:dyDescent="0.2">
      <c r="A950" s="3" t="s">
        <v>3721</v>
      </c>
      <c r="B950" s="3" t="s">
        <v>3791</v>
      </c>
      <c r="C950" s="3" t="s">
        <v>639</v>
      </c>
      <c r="D950" s="3">
        <v>11829</v>
      </c>
      <c r="E950" s="3" t="s">
        <v>3767</v>
      </c>
      <c r="F950" s="3" t="s">
        <v>3768</v>
      </c>
      <c r="G950" s="3" t="s">
        <v>3758</v>
      </c>
      <c r="H950" s="3"/>
      <c r="I950" s="3" t="s">
        <v>42</v>
      </c>
      <c r="J950" s="3" t="s">
        <v>43</v>
      </c>
      <c r="K950" s="3" t="s">
        <v>44</v>
      </c>
      <c r="L950" s="3" t="s">
        <v>6</v>
      </c>
      <c r="M950" s="3" t="s">
        <v>5257</v>
      </c>
      <c r="N950" s="3">
        <v>100</v>
      </c>
      <c r="O950" s="3">
        <v>2</v>
      </c>
      <c r="P950" s="3">
        <v>2</v>
      </c>
      <c r="Q950" s="3">
        <v>0</v>
      </c>
      <c r="R950" s="3">
        <v>100</v>
      </c>
      <c r="S950" s="3">
        <v>1</v>
      </c>
      <c r="T950" s="3">
        <v>1</v>
      </c>
      <c r="U950" s="3">
        <v>0</v>
      </c>
      <c r="V950" s="3">
        <v>0</v>
      </c>
      <c r="W950" s="3">
        <v>0</v>
      </c>
      <c r="X950" s="3">
        <v>1</v>
      </c>
      <c r="Y950" s="3">
        <v>0</v>
      </c>
      <c r="Z950" s="3">
        <v>50</v>
      </c>
      <c r="AA950" s="3">
        <v>2</v>
      </c>
      <c r="AB950" s="3">
        <v>4</v>
      </c>
      <c r="AC950" s="3">
        <v>0</v>
      </c>
      <c r="AD950" s="3">
        <v>60</v>
      </c>
      <c r="AE950" s="3">
        <v>3</v>
      </c>
      <c r="AF950" s="3">
        <v>5</v>
      </c>
      <c r="AG950" s="3">
        <v>0</v>
      </c>
      <c r="AH950" s="3" t="s">
        <v>3769</v>
      </c>
    </row>
    <row r="951" spans="1:34" s="4" customFormat="1" ht="11.25" x14ac:dyDescent="0.2">
      <c r="A951" s="3" t="s">
        <v>3721</v>
      </c>
      <c r="B951" s="3" t="s">
        <v>3791</v>
      </c>
      <c r="C951" s="3" t="s">
        <v>639</v>
      </c>
      <c r="D951" s="3">
        <v>-62</v>
      </c>
      <c r="E951" s="3" t="s">
        <v>3770</v>
      </c>
      <c r="F951" s="3" t="s">
        <v>3773</v>
      </c>
      <c r="G951" s="3" t="s">
        <v>3771</v>
      </c>
      <c r="H951" s="3" t="s">
        <v>3772</v>
      </c>
      <c r="I951" s="3" t="s">
        <v>42</v>
      </c>
      <c r="J951" s="3" t="s">
        <v>43</v>
      </c>
      <c r="K951" s="3" t="s">
        <v>44</v>
      </c>
      <c r="L951" s="3" t="s">
        <v>45</v>
      </c>
      <c r="M951" s="3" t="s">
        <v>9</v>
      </c>
      <c r="N951" s="3">
        <v>100</v>
      </c>
      <c r="O951" s="3">
        <v>1</v>
      </c>
      <c r="P951" s="3">
        <v>1</v>
      </c>
      <c r="Q951" s="3">
        <v>0</v>
      </c>
      <c r="R951" s="3"/>
      <c r="S951" s="3"/>
      <c r="T951" s="3"/>
      <c r="U951" s="3"/>
      <c r="V951" s="3" t="s">
        <v>67</v>
      </c>
      <c r="W951" s="3" t="s">
        <v>40</v>
      </c>
      <c r="X951" s="3" t="s">
        <v>40</v>
      </c>
      <c r="Y951" s="3" t="s">
        <v>40</v>
      </c>
      <c r="Z951" s="3" t="s">
        <v>67</v>
      </c>
      <c r="AA951" s="3" t="s">
        <v>40</v>
      </c>
      <c r="AB951" s="3" t="s">
        <v>40</v>
      </c>
      <c r="AC951" s="3" t="s">
        <v>40</v>
      </c>
      <c r="AD951" s="3" t="s">
        <v>67</v>
      </c>
      <c r="AE951" s="3" t="s">
        <v>40</v>
      </c>
      <c r="AF951" s="3" t="s">
        <v>40</v>
      </c>
      <c r="AG951" s="3" t="s">
        <v>40</v>
      </c>
      <c r="AH951" s="3" t="s">
        <v>3774</v>
      </c>
    </row>
    <row r="952" spans="1:34" s="4" customFormat="1" ht="11.25" x14ac:dyDescent="0.2">
      <c r="A952" s="3" t="s">
        <v>3721</v>
      </c>
      <c r="B952" s="3" t="s">
        <v>3792</v>
      </c>
      <c r="C952" s="3" t="s">
        <v>639</v>
      </c>
      <c r="D952" s="3">
        <v>-55</v>
      </c>
      <c r="E952" s="3" t="s">
        <v>3751</v>
      </c>
      <c r="F952" s="3" t="s">
        <v>3752</v>
      </c>
      <c r="G952" s="3"/>
      <c r="H952" s="3"/>
      <c r="I952" s="3" t="s">
        <v>42</v>
      </c>
      <c r="J952" s="3" t="s">
        <v>43</v>
      </c>
      <c r="K952" s="3" t="s">
        <v>44</v>
      </c>
      <c r="L952" s="3" t="s">
        <v>78</v>
      </c>
      <c r="M952" s="3" t="s">
        <v>5256</v>
      </c>
      <c r="N952" s="3" t="s">
        <v>67</v>
      </c>
      <c r="O952" s="3" t="s">
        <v>40</v>
      </c>
      <c r="P952" s="3" t="s">
        <v>40</v>
      </c>
      <c r="Q952" s="3" t="s">
        <v>40</v>
      </c>
      <c r="R952" s="3">
        <v>71.08</v>
      </c>
      <c r="S952" s="3">
        <v>118</v>
      </c>
      <c r="T952" s="3">
        <v>166</v>
      </c>
      <c r="U952" s="3">
        <v>0</v>
      </c>
      <c r="V952" s="3">
        <v>0</v>
      </c>
      <c r="W952" s="3">
        <v>0</v>
      </c>
      <c r="X952" s="3">
        <v>0</v>
      </c>
      <c r="Y952" s="3">
        <v>0</v>
      </c>
      <c r="Z952" s="3">
        <v>69.28</v>
      </c>
      <c r="AA952" s="3">
        <v>115</v>
      </c>
      <c r="AB952" s="3">
        <v>166</v>
      </c>
      <c r="AC952" s="3">
        <v>0</v>
      </c>
      <c r="AD952" s="3">
        <v>62.05</v>
      </c>
      <c r="AE952" s="3">
        <v>103</v>
      </c>
      <c r="AF952" s="3">
        <v>166</v>
      </c>
      <c r="AG952" s="3">
        <v>0</v>
      </c>
      <c r="AH952" s="3" t="s">
        <v>3753</v>
      </c>
    </row>
    <row r="953" spans="1:34" s="4" customFormat="1" ht="11.25" x14ac:dyDescent="0.2">
      <c r="A953" s="3" t="s">
        <v>3721</v>
      </c>
      <c r="B953" s="3" t="s">
        <v>3792</v>
      </c>
      <c r="C953" s="3" t="s">
        <v>639</v>
      </c>
      <c r="D953" s="3">
        <v>-40</v>
      </c>
      <c r="E953" s="3" t="s">
        <v>3754</v>
      </c>
      <c r="F953" s="3" t="s">
        <v>3755</v>
      </c>
      <c r="G953" s="3"/>
      <c r="H953" s="3"/>
      <c r="I953" s="3" t="s">
        <v>42</v>
      </c>
      <c r="J953" s="3" t="s">
        <v>43</v>
      </c>
      <c r="K953" s="3" t="s">
        <v>44</v>
      </c>
      <c r="L953" s="3" t="s">
        <v>6</v>
      </c>
      <c r="M953" s="3" t="s">
        <v>5256</v>
      </c>
      <c r="N953" s="3" t="s">
        <v>67</v>
      </c>
      <c r="O953" s="3" t="s">
        <v>40</v>
      </c>
      <c r="P953" s="3" t="s">
        <v>40</v>
      </c>
      <c r="Q953" s="3" t="s">
        <v>40</v>
      </c>
      <c r="R953" s="3">
        <v>33.33</v>
      </c>
      <c r="S953" s="3">
        <v>790</v>
      </c>
      <c r="T953" s="3">
        <v>2370</v>
      </c>
      <c r="U953" s="3">
        <v>0</v>
      </c>
      <c r="V953" s="3">
        <v>0</v>
      </c>
      <c r="W953" s="3">
        <v>0</v>
      </c>
      <c r="X953" s="3">
        <v>0</v>
      </c>
      <c r="Y953" s="3">
        <v>0</v>
      </c>
      <c r="Z953" s="3">
        <v>32.869999999999997</v>
      </c>
      <c r="AA953" s="3">
        <v>716</v>
      </c>
      <c r="AB953" s="3">
        <v>2178</v>
      </c>
      <c r="AC953" s="3">
        <v>0</v>
      </c>
      <c r="AD953" s="3">
        <v>31.37</v>
      </c>
      <c r="AE953" s="3">
        <v>757</v>
      </c>
      <c r="AF953" s="3">
        <v>2413</v>
      </c>
      <c r="AG953" s="3">
        <v>0</v>
      </c>
      <c r="AH953" s="3" t="s">
        <v>3756</v>
      </c>
    </row>
    <row r="954" spans="1:34" s="4" customFormat="1" ht="11.25" x14ac:dyDescent="0.2">
      <c r="A954" s="3" t="s">
        <v>3721</v>
      </c>
      <c r="B954" s="3" t="s">
        <v>3792</v>
      </c>
      <c r="C954" s="3" t="s">
        <v>639</v>
      </c>
      <c r="D954" s="3">
        <v>9188</v>
      </c>
      <c r="E954" s="3" t="s">
        <v>3757</v>
      </c>
      <c r="F954" s="3" t="s">
        <v>3759</v>
      </c>
      <c r="G954" s="3" t="s">
        <v>3758</v>
      </c>
      <c r="H954" s="3"/>
      <c r="I954" s="3" t="s">
        <v>42</v>
      </c>
      <c r="J954" s="3" t="s">
        <v>43</v>
      </c>
      <c r="K954" s="3" t="s">
        <v>44</v>
      </c>
      <c r="L954" s="3" t="s">
        <v>6</v>
      </c>
      <c r="M954" s="3" t="s">
        <v>5257</v>
      </c>
      <c r="N954" s="3">
        <v>100</v>
      </c>
      <c r="O954" s="3">
        <v>4</v>
      </c>
      <c r="P954" s="3">
        <v>4</v>
      </c>
      <c r="Q954" s="3">
        <v>0</v>
      </c>
      <c r="R954" s="3">
        <v>100</v>
      </c>
      <c r="S954" s="3">
        <v>3</v>
      </c>
      <c r="T954" s="3">
        <v>3</v>
      </c>
      <c r="U954" s="3">
        <v>0</v>
      </c>
      <c r="V954" s="3">
        <v>67</v>
      </c>
      <c r="W954" s="3">
        <v>2</v>
      </c>
      <c r="X954" s="3">
        <v>3</v>
      </c>
      <c r="Y954" s="3">
        <v>0</v>
      </c>
      <c r="Z954" s="3">
        <v>67</v>
      </c>
      <c r="AA954" s="3">
        <v>2</v>
      </c>
      <c r="AB954" s="3">
        <v>3</v>
      </c>
      <c r="AC954" s="3">
        <v>0</v>
      </c>
      <c r="AD954" s="3">
        <v>100</v>
      </c>
      <c r="AE954" s="3">
        <v>5</v>
      </c>
      <c r="AF954" s="3">
        <v>5</v>
      </c>
      <c r="AG954" s="3">
        <v>0</v>
      </c>
      <c r="AH954" s="3" t="s">
        <v>3744</v>
      </c>
    </row>
    <row r="955" spans="1:34" s="4" customFormat="1" ht="11.25" x14ac:dyDescent="0.2">
      <c r="A955" s="3" t="s">
        <v>3721</v>
      </c>
      <c r="B955" s="3" t="s">
        <v>3792</v>
      </c>
      <c r="C955" s="3" t="s">
        <v>639</v>
      </c>
      <c r="D955" s="3">
        <v>9999</v>
      </c>
      <c r="E955" s="3" t="s">
        <v>3760</v>
      </c>
      <c r="F955" s="3" t="s">
        <v>3761</v>
      </c>
      <c r="G955" s="3"/>
      <c r="H955" s="3"/>
      <c r="I955" s="3" t="s">
        <v>42</v>
      </c>
      <c r="J955" s="3" t="s">
        <v>43</v>
      </c>
      <c r="K955" s="3" t="s">
        <v>44</v>
      </c>
      <c r="L955" s="3" t="s">
        <v>78</v>
      </c>
      <c r="M955" s="3" t="s">
        <v>5256</v>
      </c>
      <c r="N955" s="3" t="s">
        <v>67</v>
      </c>
      <c r="O955" s="3" t="s">
        <v>40</v>
      </c>
      <c r="P955" s="3" t="s">
        <v>40</v>
      </c>
      <c r="Q955" s="3" t="s">
        <v>40</v>
      </c>
      <c r="R955" s="3">
        <v>36.9</v>
      </c>
      <c r="S955" s="3">
        <v>744.16</v>
      </c>
      <c r="T955" s="3">
        <v>2016.5</v>
      </c>
      <c r="U955" s="3">
        <v>0</v>
      </c>
      <c r="V955" s="3">
        <v>0</v>
      </c>
      <c r="W955" s="3">
        <v>0</v>
      </c>
      <c r="X955" s="3">
        <v>0</v>
      </c>
      <c r="Y955" s="3">
        <v>0</v>
      </c>
      <c r="Z955" s="3">
        <v>31.8</v>
      </c>
      <c r="AA955" s="3">
        <v>641.20000000000005</v>
      </c>
      <c r="AB955" s="3">
        <v>2016.5</v>
      </c>
      <c r="AC955" s="3">
        <v>0</v>
      </c>
      <c r="AD955" s="3">
        <v>27.48</v>
      </c>
      <c r="AE955" s="3">
        <v>554.20000000000005</v>
      </c>
      <c r="AF955" s="3">
        <v>2016.5</v>
      </c>
      <c r="AG955" s="3">
        <v>0</v>
      </c>
      <c r="AH955" s="3" t="s">
        <v>3762</v>
      </c>
    </row>
    <row r="956" spans="1:34" s="4" customFormat="1" ht="11.25" x14ac:dyDescent="0.2">
      <c r="A956" s="3" t="s">
        <v>3721</v>
      </c>
      <c r="B956" s="3" t="s">
        <v>3792</v>
      </c>
      <c r="C956" s="3" t="s">
        <v>639</v>
      </c>
      <c r="D956" s="3">
        <v>11827</v>
      </c>
      <c r="E956" s="3" t="s">
        <v>3763</v>
      </c>
      <c r="F956" s="3" t="s">
        <v>3765</v>
      </c>
      <c r="G956" s="3" t="s">
        <v>3764</v>
      </c>
      <c r="H956" s="3"/>
      <c r="I956" s="3" t="s">
        <v>42</v>
      </c>
      <c r="J956" s="3" t="s">
        <v>43</v>
      </c>
      <c r="K956" s="3" t="s">
        <v>44</v>
      </c>
      <c r="L956" s="3" t="s">
        <v>78</v>
      </c>
      <c r="M956" s="3" t="s">
        <v>5257</v>
      </c>
      <c r="N956" s="3">
        <v>21.92</v>
      </c>
      <c r="O956" s="3">
        <v>35837</v>
      </c>
      <c r="P956" s="3">
        <v>163495</v>
      </c>
      <c r="Q956" s="3">
        <v>0</v>
      </c>
      <c r="R956" s="3">
        <v>14.02</v>
      </c>
      <c r="S956" s="3">
        <v>22924</v>
      </c>
      <c r="T956" s="3">
        <v>163495</v>
      </c>
      <c r="U956" s="3">
        <v>0</v>
      </c>
      <c r="V956" s="3">
        <v>7.08</v>
      </c>
      <c r="W956" s="3">
        <v>11580</v>
      </c>
      <c r="X956" s="3">
        <v>163495</v>
      </c>
      <c r="Y956" s="3">
        <v>0</v>
      </c>
      <c r="Z956" s="3" t="s">
        <v>67</v>
      </c>
      <c r="AA956" s="3" t="s">
        <v>40</v>
      </c>
      <c r="AB956" s="3" t="s">
        <v>40</v>
      </c>
      <c r="AC956" s="3" t="s">
        <v>40</v>
      </c>
      <c r="AD956" s="3">
        <v>17.96</v>
      </c>
      <c r="AE956" s="3">
        <v>33051</v>
      </c>
      <c r="AF956" s="3">
        <v>183980</v>
      </c>
      <c r="AG956" s="3">
        <v>0</v>
      </c>
      <c r="AH956" s="3" t="s">
        <v>3766</v>
      </c>
    </row>
    <row r="957" spans="1:34" s="4" customFormat="1" ht="11.25" x14ac:dyDescent="0.2">
      <c r="A957" s="3" t="s">
        <v>3721</v>
      </c>
      <c r="B957" s="3" t="s">
        <v>3792</v>
      </c>
      <c r="C957" s="3" t="s">
        <v>639</v>
      </c>
      <c r="D957" s="3">
        <v>11829</v>
      </c>
      <c r="E957" s="3" t="s">
        <v>3767</v>
      </c>
      <c r="F957" s="3" t="s">
        <v>3768</v>
      </c>
      <c r="G957" s="3" t="s">
        <v>3758</v>
      </c>
      <c r="H957" s="3" t="s">
        <v>3778</v>
      </c>
      <c r="I957" s="3" t="s">
        <v>42</v>
      </c>
      <c r="J957" s="3" t="s">
        <v>43</v>
      </c>
      <c r="K957" s="3" t="s">
        <v>44</v>
      </c>
      <c r="L957" s="3" t="s">
        <v>6</v>
      </c>
      <c r="M957" s="3" t="s">
        <v>9</v>
      </c>
      <c r="N957" s="3">
        <v>100</v>
      </c>
      <c r="O957" s="3">
        <v>2</v>
      </c>
      <c r="P957" s="3">
        <v>2</v>
      </c>
      <c r="Q957" s="3">
        <v>0</v>
      </c>
      <c r="R957" s="3"/>
      <c r="S957" s="3"/>
      <c r="T957" s="3"/>
      <c r="U957" s="3"/>
      <c r="V957" s="3" t="s">
        <v>67</v>
      </c>
      <c r="W957" s="3" t="s">
        <v>40</v>
      </c>
      <c r="X957" s="3" t="s">
        <v>40</v>
      </c>
      <c r="Y957" s="3" t="s">
        <v>40</v>
      </c>
      <c r="Z957" s="3" t="s">
        <v>67</v>
      </c>
      <c r="AA957" s="3" t="s">
        <v>40</v>
      </c>
      <c r="AB957" s="3" t="s">
        <v>40</v>
      </c>
      <c r="AC957" s="3" t="s">
        <v>40</v>
      </c>
      <c r="AD957" s="3" t="s">
        <v>67</v>
      </c>
      <c r="AE957" s="3" t="s">
        <v>40</v>
      </c>
      <c r="AF957" s="3" t="s">
        <v>40</v>
      </c>
      <c r="AG957" s="3" t="s">
        <v>40</v>
      </c>
      <c r="AH957" s="3" t="s">
        <v>3769</v>
      </c>
    </row>
    <row r="958" spans="1:34" s="4" customFormat="1" ht="11.25" x14ac:dyDescent="0.2">
      <c r="A958" s="3" t="s">
        <v>3721</v>
      </c>
      <c r="B958" s="3" t="s">
        <v>3792</v>
      </c>
      <c r="C958" s="3" t="s">
        <v>639</v>
      </c>
      <c r="D958" s="3">
        <v>-62</v>
      </c>
      <c r="E958" s="3" t="s">
        <v>3770</v>
      </c>
      <c r="F958" s="3" t="s">
        <v>3773</v>
      </c>
      <c r="G958" s="3" t="s">
        <v>3771</v>
      </c>
      <c r="H958" s="3" t="s">
        <v>3772</v>
      </c>
      <c r="I958" s="3" t="s">
        <v>42</v>
      </c>
      <c r="J958" s="3" t="s">
        <v>43</v>
      </c>
      <c r="K958" s="3" t="s">
        <v>44</v>
      </c>
      <c r="L958" s="3" t="s">
        <v>45</v>
      </c>
      <c r="M958" s="3" t="s">
        <v>9</v>
      </c>
      <c r="N958" s="3">
        <v>100</v>
      </c>
      <c r="O958" s="3">
        <v>1</v>
      </c>
      <c r="P958" s="3">
        <v>1</v>
      </c>
      <c r="Q958" s="3">
        <v>0</v>
      </c>
      <c r="R958" s="3"/>
      <c r="S958" s="3"/>
      <c r="T958" s="3"/>
      <c r="U958" s="3"/>
      <c r="V958" s="3" t="s">
        <v>67</v>
      </c>
      <c r="W958" s="3" t="s">
        <v>40</v>
      </c>
      <c r="X958" s="3" t="s">
        <v>40</v>
      </c>
      <c r="Y958" s="3" t="s">
        <v>40</v>
      </c>
      <c r="Z958" s="3" t="s">
        <v>67</v>
      </c>
      <c r="AA958" s="3" t="s">
        <v>40</v>
      </c>
      <c r="AB958" s="3" t="s">
        <v>40</v>
      </c>
      <c r="AC958" s="3" t="s">
        <v>40</v>
      </c>
      <c r="AD958" s="3" t="s">
        <v>67</v>
      </c>
      <c r="AE958" s="3" t="s">
        <v>40</v>
      </c>
      <c r="AF958" s="3" t="s">
        <v>40</v>
      </c>
      <c r="AG958" s="3" t="s">
        <v>40</v>
      </c>
      <c r="AH958" s="3" t="s">
        <v>3774</v>
      </c>
    </row>
    <row r="959" spans="1:34" s="4" customFormat="1" ht="11.25" x14ac:dyDescent="0.2">
      <c r="A959" s="3" t="s">
        <v>3721</v>
      </c>
      <c r="B959" s="3" t="s">
        <v>3793</v>
      </c>
      <c r="C959" s="3" t="s">
        <v>3216</v>
      </c>
      <c r="D959" s="3">
        <v>9991</v>
      </c>
      <c r="E959" s="3" t="s">
        <v>3794</v>
      </c>
      <c r="F959" s="3" t="s">
        <v>3795</v>
      </c>
      <c r="G959" s="3"/>
      <c r="H959" s="3"/>
      <c r="I959" s="3" t="s">
        <v>42</v>
      </c>
      <c r="J959" s="3" t="s">
        <v>43</v>
      </c>
      <c r="K959" s="3" t="s">
        <v>44</v>
      </c>
      <c r="L959" s="3" t="s">
        <v>78</v>
      </c>
      <c r="M959" s="3" t="s">
        <v>5256</v>
      </c>
      <c r="N959" s="3" t="s">
        <v>67</v>
      </c>
      <c r="O959" s="3" t="s">
        <v>40</v>
      </c>
      <c r="P959" s="3" t="s">
        <v>40</v>
      </c>
      <c r="Q959" s="3" t="s">
        <v>40</v>
      </c>
      <c r="R959" s="3">
        <v>20.47</v>
      </c>
      <c r="S959" s="3">
        <v>1639.65</v>
      </c>
      <c r="T959" s="3">
        <v>8011.3</v>
      </c>
      <c r="U959" s="3">
        <v>0</v>
      </c>
      <c r="V959" s="3">
        <v>0</v>
      </c>
      <c r="W959" s="3">
        <v>0</v>
      </c>
      <c r="X959" s="3">
        <v>0</v>
      </c>
      <c r="Y959" s="3">
        <v>0</v>
      </c>
      <c r="Z959" s="3">
        <v>17.739999999999998</v>
      </c>
      <c r="AA959" s="3">
        <v>1421.6</v>
      </c>
      <c r="AB959" s="3">
        <v>8011.3</v>
      </c>
      <c r="AC959" s="3">
        <v>0</v>
      </c>
      <c r="AD959" s="3">
        <v>14.6</v>
      </c>
      <c r="AE959" s="3">
        <v>1169.9000000000001</v>
      </c>
      <c r="AF959" s="3">
        <v>8011.3</v>
      </c>
      <c r="AG959" s="3">
        <v>0</v>
      </c>
      <c r="AH959" s="3" t="s">
        <v>3762</v>
      </c>
    </row>
    <row r="960" spans="1:34" s="4" customFormat="1" ht="11.25" x14ac:dyDescent="0.2">
      <c r="A960" s="3" t="s">
        <v>3721</v>
      </c>
      <c r="B960" s="3" t="s">
        <v>3793</v>
      </c>
      <c r="C960" s="3" t="s">
        <v>3216</v>
      </c>
      <c r="D960" s="3">
        <v>10316</v>
      </c>
      <c r="E960" s="3" t="s">
        <v>3741</v>
      </c>
      <c r="F960" s="3" t="s">
        <v>3743</v>
      </c>
      <c r="G960" s="3" t="s">
        <v>3796</v>
      </c>
      <c r="H960" s="3" t="s">
        <v>3797</v>
      </c>
      <c r="I960" s="3" t="s">
        <v>42</v>
      </c>
      <c r="J960" s="3" t="s">
        <v>43</v>
      </c>
      <c r="K960" s="3" t="s">
        <v>44</v>
      </c>
      <c r="L960" s="3" t="s">
        <v>6</v>
      </c>
      <c r="M960" s="3" t="s">
        <v>5257</v>
      </c>
      <c r="N960" s="3">
        <v>100</v>
      </c>
      <c r="O960" s="3">
        <v>43</v>
      </c>
      <c r="P960" s="3">
        <v>43</v>
      </c>
      <c r="Q960" s="3">
        <v>0</v>
      </c>
      <c r="R960" s="3">
        <v>85</v>
      </c>
      <c r="S960" s="3">
        <v>35</v>
      </c>
      <c r="T960" s="3">
        <v>41</v>
      </c>
      <c r="U960" s="3">
        <v>0</v>
      </c>
      <c r="V960" s="3">
        <v>41</v>
      </c>
      <c r="W960" s="3">
        <v>17</v>
      </c>
      <c r="X960" s="3">
        <v>41</v>
      </c>
      <c r="Y960" s="3">
        <v>0</v>
      </c>
      <c r="Z960" s="3">
        <v>100</v>
      </c>
      <c r="AA960" s="3">
        <v>31</v>
      </c>
      <c r="AB960" s="3">
        <v>31</v>
      </c>
      <c r="AC960" s="3">
        <v>0</v>
      </c>
      <c r="AD960" s="3">
        <v>90</v>
      </c>
      <c r="AE960" s="3">
        <v>53</v>
      </c>
      <c r="AF960" s="3">
        <v>59</v>
      </c>
      <c r="AG960" s="3">
        <v>0</v>
      </c>
      <c r="AH960" s="3" t="s">
        <v>3744</v>
      </c>
    </row>
    <row r="961" spans="1:34" s="4" customFormat="1" ht="11.25" x14ac:dyDescent="0.2">
      <c r="A961" s="3" t="s">
        <v>3721</v>
      </c>
      <c r="B961" s="3" t="s">
        <v>3793</v>
      </c>
      <c r="C961" s="3" t="s">
        <v>3216</v>
      </c>
      <c r="D961" s="3">
        <v>11832</v>
      </c>
      <c r="E961" s="3" t="s">
        <v>3763</v>
      </c>
      <c r="F961" s="3" t="s">
        <v>3765</v>
      </c>
      <c r="G961" s="3" t="s">
        <v>3798</v>
      </c>
      <c r="H961" s="3" t="s">
        <v>3799</v>
      </c>
      <c r="I961" s="3" t="s">
        <v>42</v>
      </c>
      <c r="J961" s="3" t="s">
        <v>43</v>
      </c>
      <c r="K961" s="3" t="s">
        <v>44</v>
      </c>
      <c r="L961" s="3" t="s">
        <v>78</v>
      </c>
      <c r="M961" s="3" t="s">
        <v>5257</v>
      </c>
      <c r="N961" s="3">
        <v>41.57</v>
      </c>
      <c r="O961" s="3">
        <v>136579</v>
      </c>
      <c r="P961" s="3">
        <v>328541</v>
      </c>
      <c r="Q961" s="3">
        <v>0</v>
      </c>
      <c r="R961" s="3">
        <v>27.86</v>
      </c>
      <c r="S961" s="3">
        <v>91520</v>
      </c>
      <c r="T961" s="3">
        <v>328541</v>
      </c>
      <c r="U961" s="3">
        <v>0</v>
      </c>
      <c r="V961" s="3">
        <v>18.510000000000002</v>
      </c>
      <c r="W961" s="3">
        <v>60828</v>
      </c>
      <c r="X961" s="3">
        <v>328541</v>
      </c>
      <c r="Y961" s="3">
        <v>0</v>
      </c>
      <c r="Z961" s="3">
        <v>56.44</v>
      </c>
      <c r="AA961" s="3">
        <v>202836</v>
      </c>
      <c r="AB961" s="3">
        <v>359373</v>
      </c>
      <c r="AC961" s="3">
        <v>0</v>
      </c>
      <c r="AD961" s="3">
        <v>43.94</v>
      </c>
      <c r="AE961" s="3">
        <v>157923</v>
      </c>
      <c r="AF961" s="3">
        <v>359373</v>
      </c>
      <c r="AG961" s="3">
        <v>0</v>
      </c>
      <c r="AH961" s="3" t="s">
        <v>3766</v>
      </c>
    </row>
    <row r="962" spans="1:34" s="4" customFormat="1" ht="11.25" x14ac:dyDescent="0.2">
      <c r="A962" s="3" t="s">
        <v>3721</v>
      </c>
      <c r="B962" s="3" t="s">
        <v>3793</v>
      </c>
      <c r="C962" s="3" t="s">
        <v>3216</v>
      </c>
      <c r="D962" s="3">
        <v>11833</v>
      </c>
      <c r="E962" s="3" t="s">
        <v>3767</v>
      </c>
      <c r="F962" s="3" t="s">
        <v>3768</v>
      </c>
      <c r="G962" s="3" t="s">
        <v>3796</v>
      </c>
      <c r="H962" s="3" t="s">
        <v>3800</v>
      </c>
      <c r="I962" s="3" t="s">
        <v>42</v>
      </c>
      <c r="J962" s="3" t="s">
        <v>43</v>
      </c>
      <c r="K962" s="3" t="s">
        <v>44</v>
      </c>
      <c r="L962" s="3" t="s">
        <v>6</v>
      </c>
      <c r="M962" s="3" t="s">
        <v>5257</v>
      </c>
      <c r="N962" s="3">
        <v>100</v>
      </c>
      <c r="O962" s="3">
        <v>30</v>
      </c>
      <c r="P962" s="3">
        <v>30</v>
      </c>
      <c r="Q962" s="3">
        <v>0</v>
      </c>
      <c r="R962" s="3">
        <v>53</v>
      </c>
      <c r="S962" s="3">
        <v>10</v>
      </c>
      <c r="T962" s="3">
        <v>19</v>
      </c>
      <c r="U962" s="3">
        <v>0</v>
      </c>
      <c r="V962" s="3">
        <v>5</v>
      </c>
      <c r="W962" s="3">
        <v>1</v>
      </c>
      <c r="X962" s="3">
        <v>19</v>
      </c>
      <c r="Y962" s="3">
        <v>0</v>
      </c>
      <c r="Z962" s="3">
        <v>54</v>
      </c>
      <c r="AA962" s="3">
        <v>14</v>
      </c>
      <c r="AB962" s="3">
        <v>26</v>
      </c>
      <c r="AC962" s="3">
        <v>0</v>
      </c>
      <c r="AD962" s="3">
        <v>66</v>
      </c>
      <c r="AE962" s="3">
        <v>29</v>
      </c>
      <c r="AF962" s="3">
        <v>44</v>
      </c>
      <c r="AG962" s="3">
        <v>0</v>
      </c>
      <c r="AH962" s="3" t="s">
        <v>3801</v>
      </c>
    </row>
    <row r="963" spans="1:34" s="4" customFormat="1" ht="11.25" x14ac:dyDescent="0.2">
      <c r="A963" s="3" t="s">
        <v>3721</v>
      </c>
      <c r="B963" s="3" t="s">
        <v>3793</v>
      </c>
      <c r="C963" s="3" t="s">
        <v>3216</v>
      </c>
      <c r="D963" s="3">
        <v>12921</v>
      </c>
      <c r="E963" s="3" t="s">
        <v>3754</v>
      </c>
      <c r="F963" s="3" t="s">
        <v>3755</v>
      </c>
      <c r="G963" s="3"/>
      <c r="H963" s="3"/>
      <c r="I963" s="3" t="s">
        <v>42</v>
      </c>
      <c r="J963" s="3" t="s">
        <v>43</v>
      </c>
      <c r="K963" s="3" t="s">
        <v>44</v>
      </c>
      <c r="L963" s="3" t="s">
        <v>6</v>
      </c>
      <c r="M963" s="3" t="s">
        <v>5256</v>
      </c>
      <c r="N963" s="3" t="s">
        <v>67</v>
      </c>
      <c r="O963" s="3" t="s">
        <v>40</v>
      </c>
      <c r="P963" s="3" t="s">
        <v>40</v>
      </c>
      <c r="Q963" s="3" t="s">
        <v>40</v>
      </c>
      <c r="R963" s="3">
        <v>52.33</v>
      </c>
      <c r="S963" s="3">
        <v>5372</v>
      </c>
      <c r="T963" s="3">
        <v>10266</v>
      </c>
      <c r="U963" s="3">
        <v>0</v>
      </c>
      <c r="V963" s="3">
        <v>0</v>
      </c>
      <c r="W963" s="3">
        <v>0</v>
      </c>
      <c r="X963" s="3">
        <v>0</v>
      </c>
      <c r="Y963" s="3">
        <v>0</v>
      </c>
      <c r="Z963" s="3">
        <v>51.04</v>
      </c>
      <c r="AA963" s="3">
        <v>4963</v>
      </c>
      <c r="AB963" s="3">
        <v>9724</v>
      </c>
      <c r="AC963" s="3">
        <v>0</v>
      </c>
      <c r="AD963" s="3">
        <v>49.98</v>
      </c>
      <c r="AE963" s="3">
        <v>5121</v>
      </c>
      <c r="AF963" s="3">
        <v>10247</v>
      </c>
      <c r="AG963" s="3">
        <v>0</v>
      </c>
      <c r="AH963" s="3" t="s">
        <v>3802</v>
      </c>
    </row>
    <row r="964" spans="1:34" s="4" customFormat="1" ht="11.25" x14ac:dyDescent="0.2">
      <c r="A964" s="3" t="s">
        <v>3721</v>
      </c>
      <c r="B964" s="3" t="s">
        <v>3793</v>
      </c>
      <c r="C964" s="3" t="s">
        <v>3216</v>
      </c>
      <c r="D964" s="3">
        <v>13149</v>
      </c>
      <c r="E964" s="3" t="s">
        <v>3751</v>
      </c>
      <c r="F964" s="3" t="s">
        <v>3752</v>
      </c>
      <c r="G964" s="3"/>
      <c r="H964" s="3"/>
      <c r="I964" s="3" t="s">
        <v>42</v>
      </c>
      <c r="J964" s="3" t="s">
        <v>43</v>
      </c>
      <c r="K964" s="3" t="s">
        <v>44</v>
      </c>
      <c r="L964" s="3" t="s">
        <v>78</v>
      </c>
      <c r="M964" s="3" t="s">
        <v>5256</v>
      </c>
      <c r="N964" s="3" t="s">
        <v>67</v>
      </c>
      <c r="O964" s="3" t="s">
        <v>40</v>
      </c>
      <c r="P964" s="3" t="s">
        <v>40</v>
      </c>
      <c r="Q964" s="3" t="s">
        <v>40</v>
      </c>
      <c r="R964" s="3">
        <v>59.32</v>
      </c>
      <c r="S964" s="3">
        <v>684</v>
      </c>
      <c r="T964" s="3">
        <v>1153</v>
      </c>
      <c r="U964" s="3">
        <v>0</v>
      </c>
      <c r="V964" s="3">
        <v>0</v>
      </c>
      <c r="W964" s="3">
        <v>0</v>
      </c>
      <c r="X964" s="3">
        <v>0</v>
      </c>
      <c r="Y964" s="3">
        <v>0</v>
      </c>
      <c r="Z964" s="3">
        <v>57.66</v>
      </c>
      <c r="AA964" s="3">
        <v>659</v>
      </c>
      <c r="AB964" s="3">
        <v>1143</v>
      </c>
      <c r="AC964" s="3">
        <v>0</v>
      </c>
      <c r="AD964" s="3">
        <v>48.91</v>
      </c>
      <c r="AE964" s="3">
        <v>559</v>
      </c>
      <c r="AF964" s="3">
        <v>1143</v>
      </c>
      <c r="AG964" s="3">
        <v>0</v>
      </c>
      <c r="AH964" s="3" t="s">
        <v>3803</v>
      </c>
    </row>
    <row r="965" spans="1:34" s="4" customFormat="1" ht="11.25" x14ac:dyDescent="0.2">
      <c r="A965" s="3" t="s">
        <v>3721</v>
      </c>
      <c r="B965" s="3" t="s">
        <v>3793</v>
      </c>
      <c r="C965" s="3" t="s">
        <v>3216</v>
      </c>
      <c r="D965" s="3">
        <v>13981</v>
      </c>
      <c r="E965" s="3" t="s">
        <v>3770</v>
      </c>
      <c r="F965" s="3" t="s">
        <v>3773</v>
      </c>
      <c r="G965" s="3" t="s">
        <v>3804</v>
      </c>
      <c r="H965" s="3" t="s">
        <v>3805</v>
      </c>
      <c r="I965" s="3" t="s">
        <v>42</v>
      </c>
      <c r="J965" s="3" t="s">
        <v>43</v>
      </c>
      <c r="K965" s="3" t="s">
        <v>44</v>
      </c>
      <c r="L965" s="3" t="s">
        <v>45</v>
      </c>
      <c r="M965" s="3" t="s">
        <v>9</v>
      </c>
      <c r="N965" s="3">
        <v>100</v>
      </c>
      <c r="O965" s="3">
        <v>1</v>
      </c>
      <c r="P965" s="3">
        <v>1</v>
      </c>
      <c r="Q965" s="3">
        <v>0</v>
      </c>
      <c r="R965" s="3"/>
      <c r="S965" s="3"/>
      <c r="T965" s="3"/>
      <c r="U965" s="3"/>
      <c r="V965" s="3" t="s">
        <v>67</v>
      </c>
      <c r="W965" s="3" t="s">
        <v>40</v>
      </c>
      <c r="X965" s="3" t="s">
        <v>40</v>
      </c>
      <c r="Y965" s="3" t="s">
        <v>40</v>
      </c>
      <c r="Z965" s="3" t="s">
        <v>67</v>
      </c>
      <c r="AA965" s="3" t="s">
        <v>40</v>
      </c>
      <c r="AB965" s="3" t="s">
        <v>40</v>
      </c>
      <c r="AC965" s="3" t="s">
        <v>40</v>
      </c>
      <c r="AD965" s="3" t="s">
        <v>67</v>
      </c>
      <c r="AE965" s="3" t="s">
        <v>40</v>
      </c>
      <c r="AF965" s="3" t="s">
        <v>40</v>
      </c>
      <c r="AG965" s="3" t="s">
        <v>40</v>
      </c>
      <c r="AH965" s="3" t="s">
        <v>3806</v>
      </c>
    </row>
    <row r="966" spans="1:34" s="4" customFormat="1" ht="11.25" x14ac:dyDescent="0.2">
      <c r="A966" s="3" t="s">
        <v>3807</v>
      </c>
      <c r="B966" s="3" t="s">
        <v>3808</v>
      </c>
      <c r="C966" s="3" t="s">
        <v>3723</v>
      </c>
      <c r="D966" s="3">
        <v>10698</v>
      </c>
      <c r="E966" s="3" t="s">
        <v>3809</v>
      </c>
      <c r="F966" s="3" t="s">
        <v>3812</v>
      </c>
      <c r="G966" s="3" t="s">
        <v>3810</v>
      </c>
      <c r="H966" s="3" t="s">
        <v>3811</v>
      </c>
      <c r="I966" s="3" t="s">
        <v>42</v>
      </c>
      <c r="J966" s="3" t="s">
        <v>43</v>
      </c>
      <c r="K966" s="3" t="s">
        <v>44</v>
      </c>
      <c r="L966" s="3" t="s">
        <v>78</v>
      </c>
      <c r="M966" s="3" t="s">
        <v>5256</v>
      </c>
      <c r="N966" s="3" t="s">
        <v>67</v>
      </c>
      <c r="O966" s="3" t="s">
        <v>40</v>
      </c>
      <c r="P966" s="3" t="s">
        <v>40</v>
      </c>
      <c r="Q966" s="3" t="s">
        <v>40</v>
      </c>
      <c r="R966" s="3">
        <v>15.09</v>
      </c>
      <c r="S966" s="3">
        <v>264</v>
      </c>
      <c r="T966" s="3">
        <v>1750</v>
      </c>
      <c r="U966" s="3">
        <v>0</v>
      </c>
      <c r="V966" s="3">
        <v>1.49</v>
      </c>
      <c r="W966" s="3">
        <v>3</v>
      </c>
      <c r="X966" s="3">
        <v>201</v>
      </c>
      <c r="Y966" s="3">
        <v>0</v>
      </c>
      <c r="Z966" s="3">
        <v>10.81</v>
      </c>
      <c r="AA966" s="3">
        <v>59</v>
      </c>
      <c r="AB966" s="3">
        <v>546</v>
      </c>
      <c r="AC966" s="3">
        <v>0</v>
      </c>
      <c r="AD966" s="3">
        <v>12.69</v>
      </c>
      <c r="AE966" s="3">
        <v>41</v>
      </c>
      <c r="AF966" s="3">
        <v>323</v>
      </c>
      <c r="AG966" s="3">
        <v>0</v>
      </c>
      <c r="AH966" s="3" t="s">
        <v>3813</v>
      </c>
    </row>
    <row r="967" spans="1:34" s="4" customFormat="1" ht="11.25" x14ac:dyDescent="0.2">
      <c r="A967" s="3" t="s">
        <v>3807</v>
      </c>
      <c r="B967" s="3" t="s">
        <v>3808</v>
      </c>
      <c r="C967" s="3" t="s">
        <v>3723</v>
      </c>
      <c r="D967" s="3">
        <v>10700</v>
      </c>
      <c r="E967" s="3" t="s">
        <v>3814</v>
      </c>
      <c r="F967" s="3" t="s">
        <v>3817</v>
      </c>
      <c r="G967" s="3" t="s">
        <v>3815</v>
      </c>
      <c r="H967" s="3" t="s">
        <v>3816</v>
      </c>
      <c r="I967" s="3" t="s">
        <v>42</v>
      </c>
      <c r="J967" s="3" t="s">
        <v>43</v>
      </c>
      <c r="K967" s="3" t="s">
        <v>44</v>
      </c>
      <c r="L967" s="3" t="s">
        <v>6</v>
      </c>
      <c r="M967" s="3" t="s">
        <v>5257</v>
      </c>
      <c r="N967" s="3">
        <v>81.97</v>
      </c>
      <c r="O967" s="3">
        <v>2092</v>
      </c>
      <c r="P967" s="3">
        <v>2552</v>
      </c>
      <c r="Q967" s="3">
        <v>0</v>
      </c>
      <c r="R967" s="3">
        <v>80.099999999999994</v>
      </c>
      <c r="S967" s="3">
        <v>1686</v>
      </c>
      <c r="T967" s="3">
        <v>2105</v>
      </c>
      <c r="U967" s="3">
        <v>0</v>
      </c>
      <c r="V967" s="3">
        <v>44.97</v>
      </c>
      <c r="W967" s="3">
        <v>880</v>
      </c>
      <c r="X967" s="3">
        <v>1957</v>
      </c>
      <c r="Y967" s="3">
        <v>0</v>
      </c>
      <c r="Z967" s="3">
        <v>89.72</v>
      </c>
      <c r="AA967" s="3">
        <v>541</v>
      </c>
      <c r="AB967" s="3">
        <v>603</v>
      </c>
      <c r="AC967" s="3">
        <v>0</v>
      </c>
      <c r="AD967" s="3">
        <v>79.099999999999994</v>
      </c>
      <c r="AE967" s="3">
        <v>318</v>
      </c>
      <c r="AF967" s="3">
        <v>402</v>
      </c>
      <c r="AG967" s="3">
        <v>0</v>
      </c>
      <c r="AH967" s="3" t="s">
        <v>3818</v>
      </c>
    </row>
    <row r="968" spans="1:34" s="4" customFormat="1" ht="11.25" x14ac:dyDescent="0.2">
      <c r="A968" s="3" t="s">
        <v>3807</v>
      </c>
      <c r="B968" s="3" t="s">
        <v>3808</v>
      </c>
      <c r="C968" s="3" t="s">
        <v>3723</v>
      </c>
      <c r="D968" s="3">
        <v>12778</v>
      </c>
      <c r="E968" s="3" t="s">
        <v>3819</v>
      </c>
      <c r="F968" s="3" t="s">
        <v>3821</v>
      </c>
      <c r="G968" s="3" t="s">
        <v>3810</v>
      </c>
      <c r="H968" s="3" t="s">
        <v>3820</v>
      </c>
      <c r="I968" s="3" t="s">
        <v>42</v>
      </c>
      <c r="J968" s="3" t="s">
        <v>43</v>
      </c>
      <c r="K968" s="3" t="s">
        <v>53</v>
      </c>
      <c r="L968" s="3" t="s">
        <v>6</v>
      </c>
      <c r="M968" s="3" t="s">
        <v>5257</v>
      </c>
      <c r="N968" s="3">
        <v>83.04</v>
      </c>
      <c r="O968" s="3">
        <v>651</v>
      </c>
      <c r="P968" s="3">
        <v>784</v>
      </c>
      <c r="Q968" s="3">
        <v>0</v>
      </c>
      <c r="R968" s="3">
        <v>81.36</v>
      </c>
      <c r="S968" s="3">
        <v>432</v>
      </c>
      <c r="T968" s="3">
        <v>531</v>
      </c>
      <c r="U968" s="3">
        <v>0</v>
      </c>
      <c r="V968" s="3">
        <v>87.98</v>
      </c>
      <c r="W968" s="3">
        <v>300</v>
      </c>
      <c r="X968" s="3">
        <v>341</v>
      </c>
      <c r="Y968" s="3">
        <v>0</v>
      </c>
      <c r="Z968" s="3">
        <v>84.45</v>
      </c>
      <c r="AA968" s="3">
        <v>657</v>
      </c>
      <c r="AB968" s="3">
        <v>778</v>
      </c>
      <c r="AC968" s="3">
        <v>0</v>
      </c>
      <c r="AD968" s="3">
        <v>89.05</v>
      </c>
      <c r="AE968" s="3">
        <v>480</v>
      </c>
      <c r="AF968" s="3">
        <v>539</v>
      </c>
      <c r="AG968" s="3">
        <v>0</v>
      </c>
      <c r="AH968" s="3" t="s">
        <v>3822</v>
      </c>
    </row>
    <row r="969" spans="1:34" s="4" customFormat="1" ht="11.25" x14ac:dyDescent="0.2">
      <c r="A969" s="3" t="s">
        <v>3807</v>
      </c>
      <c r="B969" s="3" t="s">
        <v>3808</v>
      </c>
      <c r="C969" s="3" t="s">
        <v>3723</v>
      </c>
      <c r="D969" s="3">
        <v>12890</v>
      </c>
      <c r="E969" s="3" t="s">
        <v>3823</v>
      </c>
      <c r="F969" s="3" t="s">
        <v>3826</v>
      </c>
      <c r="G969" s="3" t="s">
        <v>3824</v>
      </c>
      <c r="H969" s="3" t="s">
        <v>3825</v>
      </c>
      <c r="I969" s="3" t="s">
        <v>42</v>
      </c>
      <c r="J969" s="3" t="s">
        <v>43</v>
      </c>
      <c r="K969" s="3" t="s">
        <v>505</v>
      </c>
      <c r="L969" s="3" t="s">
        <v>45</v>
      </c>
      <c r="M969" s="3" t="s">
        <v>5256</v>
      </c>
      <c r="N969" s="3" t="s">
        <v>67</v>
      </c>
      <c r="O969" s="3" t="s">
        <v>40</v>
      </c>
      <c r="P969" s="3" t="s">
        <v>40</v>
      </c>
      <c r="Q969" s="3" t="s">
        <v>40</v>
      </c>
      <c r="R969" s="3">
        <v>57.8</v>
      </c>
      <c r="S969" s="3">
        <v>122410791</v>
      </c>
      <c r="T969" s="3">
        <v>211775438</v>
      </c>
      <c r="U969" s="3">
        <v>0</v>
      </c>
      <c r="V969" s="3">
        <v>55.5</v>
      </c>
      <c r="W969" s="3">
        <v>76329278777</v>
      </c>
      <c r="X969" s="3">
        <v>137533656775</v>
      </c>
      <c r="Y969" s="3">
        <v>0</v>
      </c>
      <c r="Z969" s="3">
        <v>50.38</v>
      </c>
      <c r="AA969" s="3">
        <v>68034461</v>
      </c>
      <c r="AB969" s="3">
        <v>135053976</v>
      </c>
      <c r="AC969" s="3">
        <v>0</v>
      </c>
      <c r="AD969" s="3">
        <v>55.96</v>
      </c>
      <c r="AE969" s="3">
        <v>39944869</v>
      </c>
      <c r="AF969" s="3">
        <v>71379241</v>
      </c>
      <c r="AG969" s="3">
        <v>0</v>
      </c>
      <c r="AH969" s="3" t="s">
        <v>3827</v>
      </c>
    </row>
    <row r="970" spans="1:34" s="4" customFormat="1" ht="11.25" x14ac:dyDescent="0.2">
      <c r="A970" s="3" t="s">
        <v>3807</v>
      </c>
      <c r="B970" s="3" t="s">
        <v>3808</v>
      </c>
      <c r="C970" s="3" t="s">
        <v>3723</v>
      </c>
      <c r="D970" s="3">
        <v>13101</v>
      </c>
      <c r="E970" s="3" t="s">
        <v>3828</v>
      </c>
      <c r="F970" s="3" t="s">
        <v>3830</v>
      </c>
      <c r="G970" s="3" t="s">
        <v>3815</v>
      </c>
      <c r="H970" s="3" t="s">
        <v>3829</v>
      </c>
      <c r="I970" s="3" t="s">
        <v>42</v>
      </c>
      <c r="J970" s="3" t="s">
        <v>43</v>
      </c>
      <c r="K970" s="3" t="s">
        <v>44</v>
      </c>
      <c r="L970" s="3" t="s">
        <v>6</v>
      </c>
      <c r="M970" s="3" t="s">
        <v>5256</v>
      </c>
      <c r="N970" s="3" t="s">
        <v>67</v>
      </c>
      <c r="O970" s="3" t="s">
        <v>40</v>
      </c>
      <c r="P970" s="3" t="s">
        <v>40</v>
      </c>
      <c r="Q970" s="3" t="s">
        <v>40</v>
      </c>
      <c r="R970" s="3">
        <v>2.17</v>
      </c>
      <c r="S970" s="3">
        <v>419210</v>
      </c>
      <c r="T970" s="3">
        <v>19353195</v>
      </c>
      <c r="U970" s="3">
        <v>0</v>
      </c>
      <c r="V970" s="3">
        <v>0.88</v>
      </c>
      <c r="W970" s="3">
        <v>169891</v>
      </c>
      <c r="X970" s="3">
        <v>19353195</v>
      </c>
      <c r="Y970" s="3">
        <v>0</v>
      </c>
      <c r="Z970" s="3">
        <v>1.74</v>
      </c>
      <c r="AA970" s="3">
        <v>333325</v>
      </c>
      <c r="AB970" s="3">
        <v>19205498</v>
      </c>
      <c r="AC970" s="3">
        <v>0</v>
      </c>
      <c r="AD970" s="3">
        <v>1.48</v>
      </c>
      <c r="AE970" s="3">
        <v>280409</v>
      </c>
      <c r="AF970" s="3">
        <v>18991864</v>
      </c>
      <c r="AG970" s="3">
        <v>0</v>
      </c>
      <c r="AH970" s="3" t="s">
        <v>3831</v>
      </c>
    </row>
    <row r="971" spans="1:34" s="4" customFormat="1" ht="11.25" x14ac:dyDescent="0.2">
      <c r="A971" s="3" t="s">
        <v>3807</v>
      </c>
      <c r="B971" s="3" t="s">
        <v>3808</v>
      </c>
      <c r="C971" s="3" t="s">
        <v>3723</v>
      </c>
      <c r="D971" s="3">
        <v>13687</v>
      </c>
      <c r="E971" s="3" t="s">
        <v>3832</v>
      </c>
      <c r="F971" s="3" t="s">
        <v>3834</v>
      </c>
      <c r="G971" s="3" t="s">
        <v>3815</v>
      </c>
      <c r="H971" s="3" t="s">
        <v>3833</v>
      </c>
      <c r="I971" s="3" t="s">
        <v>42</v>
      </c>
      <c r="J971" s="3" t="s">
        <v>43</v>
      </c>
      <c r="K971" s="3" t="s">
        <v>44</v>
      </c>
      <c r="L971" s="3" t="s">
        <v>6</v>
      </c>
      <c r="M971" s="3" t="s">
        <v>9</v>
      </c>
      <c r="N971" s="3">
        <v>1.86</v>
      </c>
      <c r="O971" s="3">
        <v>363207</v>
      </c>
      <c r="P971" s="3">
        <v>19486117</v>
      </c>
      <c r="Q971" s="3">
        <v>0</v>
      </c>
      <c r="R971" s="3"/>
      <c r="S971" s="3"/>
      <c r="T971" s="3"/>
      <c r="U971" s="3"/>
      <c r="V971" s="3">
        <v>0.88</v>
      </c>
      <c r="W971" s="3">
        <v>169891</v>
      </c>
      <c r="X971" s="3">
        <v>19353195</v>
      </c>
      <c r="Y971" s="3">
        <v>0</v>
      </c>
      <c r="Z971" s="3">
        <v>1.6</v>
      </c>
      <c r="AA971" s="3">
        <v>306618</v>
      </c>
      <c r="AB971" s="3">
        <v>19205498</v>
      </c>
      <c r="AC971" s="3">
        <v>0</v>
      </c>
      <c r="AD971" s="3">
        <v>1.37</v>
      </c>
      <c r="AE971" s="3">
        <v>259358</v>
      </c>
      <c r="AF971" s="3">
        <v>18991864</v>
      </c>
      <c r="AG971" s="3">
        <v>0</v>
      </c>
      <c r="AH971" s="3" t="s">
        <v>3835</v>
      </c>
    </row>
    <row r="972" spans="1:34" s="4" customFormat="1" ht="11.25" x14ac:dyDescent="0.2">
      <c r="A972" s="3" t="s">
        <v>3807</v>
      </c>
      <c r="B972" s="3" t="s">
        <v>3808</v>
      </c>
      <c r="C972" s="3" t="s">
        <v>3723</v>
      </c>
      <c r="D972" s="3">
        <v>13710</v>
      </c>
      <c r="E972" s="3" t="s">
        <v>3836</v>
      </c>
      <c r="F972" s="3" t="s">
        <v>3838</v>
      </c>
      <c r="G972" s="3" t="s">
        <v>3824</v>
      </c>
      <c r="H972" s="3" t="s">
        <v>3837</v>
      </c>
      <c r="I972" s="3" t="s">
        <v>42</v>
      </c>
      <c r="J972" s="3" t="s">
        <v>43</v>
      </c>
      <c r="K972" s="3" t="s">
        <v>44</v>
      </c>
      <c r="L972" s="3" t="s">
        <v>6</v>
      </c>
      <c r="M972" s="3" t="s">
        <v>9</v>
      </c>
      <c r="N972" s="3">
        <v>39.130000000000003</v>
      </c>
      <c r="O972" s="3">
        <v>18</v>
      </c>
      <c r="P972" s="3">
        <v>46</v>
      </c>
      <c r="Q972" s="3">
        <v>0</v>
      </c>
      <c r="R972" s="3"/>
      <c r="S972" s="3"/>
      <c r="T972" s="3"/>
      <c r="U972" s="3"/>
      <c r="V972" s="3" t="s">
        <v>67</v>
      </c>
      <c r="W972" s="3" t="s">
        <v>40</v>
      </c>
      <c r="X972" s="3" t="s">
        <v>40</v>
      </c>
      <c r="Y972" s="3" t="s">
        <v>40</v>
      </c>
      <c r="Z972" s="3" t="s">
        <v>67</v>
      </c>
      <c r="AA972" s="3" t="s">
        <v>40</v>
      </c>
      <c r="AB972" s="3" t="s">
        <v>40</v>
      </c>
      <c r="AC972" s="3" t="s">
        <v>40</v>
      </c>
      <c r="AD972" s="3" t="s">
        <v>67</v>
      </c>
      <c r="AE972" s="3" t="s">
        <v>40</v>
      </c>
      <c r="AF972" s="3" t="s">
        <v>40</v>
      </c>
      <c r="AG972" s="3" t="s">
        <v>40</v>
      </c>
      <c r="AH972" s="3" t="s">
        <v>3839</v>
      </c>
    </row>
    <row r="973" spans="1:34" s="4" customFormat="1" ht="11.25" x14ac:dyDescent="0.2">
      <c r="A973" s="3" t="s">
        <v>3807</v>
      </c>
      <c r="B973" s="3" t="s">
        <v>3808</v>
      </c>
      <c r="C973" s="3" t="s">
        <v>3723</v>
      </c>
      <c r="D973" s="3">
        <v>13849</v>
      </c>
      <c r="E973" s="3" t="s">
        <v>3840</v>
      </c>
      <c r="F973" s="3" t="s">
        <v>3842</v>
      </c>
      <c r="G973" s="3" t="s">
        <v>3810</v>
      </c>
      <c r="H973" s="3" t="s">
        <v>3841</v>
      </c>
      <c r="I973" s="3" t="s">
        <v>42</v>
      </c>
      <c r="J973" s="3" t="s">
        <v>43</v>
      </c>
      <c r="K973" s="3" t="s">
        <v>44</v>
      </c>
      <c r="L973" s="3" t="s">
        <v>392</v>
      </c>
      <c r="M973" s="3" t="s">
        <v>9</v>
      </c>
      <c r="N973" s="3">
        <v>17.32</v>
      </c>
      <c r="O973" s="3">
        <v>124</v>
      </c>
      <c r="P973" s="3">
        <v>716</v>
      </c>
      <c r="Q973" s="3">
        <v>0</v>
      </c>
      <c r="R973" s="3"/>
      <c r="S973" s="3"/>
      <c r="T973" s="3"/>
      <c r="U973" s="3"/>
      <c r="V973" s="3">
        <v>1.49</v>
      </c>
      <c r="W973" s="3">
        <v>3</v>
      </c>
      <c r="X973" s="3">
        <v>201</v>
      </c>
      <c r="Y973" s="3">
        <v>0</v>
      </c>
      <c r="Z973" s="3">
        <v>10.81</v>
      </c>
      <c r="AA973" s="3">
        <v>59</v>
      </c>
      <c r="AB973" s="3">
        <v>546</v>
      </c>
      <c r="AC973" s="3">
        <v>0</v>
      </c>
      <c r="AD973" s="3">
        <v>12.69</v>
      </c>
      <c r="AE973" s="3">
        <v>41</v>
      </c>
      <c r="AF973" s="3">
        <v>323</v>
      </c>
      <c r="AG973" s="3">
        <v>0</v>
      </c>
      <c r="AH973" s="3" t="s">
        <v>3813</v>
      </c>
    </row>
    <row r="974" spans="1:34" s="4" customFormat="1" ht="11.25" x14ac:dyDescent="0.2">
      <c r="A974" s="3" t="s">
        <v>3807</v>
      </c>
      <c r="B974" s="3" t="s">
        <v>3843</v>
      </c>
      <c r="C974" s="3" t="s">
        <v>3723</v>
      </c>
      <c r="D974" s="3">
        <v>12661</v>
      </c>
      <c r="E974" s="3" t="s">
        <v>3844</v>
      </c>
      <c r="F974" s="3" t="s">
        <v>3845</v>
      </c>
      <c r="G974" s="3"/>
      <c r="H974" s="3"/>
      <c r="I974" s="3" t="s">
        <v>42</v>
      </c>
      <c r="J974" s="3" t="s">
        <v>43</v>
      </c>
      <c r="K974" s="3" t="s">
        <v>44</v>
      </c>
      <c r="L974" s="3" t="s">
        <v>45</v>
      </c>
      <c r="M974" s="3" t="s">
        <v>5256</v>
      </c>
      <c r="N974" s="3" t="s">
        <v>67</v>
      </c>
      <c r="O974" s="3" t="s">
        <v>40</v>
      </c>
      <c r="P974" s="3" t="s">
        <v>40</v>
      </c>
      <c r="Q974" s="3" t="s">
        <v>40</v>
      </c>
      <c r="R974" s="3" t="s">
        <v>67</v>
      </c>
      <c r="S974" s="3" t="s">
        <v>40</v>
      </c>
      <c r="T974" s="3" t="s">
        <v>40</v>
      </c>
      <c r="U974" s="3" t="s">
        <v>40</v>
      </c>
      <c r="V974" s="3" t="s">
        <v>67</v>
      </c>
      <c r="W974" s="3" t="s">
        <v>40</v>
      </c>
      <c r="X974" s="3" t="s">
        <v>40</v>
      </c>
      <c r="Y974" s="3" t="s">
        <v>40</v>
      </c>
      <c r="Z974" s="3">
        <v>100</v>
      </c>
      <c r="AA974" s="3">
        <v>5</v>
      </c>
      <c r="AB974" s="3">
        <v>5</v>
      </c>
      <c r="AC974" s="3">
        <v>0</v>
      </c>
      <c r="AD974" s="3">
        <v>100</v>
      </c>
      <c r="AE974" s="3">
        <v>10</v>
      </c>
      <c r="AF974" s="3">
        <v>10</v>
      </c>
      <c r="AG974" s="3">
        <v>0</v>
      </c>
      <c r="AH974" s="3" t="s">
        <v>3846</v>
      </c>
    </row>
    <row r="975" spans="1:34" s="4" customFormat="1" ht="11.25" x14ac:dyDescent="0.2">
      <c r="A975" s="3" t="s">
        <v>3807</v>
      </c>
      <c r="B975" s="3" t="s">
        <v>3843</v>
      </c>
      <c r="C975" s="3" t="s">
        <v>3723</v>
      </c>
      <c r="D975" s="3">
        <v>12885</v>
      </c>
      <c r="E975" s="3" t="s">
        <v>3847</v>
      </c>
      <c r="F975" s="3" t="s">
        <v>3848</v>
      </c>
      <c r="G975" s="3"/>
      <c r="H975" s="3"/>
      <c r="I975" s="3" t="s">
        <v>87</v>
      </c>
      <c r="J975" s="3" t="s">
        <v>52</v>
      </c>
      <c r="K975" s="3" t="s">
        <v>53</v>
      </c>
      <c r="L975" s="3" t="s">
        <v>6</v>
      </c>
      <c r="M975" s="3" t="s">
        <v>5256</v>
      </c>
      <c r="N975" s="3" t="s">
        <v>67</v>
      </c>
      <c r="O975" s="3" t="s">
        <v>40</v>
      </c>
      <c r="P975" s="3" t="s">
        <v>40</v>
      </c>
      <c r="Q975" s="3" t="s">
        <v>40</v>
      </c>
      <c r="R975" s="3" t="s">
        <v>67</v>
      </c>
      <c r="S975" s="3" t="s">
        <v>40</v>
      </c>
      <c r="T975" s="3" t="s">
        <v>40</v>
      </c>
      <c r="U975" s="3" t="s">
        <v>40</v>
      </c>
      <c r="V975" s="3" t="s">
        <v>67</v>
      </c>
      <c r="W975" s="3" t="s">
        <v>40</v>
      </c>
      <c r="X975" s="3" t="s">
        <v>40</v>
      </c>
      <c r="Y975" s="3" t="s">
        <v>40</v>
      </c>
      <c r="Z975" s="3">
        <v>16.170000000000002</v>
      </c>
      <c r="AA975" s="3">
        <v>679</v>
      </c>
      <c r="AB975" s="3">
        <v>42</v>
      </c>
      <c r="AC975" s="3">
        <v>0</v>
      </c>
      <c r="AD975" s="3">
        <v>11</v>
      </c>
      <c r="AE975" s="3">
        <v>1221</v>
      </c>
      <c r="AF975" s="3">
        <v>111</v>
      </c>
      <c r="AG975" s="3">
        <v>0</v>
      </c>
      <c r="AH975" s="3" t="s">
        <v>3849</v>
      </c>
    </row>
    <row r="976" spans="1:34" s="4" customFormat="1" ht="11.25" x14ac:dyDescent="0.2">
      <c r="A976" s="3" t="s">
        <v>3807</v>
      </c>
      <c r="B976" s="3" t="s">
        <v>3843</v>
      </c>
      <c r="C976" s="3" t="s">
        <v>3723</v>
      </c>
      <c r="D976" s="3">
        <v>13008</v>
      </c>
      <c r="E976" s="3" t="s">
        <v>3850</v>
      </c>
      <c r="F976" s="3" t="s">
        <v>3851</v>
      </c>
      <c r="G976" s="3"/>
      <c r="H976" s="3"/>
      <c r="I976" s="3" t="s">
        <v>42</v>
      </c>
      <c r="J976" s="3" t="s">
        <v>52</v>
      </c>
      <c r="K976" s="3" t="s">
        <v>44</v>
      </c>
      <c r="L976" s="3" t="s">
        <v>6</v>
      </c>
      <c r="M976" s="3" t="s">
        <v>5256</v>
      </c>
      <c r="N976" s="3" t="s">
        <v>67</v>
      </c>
      <c r="O976" s="3" t="s">
        <v>40</v>
      </c>
      <c r="P976" s="3" t="s">
        <v>40</v>
      </c>
      <c r="Q976" s="3" t="s">
        <v>40</v>
      </c>
      <c r="R976" s="3" t="s">
        <v>67</v>
      </c>
      <c r="S976" s="3" t="s">
        <v>40</v>
      </c>
      <c r="T976" s="3" t="s">
        <v>40</v>
      </c>
      <c r="U976" s="3" t="s">
        <v>40</v>
      </c>
      <c r="V976" s="3" t="s">
        <v>67</v>
      </c>
      <c r="W976" s="3" t="s">
        <v>40</v>
      </c>
      <c r="X976" s="3" t="s">
        <v>40</v>
      </c>
      <c r="Y976" s="3" t="s">
        <v>40</v>
      </c>
      <c r="Z976" s="3">
        <v>0.78</v>
      </c>
      <c r="AA976" s="3">
        <v>11</v>
      </c>
      <c r="AB976" s="3">
        <v>1413</v>
      </c>
      <c r="AC976" s="3">
        <v>0</v>
      </c>
      <c r="AD976" s="3">
        <v>0.2</v>
      </c>
      <c r="AE976" s="3">
        <v>2</v>
      </c>
      <c r="AF976" s="3">
        <v>1010</v>
      </c>
      <c r="AG976" s="3">
        <v>0</v>
      </c>
      <c r="AH976" s="3" t="s">
        <v>3852</v>
      </c>
    </row>
    <row r="977" spans="1:34" s="4" customFormat="1" ht="11.25" x14ac:dyDescent="0.2">
      <c r="A977" s="3" t="s">
        <v>3807</v>
      </c>
      <c r="B977" s="3" t="s">
        <v>3843</v>
      </c>
      <c r="C977" s="3" t="s">
        <v>3723</v>
      </c>
      <c r="D977" s="3">
        <v>13292</v>
      </c>
      <c r="E977" s="3" t="s">
        <v>3853</v>
      </c>
      <c r="F977" s="3" t="s">
        <v>3856</v>
      </c>
      <c r="G977" s="3" t="s">
        <v>3854</v>
      </c>
      <c r="H977" s="3" t="s">
        <v>3855</v>
      </c>
      <c r="I977" s="3" t="s">
        <v>42</v>
      </c>
      <c r="J977" s="3" t="s">
        <v>43</v>
      </c>
      <c r="K977" s="3" t="s">
        <v>44</v>
      </c>
      <c r="L977" s="3" t="s">
        <v>6</v>
      </c>
      <c r="M977" s="3" t="s">
        <v>5257</v>
      </c>
      <c r="N977" s="3">
        <v>97.7</v>
      </c>
      <c r="O977" s="3">
        <v>171</v>
      </c>
      <c r="P977" s="3">
        <v>175</v>
      </c>
      <c r="Q977" s="3">
        <v>0</v>
      </c>
      <c r="R977" s="3">
        <v>85.1</v>
      </c>
      <c r="S977" s="3">
        <v>149</v>
      </c>
      <c r="T977" s="3">
        <v>175</v>
      </c>
      <c r="U977" s="3">
        <v>0</v>
      </c>
      <c r="V977" s="3">
        <v>58.9</v>
      </c>
      <c r="W977" s="3">
        <v>103</v>
      </c>
      <c r="X977" s="3">
        <v>175</v>
      </c>
      <c r="Y977" s="3">
        <v>0</v>
      </c>
      <c r="Z977" s="3">
        <v>52.6</v>
      </c>
      <c r="AA977" s="3">
        <v>92</v>
      </c>
      <c r="AB977" s="3">
        <v>175</v>
      </c>
      <c r="AC977" s="3">
        <v>0</v>
      </c>
      <c r="AD977" s="3">
        <v>13.7</v>
      </c>
      <c r="AE977" s="3">
        <v>24</v>
      </c>
      <c r="AF977" s="3">
        <v>175</v>
      </c>
      <c r="AG977" s="3">
        <v>0</v>
      </c>
      <c r="AH977" s="3" t="s">
        <v>3857</v>
      </c>
    </row>
    <row r="978" spans="1:34" s="4" customFormat="1" ht="11.25" x14ac:dyDescent="0.2">
      <c r="A978" s="3" t="s">
        <v>3807</v>
      </c>
      <c r="B978" s="3" t="s">
        <v>3843</v>
      </c>
      <c r="C978" s="3" t="s">
        <v>3723</v>
      </c>
      <c r="D978" s="3">
        <v>13294</v>
      </c>
      <c r="E978" s="3" t="s">
        <v>3858</v>
      </c>
      <c r="F978" s="3" t="s">
        <v>3860</v>
      </c>
      <c r="G978" s="3"/>
      <c r="H978" s="3" t="s">
        <v>3859</v>
      </c>
      <c r="I978" s="3" t="s">
        <v>42</v>
      </c>
      <c r="J978" s="3" t="s">
        <v>43</v>
      </c>
      <c r="K978" s="3" t="s">
        <v>44</v>
      </c>
      <c r="L978" s="3" t="s">
        <v>45</v>
      </c>
      <c r="M978" s="3" t="s">
        <v>5256</v>
      </c>
      <c r="N978" s="3" t="s">
        <v>67</v>
      </c>
      <c r="O978" s="3" t="s">
        <v>40</v>
      </c>
      <c r="P978" s="3" t="s">
        <v>40</v>
      </c>
      <c r="Q978" s="3" t="s">
        <v>40</v>
      </c>
      <c r="R978" s="3" t="s">
        <v>67</v>
      </c>
      <c r="S978" s="3" t="s">
        <v>40</v>
      </c>
      <c r="T978" s="3" t="s">
        <v>40</v>
      </c>
      <c r="U978" s="3" t="s">
        <v>40</v>
      </c>
      <c r="V978" s="3">
        <v>92.3</v>
      </c>
      <c r="W978" s="3">
        <v>96</v>
      </c>
      <c r="X978" s="3">
        <v>104</v>
      </c>
      <c r="Y978" s="3">
        <v>0</v>
      </c>
      <c r="Z978" s="3">
        <v>65.400000000000006</v>
      </c>
      <c r="AA978" s="3">
        <v>68</v>
      </c>
      <c r="AB978" s="3">
        <v>104</v>
      </c>
      <c r="AC978" s="3">
        <v>0</v>
      </c>
      <c r="AD978" s="3">
        <v>38.5</v>
      </c>
      <c r="AE978" s="3">
        <v>40</v>
      </c>
      <c r="AF978" s="3">
        <v>104</v>
      </c>
      <c r="AG978" s="3">
        <v>0</v>
      </c>
      <c r="AH978" s="3" t="s">
        <v>3861</v>
      </c>
    </row>
    <row r="979" spans="1:34" s="4" customFormat="1" ht="11.25" x14ac:dyDescent="0.2">
      <c r="A979" s="3" t="s">
        <v>3807</v>
      </c>
      <c r="B979" s="3" t="s">
        <v>3843</v>
      </c>
      <c r="C979" s="3" t="s">
        <v>3723</v>
      </c>
      <c r="D979" s="3">
        <v>14013</v>
      </c>
      <c r="E979" s="3" t="s">
        <v>3862</v>
      </c>
      <c r="F979" s="3" t="s">
        <v>3865</v>
      </c>
      <c r="G979" s="3" t="s">
        <v>3863</v>
      </c>
      <c r="H979" s="3" t="s">
        <v>3864</v>
      </c>
      <c r="I979" s="3" t="s">
        <v>42</v>
      </c>
      <c r="J979" s="3" t="s">
        <v>43</v>
      </c>
      <c r="K979" s="3" t="s">
        <v>44</v>
      </c>
      <c r="L979" s="3" t="s">
        <v>6</v>
      </c>
      <c r="M979" s="3" t="s">
        <v>9</v>
      </c>
      <c r="N979" s="3">
        <v>20</v>
      </c>
      <c r="O979" s="3">
        <v>69</v>
      </c>
      <c r="P979" s="3">
        <v>346</v>
      </c>
      <c r="Q979" s="3">
        <v>0</v>
      </c>
      <c r="R979" s="3"/>
      <c r="S979" s="3"/>
      <c r="T979" s="3"/>
      <c r="U979" s="3"/>
      <c r="V979" s="3" t="s">
        <v>67</v>
      </c>
      <c r="W979" s="3" t="s">
        <v>40</v>
      </c>
      <c r="X979" s="3" t="s">
        <v>40</v>
      </c>
      <c r="Y979" s="3" t="s">
        <v>40</v>
      </c>
      <c r="Z979" s="3" t="s">
        <v>67</v>
      </c>
      <c r="AA979" s="3" t="s">
        <v>40</v>
      </c>
      <c r="AB979" s="3" t="s">
        <v>40</v>
      </c>
      <c r="AC979" s="3" t="s">
        <v>40</v>
      </c>
      <c r="AD979" s="3" t="s">
        <v>67</v>
      </c>
      <c r="AE979" s="3" t="s">
        <v>40</v>
      </c>
      <c r="AF979" s="3" t="s">
        <v>40</v>
      </c>
      <c r="AG979" s="3" t="s">
        <v>40</v>
      </c>
      <c r="AH979" s="3" t="s">
        <v>3866</v>
      </c>
    </row>
    <row r="980" spans="1:34" s="4" customFormat="1" ht="11.25" x14ac:dyDescent="0.2">
      <c r="A980" s="3" t="s">
        <v>3807</v>
      </c>
      <c r="B980" s="3" t="s">
        <v>3843</v>
      </c>
      <c r="C980" s="3" t="s">
        <v>3723</v>
      </c>
      <c r="D980" s="3">
        <v>14014</v>
      </c>
      <c r="E980" s="3" t="s">
        <v>3867</v>
      </c>
      <c r="F980" s="3" t="s">
        <v>3870</v>
      </c>
      <c r="G980" s="3" t="s">
        <v>3868</v>
      </c>
      <c r="H980" s="3" t="s">
        <v>3869</v>
      </c>
      <c r="I980" s="3" t="s">
        <v>42</v>
      </c>
      <c r="J980" s="3" t="s">
        <v>43</v>
      </c>
      <c r="K980" s="3" t="s">
        <v>44</v>
      </c>
      <c r="L980" s="3" t="s">
        <v>6</v>
      </c>
      <c r="M980" s="3" t="s">
        <v>9</v>
      </c>
      <c r="N980" s="3">
        <v>100</v>
      </c>
      <c r="O980" s="3">
        <v>4</v>
      </c>
      <c r="P980" s="3">
        <v>4</v>
      </c>
      <c r="Q980" s="3">
        <v>0</v>
      </c>
      <c r="R980" s="3"/>
      <c r="S980" s="3"/>
      <c r="T980" s="3"/>
      <c r="U980" s="3"/>
      <c r="V980" s="3" t="s">
        <v>67</v>
      </c>
      <c r="W980" s="3" t="s">
        <v>40</v>
      </c>
      <c r="X980" s="3" t="s">
        <v>40</v>
      </c>
      <c r="Y980" s="3" t="s">
        <v>40</v>
      </c>
      <c r="Z980" s="3" t="s">
        <v>67</v>
      </c>
      <c r="AA980" s="3" t="s">
        <v>40</v>
      </c>
      <c r="AB980" s="3" t="s">
        <v>40</v>
      </c>
      <c r="AC980" s="3" t="s">
        <v>40</v>
      </c>
      <c r="AD980" s="3" t="s">
        <v>67</v>
      </c>
      <c r="AE980" s="3" t="s">
        <v>40</v>
      </c>
      <c r="AF980" s="3" t="s">
        <v>40</v>
      </c>
      <c r="AG980" s="3" t="s">
        <v>40</v>
      </c>
      <c r="AH980" s="3" t="s">
        <v>3871</v>
      </c>
    </row>
    <row r="981" spans="1:34" s="4" customFormat="1" ht="11.25" x14ac:dyDescent="0.2">
      <c r="A981" s="3" t="s">
        <v>3807</v>
      </c>
      <c r="B981" s="3" t="s">
        <v>3843</v>
      </c>
      <c r="C981" s="3" t="s">
        <v>3723</v>
      </c>
      <c r="D981" s="3">
        <v>14021</v>
      </c>
      <c r="E981" s="3" t="s">
        <v>3872</v>
      </c>
      <c r="F981" s="3" t="s">
        <v>3875</v>
      </c>
      <c r="G981" s="3" t="s">
        <v>3873</v>
      </c>
      <c r="H981" s="3" t="s">
        <v>3874</v>
      </c>
      <c r="I981" s="3" t="s">
        <v>42</v>
      </c>
      <c r="J981" s="3" t="s">
        <v>43</v>
      </c>
      <c r="K981" s="3" t="s">
        <v>44</v>
      </c>
      <c r="L981" s="3" t="s">
        <v>6</v>
      </c>
      <c r="M981" s="3" t="s">
        <v>9</v>
      </c>
      <c r="N981" s="3">
        <v>74.900000000000006</v>
      </c>
      <c r="O981" s="3">
        <v>358</v>
      </c>
      <c r="P981" s="3">
        <v>478</v>
      </c>
      <c r="Q981" s="3">
        <v>0</v>
      </c>
      <c r="R981" s="3"/>
      <c r="S981" s="3"/>
      <c r="T981" s="3"/>
      <c r="U981" s="3"/>
      <c r="V981" s="3" t="s">
        <v>67</v>
      </c>
      <c r="W981" s="3" t="s">
        <v>40</v>
      </c>
      <c r="X981" s="3" t="s">
        <v>40</v>
      </c>
      <c r="Y981" s="3" t="s">
        <v>40</v>
      </c>
      <c r="Z981" s="3" t="s">
        <v>67</v>
      </c>
      <c r="AA981" s="3" t="s">
        <v>40</v>
      </c>
      <c r="AB981" s="3" t="s">
        <v>40</v>
      </c>
      <c r="AC981" s="3" t="s">
        <v>40</v>
      </c>
      <c r="AD981" s="3" t="s">
        <v>67</v>
      </c>
      <c r="AE981" s="3" t="s">
        <v>40</v>
      </c>
      <c r="AF981" s="3" t="s">
        <v>40</v>
      </c>
      <c r="AG981" s="3" t="s">
        <v>40</v>
      </c>
      <c r="AH981" s="3" t="s">
        <v>3876</v>
      </c>
    </row>
    <row r="982" spans="1:34" s="4" customFormat="1" ht="11.25" x14ac:dyDescent="0.2">
      <c r="A982" s="3" t="s">
        <v>3877</v>
      </c>
      <c r="B982" s="3" t="s">
        <v>3878</v>
      </c>
      <c r="C982" s="3" t="s">
        <v>36</v>
      </c>
      <c r="D982" s="3">
        <v>4001</v>
      </c>
      <c r="E982" s="3" t="s">
        <v>3879</v>
      </c>
      <c r="F982" s="3" t="s">
        <v>3882</v>
      </c>
      <c r="G982" s="3" t="s">
        <v>3880</v>
      </c>
      <c r="H982" s="3" t="s">
        <v>3881</v>
      </c>
      <c r="I982" s="3" t="s">
        <v>42</v>
      </c>
      <c r="J982" s="3" t="s">
        <v>43</v>
      </c>
      <c r="K982" s="3" t="s">
        <v>505</v>
      </c>
      <c r="L982" s="3" t="s">
        <v>6</v>
      </c>
      <c r="M982" s="3" t="s">
        <v>5257</v>
      </c>
      <c r="N982" s="3">
        <v>50</v>
      </c>
      <c r="O982" s="3">
        <v>50</v>
      </c>
      <c r="P982" s="3">
        <v>100</v>
      </c>
      <c r="Q982" s="3">
        <v>0</v>
      </c>
      <c r="R982" s="3">
        <v>50</v>
      </c>
      <c r="S982" s="3">
        <v>50</v>
      </c>
      <c r="T982" s="3">
        <v>100</v>
      </c>
      <c r="U982" s="3">
        <v>0</v>
      </c>
      <c r="V982" s="3">
        <v>20</v>
      </c>
      <c r="W982" s="3">
        <v>20</v>
      </c>
      <c r="X982" s="3">
        <v>100</v>
      </c>
      <c r="Y982" s="3">
        <v>0</v>
      </c>
      <c r="Z982" s="3">
        <v>0</v>
      </c>
      <c r="AA982" s="3">
        <v>23324300124</v>
      </c>
      <c r="AB982" s="3">
        <v>86395659010</v>
      </c>
      <c r="AC982" s="3">
        <v>0</v>
      </c>
      <c r="AD982" s="3">
        <v>0</v>
      </c>
      <c r="AE982" s="3">
        <v>0</v>
      </c>
      <c r="AF982" s="3">
        <v>0</v>
      </c>
      <c r="AG982" s="3">
        <v>0</v>
      </c>
      <c r="AH982" s="3" t="s">
        <v>3883</v>
      </c>
    </row>
    <row r="983" spans="1:34" s="4" customFormat="1" ht="11.25" x14ac:dyDescent="0.2">
      <c r="A983" s="3" t="s">
        <v>3877</v>
      </c>
      <c r="B983" s="3" t="s">
        <v>3878</v>
      </c>
      <c r="C983" s="3" t="s">
        <v>36</v>
      </c>
      <c r="D983" s="3">
        <v>6117</v>
      </c>
      <c r="E983" s="3" t="s">
        <v>3884</v>
      </c>
      <c r="F983" s="3" t="s">
        <v>3887</v>
      </c>
      <c r="G983" s="3" t="s">
        <v>3885</v>
      </c>
      <c r="H983" s="3" t="s">
        <v>3886</v>
      </c>
      <c r="I983" s="3" t="s">
        <v>42</v>
      </c>
      <c r="J983" s="3" t="s">
        <v>43</v>
      </c>
      <c r="K983" s="3" t="s">
        <v>44</v>
      </c>
      <c r="L983" s="3" t="s">
        <v>6</v>
      </c>
      <c r="M983" s="3" t="s">
        <v>5257</v>
      </c>
      <c r="N983" s="3">
        <v>100</v>
      </c>
      <c r="O983" s="3">
        <v>3</v>
      </c>
      <c r="P983" s="3">
        <v>3</v>
      </c>
      <c r="Q983" s="3">
        <v>0</v>
      </c>
      <c r="R983" s="3">
        <v>100</v>
      </c>
      <c r="S983" s="3">
        <v>3</v>
      </c>
      <c r="T983" s="3">
        <v>3</v>
      </c>
      <c r="U983" s="3">
        <v>0</v>
      </c>
      <c r="V983" s="3">
        <v>66.7</v>
      </c>
      <c r="W983" s="3">
        <v>2</v>
      </c>
      <c r="X983" s="3">
        <v>3</v>
      </c>
      <c r="Y983" s="3">
        <v>0</v>
      </c>
      <c r="Z983" s="3">
        <v>100</v>
      </c>
      <c r="AA983" s="3">
        <v>3</v>
      </c>
      <c r="AB983" s="3">
        <v>3</v>
      </c>
      <c r="AC983" s="3">
        <v>0</v>
      </c>
      <c r="AD983" s="3">
        <v>100</v>
      </c>
      <c r="AE983" s="3">
        <v>3</v>
      </c>
      <c r="AF983" s="3">
        <v>3</v>
      </c>
      <c r="AG983" s="3">
        <v>0</v>
      </c>
      <c r="AH983" s="3" t="s">
        <v>3888</v>
      </c>
    </row>
    <row r="984" spans="1:34" s="4" customFormat="1" ht="11.25" x14ac:dyDescent="0.2">
      <c r="A984" s="3" t="s">
        <v>3877</v>
      </c>
      <c r="B984" s="3" t="s">
        <v>3878</v>
      </c>
      <c r="C984" s="3" t="s">
        <v>36</v>
      </c>
      <c r="D984" s="3">
        <v>8194</v>
      </c>
      <c r="E984" s="3" t="s">
        <v>3889</v>
      </c>
      <c r="F984" s="3" t="s">
        <v>3891</v>
      </c>
      <c r="G984" s="3" t="s">
        <v>3880</v>
      </c>
      <c r="H984" s="3" t="s">
        <v>3890</v>
      </c>
      <c r="I984" s="3" t="s">
        <v>42</v>
      </c>
      <c r="J984" s="3" t="s">
        <v>43</v>
      </c>
      <c r="K984" s="3" t="s">
        <v>44</v>
      </c>
      <c r="L984" s="3" t="s">
        <v>6</v>
      </c>
      <c r="M984" s="3" t="s">
        <v>5257</v>
      </c>
      <c r="N984" s="3">
        <v>98</v>
      </c>
      <c r="O984" s="3">
        <v>98</v>
      </c>
      <c r="P984" s="3">
        <v>100</v>
      </c>
      <c r="Q984" s="3">
        <v>0</v>
      </c>
      <c r="R984" s="3">
        <v>98</v>
      </c>
      <c r="S984" s="3">
        <v>98</v>
      </c>
      <c r="T984" s="3">
        <v>100</v>
      </c>
      <c r="U984" s="3">
        <v>0</v>
      </c>
      <c r="V984" s="3">
        <v>100</v>
      </c>
      <c r="W984" s="3">
        <v>45</v>
      </c>
      <c r="X984" s="3">
        <v>45</v>
      </c>
      <c r="Y984" s="3">
        <v>0</v>
      </c>
      <c r="Z984" s="3">
        <v>100</v>
      </c>
      <c r="AA984" s="3">
        <v>48</v>
      </c>
      <c r="AB984" s="3">
        <v>48</v>
      </c>
      <c r="AC984" s="3">
        <v>0</v>
      </c>
      <c r="AD984" s="3">
        <v>97.1</v>
      </c>
      <c r="AE984" s="3">
        <v>33</v>
      </c>
      <c r="AF984" s="3">
        <v>34</v>
      </c>
      <c r="AG984" s="3">
        <v>0</v>
      </c>
      <c r="AH984" s="3" t="s">
        <v>3892</v>
      </c>
    </row>
    <row r="985" spans="1:34" s="4" customFormat="1" ht="11.25" x14ac:dyDescent="0.2">
      <c r="A985" s="3" t="s">
        <v>3877</v>
      </c>
      <c r="B985" s="3" t="s">
        <v>3878</v>
      </c>
      <c r="C985" s="3" t="s">
        <v>36</v>
      </c>
      <c r="D985" s="3">
        <v>10009</v>
      </c>
      <c r="E985" s="3" t="s">
        <v>3893</v>
      </c>
      <c r="F985" s="3" t="s">
        <v>3895</v>
      </c>
      <c r="G985" s="3" t="s">
        <v>3880</v>
      </c>
      <c r="H985" s="3" t="s">
        <v>3894</v>
      </c>
      <c r="I985" s="3" t="s">
        <v>42</v>
      </c>
      <c r="J985" s="3" t="s">
        <v>43</v>
      </c>
      <c r="K985" s="3" t="s">
        <v>44</v>
      </c>
      <c r="L985" s="3" t="s">
        <v>6</v>
      </c>
      <c r="M985" s="3" t="s">
        <v>5256</v>
      </c>
      <c r="N985" s="3" t="s">
        <v>67</v>
      </c>
      <c r="O985" s="3" t="s">
        <v>40</v>
      </c>
      <c r="P985" s="3" t="s">
        <v>40</v>
      </c>
      <c r="Q985" s="3" t="s">
        <v>40</v>
      </c>
      <c r="R985" s="3">
        <v>0</v>
      </c>
      <c r="S985" s="3">
        <v>0</v>
      </c>
      <c r="T985" s="3">
        <v>0</v>
      </c>
      <c r="U985" s="3">
        <v>0</v>
      </c>
      <c r="V985" s="3">
        <v>14.3</v>
      </c>
      <c r="W985" s="3">
        <v>6</v>
      </c>
      <c r="X985" s="3">
        <v>42</v>
      </c>
      <c r="Y985" s="3">
        <v>0</v>
      </c>
      <c r="Z985" s="3">
        <v>46.9</v>
      </c>
      <c r="AA985" s="3">
        <v>15</v>
      </c>
      <c r="AB985" s="3">
        <v>32</v>
      </c>
      <c r="AC985" s="3">
        <v>0</v>
      </c>
      <c r="AD985" s="3">
        <v>54.1</v>
      </c>
      <c r="AE985" s="3">
        <v>20</v>
      </c>
      <c r="AF985" s="3">
        <v>37</v>
      </c>
      <c r="AG985" s="3">
        <v>0</v>
      </c>
      <c r="AH985" s="3" t="s">
        <v>3896</v>
      </c>
    </row>
    <row r="986" spans="1:34" s="4" customFormat="1" ht="11.25" x14ac:dyDescent="0.2">
      <c r="A986" s="3" t="s">
        <v>3877</v>
      </c>
      <c r="B986" s="3" t="s">
        <v>3878</v>
      </c>
      <c r="C986" s="3" t="s">
        <v>36</v>
      </c>
      <c r="D986" s="3">
        <v>12587</v>
      </c>
      <c r="E986" s="3" t="s">
        <v>3897</v>
      </c>
      <c r="F986" s="3" t="s">
        <v>3900</v>
      </c>
      <c r="G986" s="3" t="s">
        <v>3898</v>
      </c>
      <c r="H986" s="3" t="s">
        <v>3899</v>
      </c>
      <c r="I986" s="3" t="s">
        <v>42</v>
      </c>
      <c r="J986" s="3" t="s">
        <v>43</v>
      </c>
      <c r="K986" s="3" t="s">
        <v>53</v>
      </c>
      <c r="L986" s="3" t="s">
        <v>6</v>
      </c>
      <c r="M986" s="3" t="s">
        <v>5256</v>
      </c>
      <c r="N986" s="3" t="s">
        <v>67</v>
      </c>
      <c r="O986" s="3" t="s">
        <v>40</v>
      </c>
      <c r="P986" s="3" t="s">
        <v>40</v>
      </c>
      <c r="Q986" s="3" t="s">
        <v>40</v>
      </c>
      <c r="R986" s="3">
        <v>95</v>
      </c>
      <c r="S986" s="3">
        <v>95</v>
      </c>
      <c r="T986" s="3">
        <v>100</v>
      </c>
      <c r="U986" s="3">
        <v>0</v>
      </c>
      <c r="V986" s="3">
        <v>100</v>
      </c>
      <c r="W986" s="3">
        <v>6</v>
      </c>
      <c r="X986" s="3">
        <v>6</v>
      </c>
      <c r="Y986" s="3">
        <v>0</v>
      </c>
      <c r="Z986" s="3">
        <v>100</v>
      </c>
      <c r="AA986" s="3">
        <v>7</v>
      </c>
      <c r="AB986" s="3">
        <v>7</v>
      </c>
      <c r="AC986" s="3">
        <v>0</v>
      </c>
      <c r="AD986" s="3">
        <v>100</v>
      </c>
      <c r="AE986" s="3">
        <v>2</v>
      </c>
      <c r="AF986" s="3">
        <v>2</v>
      </c>
      <c r="AG986" s="3">
        <v>0</v>
      </c>
      <c r="AH986" s="3" t="s">
        <v>3901</v>
      </c>
    </row>
    <row r="987" spans="1:34" s="4" customFormat="1" ht="11.25" x14ac:dyDescent="0.2">
      <c r="A987" s="3" t="s">
        <v>3877</v>
      </c>
      <c r="B987" s="3" t="s">
        <v>3878</v>
      </c>
      <c r="C987" s="3" t="s">
        <v>36</v>
      </c>
      <c r="D987" s="3">
        <v>13478</v>
      </c>
      <c r="E987" s="3" t="s">
        <v>3902</v>
      </c>
      <c r="F987" s="3" t="s">
        <v>3903</v>
      </c>
      <c r="G987" s="3" t="s">
        <v>3880</v>
      </c>
      <c r="H987" s="3" t="s">
        <v>3894</v>
      </c>
      <c r="I987" s="3" t="s">
        <v>42</v>
      </c>
      <c r="J987" s="3" t="s">
        <v>43</v>
      </c>
      <c r="K987" s="3" t="s">
        <v>44</v>
      </c>
      <c r="L987" s="3" t="s">
        <v>6</v>
      </c>
      <c r="M987" s="3" t="s">
        <v>9</v>
      </c>
      <c r="N987" s="3">
        <v>54</v>
      </c>
      <c r="O987" s="3">
        <v>54</v>
      </c>
      <c r="P987" s="3">
        <v>100</v>
      </c>
      <c r="Q987" s="3">
        <v>0</v>
      </c>
      <c r="R987" s="3"/>
      <c r="S987" s="3"/>
      <c r="T987" s="3"/>
      <c r="U987" s="3"/>
      <c r="V987" s="3">
        <v>0</v>
      </c>
      <c r="W987" s="3">
        <v>0</v>
      </c>
      <c r="X987" s="3">
        <v>0</v>
      </c>
      <c r="Y987" s="3">
        <v>0</v>
      </c>
      <c r="Z987" s="3" t="s">
        <v>67</v>
      </c>
      <c r="AA987" s="3" t="s">
        <v>40</v>
      </c>
      <c r="AB987" s="3" t="s">
        <v>40</v>
      </c>
      <c r="AC987" s="3" t="s">
        <v>40</v>
      </c>
      <c r="AD987" s="3">
        <v>0</v>
      </c>
      <c r="AE987" s="3">
        <v>0</v>
      </c>
      <c r="AF987" s="3">
        <v>0</v>
      </c>
      <c r="AG987" s="3">
        <v>0</v>
      </c>
      <c r="AH987" s="3" t="s">
        <v>3904</v>
      </c>
    </row>
    <row r="988" spans="1:34" s="4" customFormat="1" ht="11.25" x14ac:dyDescent="0.2">
      <c r="A988" s="3" t="s">
        <v>3877</v>
      </c>
      <c r="B988" s="3" t="s">
        <v>3878</v>
      </c>
      <c r="C988" s="3" t="s">
        <v>36</v>
      </c>
      <c r="D988" s="3">
        <v>13497</v>
      </c>
      <c r="E988" s="3" t="s">
        <v>3905</v>
      </c>
      <c r="F988" s="3" t="s">
        <v>3908</v>
      </c>
      <c r="G988" s="3" t="s">
        <v>3906</v>
      </c>
      <c r="H988" s="3" t="s">
        <v>3907</v>
      </c>
      <c r="I988" s="3" t="s">
        <v>42</v>
      </c>
      <c r="J988" s="3" t="s">
        <v>43</v>
      </c>
      <c r="K988" s="3" t="s">
        <v>44</v>
      </c>
      <c r="L988" s="3" t="s">
        <v>45</v>
      </c>
      <c r="M988" s="3" t="s">
        <v>9</v>
      </c>
      <c r="N988" s="3">
        <v>90</v>
      </c>
      <c r="O988" s="3">
        <v>90</v>
      </c>
      <c r="P988" s="3">
        <v>100</v>
      </c>
      <c r="Q988" s="3">
        <v>0</v>
      </c>
      <c r="R988" s="3"/>
      <c r="S988" s="3"/>
      <c r="T988" s="3"/>
      <c r="U988" s="3"/>
      <c r="V988" s="3">
        <v>0</v>
      </c>
      <c r="W988" s="3">
        <v>0</v>
      </c>
      <c r="X988" s="3">
        <v>0</v>
      </c>
      <c r="Y988" s="3">
        <v>0</v>
      </c>
      <c r="Z988" s="3">
        <v>0</v>
      </c>
      <c r="AA988" s="3">
        <v>0</v>
      </c>
      <c r="AB988" s="3">
        <v>0</v>
      </c>
      <c r="AC988" s="3">
        <v>0</v>
      </c>
      <c r="AD988" s="3">
        <v>0</v>
      </c>
      <c r="AE988" s="3">
        <v>0</v>
      </c>
      <c r="AF988" s="3">
        <v>0</v>
      </c>
      <c r="AG988" s="3">
        <v>0</v>
      </c>
      <c r="AH988" s="3"/>
    </row>
    <row r="989" spans="1:34" s="4" customFormat="1" ht="11.25" x14ac:dyDescent="0.2">
      <c r="A989" s="3" t="s">
        <v>3877</v>
      </c>
      <c r="B989" s="3" t="s">
        <v>3878</v>
      </c>
      <c r="C989" s="3" t="s">
        <v>36</v>
      </c>
      <c r="D989" s="3">
        <v>13694</v>
      </c>
      <c r="E989" s="3" t="s">
        <v>3909</v>
      </c>
      <c r="F989" s="3" t="s">
        <v>3911</v>
      </c>
      <c r="G989" s="3" t="s">
        <v>3906</v>
      </c>
      <c r="H989" s="3" t="s">
        <v>3910</v>
      </c>
      <c r="I989" s="3" t="s">
        <v>42</v>
      </c>
      <c r="J989" s="3" t="s">
        <v>43</v>
      </c>
      <c r="K989" s="3" t="s">
        <v>44</v>
      </c>
      <c r="L989" s="3" t="s">
        <v>45</v>
      </c>
      <c r="M989" s="3" t="s">
        <v>9</v>
      </c>
      <c r="N989" s="3">
        <v>50</v>
      </c>
      <c r="O989" s="3">
        <v>50</v>
      </c>
      <c r="P989" s="3">
        <v>100</v>
      </c>
      <c r="Q989" s="3">
        <v>0</v>
      </c>
      <c r="R989" s="3"/>
      <c r="S989" s="3"/>
      <c r="T989" s="3"/>
      <c r="U989" s="3"/>
      <c r="V989" s="3">
        <v>0</v>
      </c>
      <c r="W989" s="3">
        <v>0</v>
      </c>
      <c r="X989" s="3">
        <v>0</v>
      </c>
      <c r="Y989" s="3">
        <v>0</v>
      </c>
      <c r="Z989" s="3">
        <v>0</v>
      </c>
      <c r="AA989" s="3">
        <v>0</v>
      </c>
      <c r="AB989" s="3">
        <v>0</v>
      </c>
      <c r="AC989" s="3">
        <v>0</v>
      </c>
      <c r="AD989" s="3">
        <v>0</v>
      </c>
      <c r="AE989" s="3">
        <v>0</v>
      </c>
      <c r="AF989" s="3">
        <v>0</v>
      </c>
      <c r="AG989" s="3">
        <v>0</v>
      </c>
      <c r="AH989" s="3" t="s">
        <v>3912</v>
      </c>
    </row>
    <row r="990" spans="1:34" s="4" customFormat="1" ht="11.25" x14ac:dyDescent="0.2">
      <c r="A990" s="3" t="s">
        <v>3877</v>
      </c>
      <c r="B990" s="3" t="s">
        <v>3878</v>
      </c>
      <c r="C990" s="3" t="s">
        <v>36</v>
      </c>
      <c r="D990" s="3">
        <v>13696</v>
      </c>
      <c r="E990" s="3" t="s">
        <v>3913</v>
      </c>
      <c r="F990" s="3" t="s">
        <v>3916</v>
      </c>
      <c r="G990" s="3" t="s">
        <v>3914</v>
      </c>
      <c r="H990" s="3" t="s">
        <v>3915</v>
      </c>
      <c r="I990" s="3" t="s">
        <v>42</v>
      </c>
      <c r="J990" s="3" t="s">
        <v>43</v>
      </c>
      <c r="K990" s="3" t="s">
        <v>44</v>
      </c>
      <c r="L990" s="3" t="s">
        <v>6</v>
      </c>
      <c r="M990" s="3" t="s">
        <v>9</v>
      </c>
      <c r="N990" s="3">
        <v>45</v>
      </c>
      <c r="O990" s="3">
        <v>45</v>
      </c>
      <c r="P990" s="3">
        <v>100</v>
      </c>
      <c r="Q990" s="3">
        <v>0</v>
      </c>
      <c r="R990" s="3"/>
      <c r="S990" s="3"/>
      <c r="T990" s="3"/>
      <c r="U990" s="3"/>
      <c r="V990" s="3">
        <v>0</v>
      </c>
      <c r="W990" s="3">
        <v>0</v>
      </c>
      <c r="X990" s="3">
        <v>0</v>
      </c>
      <c r="Y990" s="3">
        <v>0</v>
      </c>
      <c r="Z990" s="3">
        <v>0</v>
      </c>
      <c r="AA990" s="3">
        <v>0</v>
      </c>
      <c r="AB990" s="3">
        <v>0</v>
      </c>
      <c r="AC990" s="3">
        <v>0</v>
      </c>
      <c r="AD990" s="3">
        <v>0</v>
      </c>
      <c r="AE990" s="3">
        <v>0</v>
      </c>
      <c r="AF990" s="3">
        <v>0</v>
      </c>
      <c r="AG990" s="3">
        <v>0</v>
      </c>
      <c r="AH990" s="3" t="s">
        <v>3917</v>
      </c>
    </row>
    <row r="991" spans="1:34" s="4" customFormat="1" ht="11.25" x14ac:dyDescent="0.2">
      <c r="A991" s="3" t="s">
        <v>3877</v>
      </c>
      <c r="B991" s="3" t="s">
        <v>3878</v>
      </c>
      <c r="C991" s="3" t="s">
        <v>36</v>
      </c>
      <c r="D991" s="3">
        <v>13701</v>
      </c>
      <c r="E991" s="3" t="s">
        <v>3918</v>
      </c>
      <c r="F991" s="3" t="s">
        <v>3921</v>
      </c>
      <c r="G991" s="3" t="s">
        <v>3919</v>
      </c>
      <c r="H991" s="3" t="s">
        <v>3920</v>
      </c>
      <c r="I991" s="3" t="s">
        <v>42</v>
      </c>
      <c r="J991" s="3" t="s">
        <v>43</v>
      </c>
      <c r="K991" s="3" t="s">
        <v>44</v>
      </c>
      <c r="L991" s="3" t="s">
        <v>6</v>
      </c>
      <c r="M991" s="3" t="s">
        <v>9</v>
      </c>
      <c r="N991" s="3">
        <v>50</v>
      </c>
      <c r="O991" s="3">
        <v>50</v>
      </c>
      <c r="P991" s="3">
        <v>100</v>
      </c>
      <c r="Q991" s="3">
        <v>0</v>
      </c>
      <c r="R991" s="3"/>
      <c r="S991" s="3"/>
      <c r="T991" s="3"/>
      <c r="U991" s="3"/>
      <c r="V991" s="3">
        <v>0</v>
      </c>
      <c r="W991" s="3">
        <v>0</v>
      </c>
      <c r="X991" s="3">
        <v>0</v>
      </c>
      <c r="Y991" s="3">
        <v>0</v>
      </c>
      <c r="Z991" s="3">
        <v>0</v>
      </c>
      <c r="AA991" s="3">
        <v>0</v>
      </c>
      <c r="AB991" s="3">
        <v>0</v>
      </c>
      <c r="AC991" s="3">
        <v>0</v>
      </c>
      <c r="AD991" s="3">
        <v>0</v>
      </c>
      <c r="AE991" s="3">
        <v>0</v>
      </c>
      <c r="AF991" s="3">
        <v>0</v>
      </c>
      <c r="AG991" s="3">
        <v>0</v>
      </c>
      <c r="AH991" s="3" t="s">
        <v>3922</v>
      </c>
    </row>
    <row r="992" spans="1:34" s="4" customFormat="1" ht="11.25" x14ac:dyDescent="0.2">
      <c r="A992" s="3" t="s">
        <v>3877</v>
      </c>
      <c r="B992" s="3" t="s">
        <v>3878</v>
      </c>
      <c r="C992" s="3" t="s">
        <v>36</v>
      </c>
      <c r="D992" s="3">
        <v>13721</v>
      </c>
      <c r="E992" s="3" t="s">
        <v>3923</v>
      </c>
      <c r="F992" s="3" t="s">
        <v>3926</v>
      </c>
      <c r="G992" s="3" t="s">
        <v>3924</v>
      </c>
      <c r="H992" s="3" t="s">
        <v>3925</v>
      </c>
      <c r="I992" s="3" t="s">
        <v>42</v>
      </c>
      <c r="J992" s="3" t="s">
        <v>43</v>
      </c>
      <c r="K992" s="3" t="s">
        <v>44</v>
      </c>
      <c r="L992" s="3" t="s">
        <v>6</v>
      </c>
      <c r="M992" s="3" t="s">
        <v>9</v>
      </c>
      <c r="N992" s="3">
        <v>100</v>
      </c>
      <c r="O992" s="3">
        <v>100</v>
      </c>
      <c r="P992" s="3">
        <v>100</v>
      </c>
      <c r="Q992" s="3">
        <v>0</v>
      </c>
      <c r="R992" s="3"/>
      <c r="S992" s="3"/>
      <c r="T992" s="3"/>
      <c r="U992" s="3"/>
      <c r="V992" s="3">
        <v>0</v>
      </c>
      <c r="W992" s="3">
        <v>0</v>
      </c>
      <c r="X992" s="3">
        <v>0</v>
      </c>
      <c r="Y992" s="3">
        <v>0</v>
      </c>
      <c r="Z992" s="3">
        <v>0</v>
      </c>
      <c r="AA992" s="3">
        <v>0</v>
      </c>
      <c r="AB992" s="3">
        <v>0</v>
      </c>
      <c r="AC992" s="3">
        <v>0</v>
      </c>
      <c r="AD992" s="3">
        <v>0</v>
      </c>
      <c r="AE992" s="3">
        <v>0</v>
      </c>
      <c r="AF992" s="3">
        <v>0</v>
      </c>
      <c r="AG992" s="3">
        <v>0</v>
      </c>
      <c r="AH992" s="3" t="s">
        <v>3927</v>
      </c>
    </row>
    <row r="993" spans="1:34" s="4" customFormat="1" ht="11.25" x14ac:dyDescent="0.2">
      <c r="A993" s="3" t="s">
        <v>3877</v>
      </c>
      <c r="B993" s="3" t="s">
        <v>3878</v>
      </c>
      <c r="C993" s="3" t="s">
        <v>36</v>
      </c>
      <c r="D993" s="3">
        <v>13734</v>
      </c>
      <c r="E993" s="3" t="s">
        <v>3928</v>
      </c>
      <c r="F993" s="3" t="s">
        <v>3930</v>
      </c>
      <c r="G993" s="3" t="s">
        <v>3898</v>
      </c>
      <c r="H993" s="3" t="s">
        <v>3929</v>
      </c>
      <c r="I993" s="3" t="s">
        <v>42</v>
      </c>
      <c r="J993" s="3" t="s">
        <v>43</v>
      </c>
      <c r="K993" s="3" t="s">
        <v>53</v>
      </c>
      <c r="L993" s="3" t="s">
        <v>6</v>
      </c>
      <c r="M993" s="3" t="s">
        <v>9</v>
      </c>
      <c r="N993" s="3">
        <v>95</v>
      </c>
      <c r="O993" s="3">
        <v>95</v>
      </c>
      <c r="P993" s="3">
        <v>100</v>
      </c>
      <c r="Q993" s="3">
        <v>0</v>
      </c>
      <c r="R993" s="3"/>
      <c r="S993" s="3"/>
      <c r="T993" s="3"/>
      <c r="U993" s="3"/>
      <c r="V993" s="3">
        <v>0</v>
      </c>
      <c r="W993" s="3">
        <v>0</v>
      </c>
      <c r="X993" s="3">
        <v>0</v>
      </c>
      <c r="Y993" s="3">
        <v>0</v>
      </c>
      <c r="Z993" s="3">
        <v>0</v>
      </c>
      <c r="AA993" s="3">
        <v>0</v>
      </c>
      <c r="AB993" s="3">
        <v>0</v>
      </c>
      <c r="AC993" s="3">
        <v>0</v>
      </c>
      <c r="AD993" s="3">
        <v>0</v>
      </c>
      <c r="AE993" s="3">
        <v>0</v>
      </c>
      <c r="AF993" s="3">
        <v>0</v>
      </c>
      <c r="AG993" s="3">
        <v>0</v>
      </c>
      <c r="AH993" s="3" t="s">
        <v>3931</v>
      </c>
    </row>
    <row r="994" spans="1:34" s="4" customFormat="1" ht="11.25" x14ac:dyDescent="0.2">
      <c r="A994" s="3" t="s">
        <v>3877</v>
      </c>
      <c r="B994" s="3" t="s">
        <v>3878</v>
      </c>
      <c r="C994" s="3" t="s">
        <v>36</v>
      </c>
      <c r="D994" s="3">
        <v>13735</v>
      </c>
      <c r="E994" s="3" t="s">
        <v>3932</v>
      </c>
      <c r="F994" s="3" t="s">
        <v>3934</v>
      </c>
      <c r="G994" s="3" t="s">
        <v>3898</v>
      </c>
      <c r="H994" s="3" t="s">
        <v>3933</v>
      </c>
      <c r="I994" s="3" t="s">
        <v>42</v>
      </c>
      <c r="J994" s="3" t="s">
        <v>43</v>
      </c>
      <c r="K994" s="3" t="s">
        <v>44</v>
      </c>
      <c r="L994" s="3" t="s">
        <v>6</v>
      </c>
      <c r="M994" s="3" t="s">
        <v>9</v>
      </c>
      <c r="N994" s="3">
        <v>50</v>
      </c>
      <c r="O994" s="3">
        <v>50</v>
      </c>
      <c r="P994" s="3">
        <v>100</v>
      </c>
      <c r="Q994" s="3">
        <v>0</v>
      </c>
      <c r="R994" s="3"/>
      <c r="S994" s="3"/>
      <c r="T994" s="3"/>
      <c r="U994" s="3"/>
      <c r="V994" s="3">
        <v>0</v>
      </c>
      <c r="W994" s="3">
        <v>0</v>
      </c>
      <c r="X994" s="3">
        <v>0</v>
      </c>
      <c r="Y994" s="3">
        <v>0</v>
      </c>
      <c r="Z994" s="3">
        <v>0</v>
      </c>
      <c r="AA994" s="3">
        <v>0</v>
      </c>
      <c r="AB994" s="3">
        <v>0</v>
      </c>
      <c r="AC994" s="3">
        <v>0</v>
      </c>
      <c r="AD994" s="3">
        <v>0</v>
      </c>
      <c r="AE994" s="3">
        <v>0</v>
      </c>
      <c r="AF994" s="3">
        <v>0</v>
      </c>
      <c r="AG994" s="3">
        <v>0</v>
      </c>
      <c r="AH994" s="3" t="s">
        <v>3935</v>
      </c>
    </row>
    <row r="995" spans="1:34" s="4" customFormat="1" ht="11.25" x14ac:dyDescent="0.2">
      <c r="A995" s="3" t="s">
        <v>3877</v>
      </c>
      <c r="B995" s="3" t="s">
        <v>3878</v>
      </c>
      <c r="C995" s="3" t="s">
        <v>36</v>
      </c>
      <c r="D995" s="3">
        <v>13736</v>
      </c>
      <c r="E995" s="3" t="s">
        <v>3936</v>
      </c>
      <c r="F995" s="3" t="s">
        <v>3938</v>
      </c>
      <c r="G995" s="3" t="s">
        <v>3914</v>
      </c>
      <c r="H995" s="3" t="s">
        <v>3937</v>
      </c>
      <c r="I995" s="3" t="s">
        <v>42</v>
      </c>
      <c r="J995" s="3" t="s">
        <v>43</v>
      </c>
      <c r="K995" s="3" t="s">
        <v>44</v>
      </c>
      <c r="L995" s="3" t="s">
        <v>6</v>
      </c>
      <c r="M995" s="3" t="s">
        <v>9</v>
      </c>
      <c r="N995" s="3">
        <v>80</v>
      </c>
      <c r="O995" s="3">
        <v>80</v>
      </c>
      <c r="P995" s="3">
        <v>100</v>
      </c>
      <c r="Q995" s="3">
        <v>0</v>
      </c>
      <c r="R995" s="3"/>
      <c r="S995" s="3"/>
      <c r="T995" s="3"/>
      <c r="U995" s="3"/>
      <c r="V995" s="3">
        <v>0</v>
      </c>
      <c r="W995" s="3">
        <v>0</v>
      </c>
      <c r="X995" s="3">
        <v>0</v>
      </c>
      <c r="Y995" s="3">
        <v>0</v>
      </c>
      <c r="Z995" s="3">
        <v>0</v>
      </c>
      <c r="AA995" s="3">
        <v>0</v>
      </c>
      <c r="AB995" s="3">
        <v>0</v>
      </c>
      <c r="AC995" s="3">
        <v>0</v>
      </c>
      <c r="AD995" s="3">
        <v>0</v>
      </c>
      <c r="AE995" s="3">
        <v>0</v>
      </c>
      <c r="AF995" s="3">
        <v>0</v>
      </c>
      <c r="AG995" s="3">
        <v>0</v>
      </c>
      <c r="AH995" s="3" t="s">
        <v>3939</v>
      </c>
    </row>
    <row r="996" spans="1:34" s="4" customFormat="1" ht="11.25" x14ac:dyDescent="0.2">
      <c r="A996" s="3" t="s">
        <v>3877</v>
      </c>
      <c r="B996" s="3" t="s">
        <v>3878</v>
      </c>
      <c r="C996" s="3" t="s">
        <v>36</v>
      </c>
      <c r="D996" s="3">
        <v>13739</v>
      </c>
      <c r="E996" s="3" t="s">
        <v>3940</v>
      </c>
      <c r="F996" s="3" t="s">
        <v>3942</v>
      </c>
      <c r="G996" s="3" t="s">
        <v>3914</v>
      </c>
      <c r="H996" s="3" t="s">
        <v>3941</v>
      </c>
      <c r="I996" s="3" t="s">
        <v>42</v>
      </c>
      <c r="J996" s="3" t="s">
        <v>43</v>
      </c>
      <c r="K996" s="3" t="s">
        <v>53</v>
      </c>
      <c r="L996" s="3" t="s">
        <v>6</v>
      </c>
      <c r="M996" s="3" t="s">
        <v>9</v>
      </c>
      <c r="N996" s="3">
        <v>70</v>
      </c>
      <c r="O996" s="3">
        <v>70</v>
      </c>
      <c r="P996" s="3">
        <v>100</v>
      </c>
      <c r="Q996" s="3">
        <v>0</v>
      </c>
      <c r="R996" s="3"/>
      <c r="S996" s="3"/>
      <c r="T996" s="3"/>
      <c r="U996" s="3"/>
      <c r="V996" s="3">
        <v>0</v>
      </c>
      <c r="W996" s="3">
        <v>0</v>
      </c>
      <c r="X996" s="3">
        <v>0</v>
      </c>
      <c r="Y996" s="3">
        <v>0</v>
      </c>
      <c r="Z996" s="3">
        <v>0</v>
      </c>
      <c r="AA996" s="3">
        <v>0</v>
      </c>
      <c r="AB996" s="3">
        <v>0</v>
      </c>
      <c r="AC996" s="3">
        <v>0</v>
      </c>
      <c r="AD996" s="3">
        <v>0</v>
      </c>
      <c r="AE996" s="3">
        <v>0</v>
      </c>
      <c r="AF996" s="3">
        <v>0</v>
      </c>
      <c r="AG996" s="3">
        <v>0</v>
      </c>
      <c r="AH996" s="3" t="s">
        <v>3943</v>
      </c>
    </row>
    <row r="997" spans="1:34" s="4" customFormat="1" ht="11.25" x14ac:dyDescent="0.2">
      <c r="A997" s="3" t="s">
        <v>3877</v>
      </c>
      <c r="B997" s="3" t="s">
        <v>3878</v>
      </c>
      <c r="C997" s="3" t="s">
        <v>36</v>
      </c>
      <c r="D997" s="3">
        <v>13741</v>
      </c>
      <c r="E997" s="3" t="s">
        <v>3944</v>
      </c>
      <c r="F997" s="3" t="s">
        <v>3946</v>
      </c>
      <c r="G997" s="3" t="s">
        <v>3919</v>
      </c>
      <c r="H997" s="3" t="s">
        <v>3945</v>
      </c>
      <c r="I997" s="3" t="s">
        <v>42</v>
      </c>
      <c r="J997" s="3" t="s">
        <v>43</v>
      </c>
      <c r="K997" s="3" t="s">
        <v>44</v>
      </c>
      <c r="L997" s="3" t="s">
        <v>45</v>
      </c>
      <c r="M997" s="3" t="s">
        <v>9</v>
      </c>
      <c r="N997" s="3">
        <v>80</v>
      </c>
      <c r="O997" s="3">
        <v>80</v>
      </c>
      <c r="P997" s="3">
        <v>100</v>
      </c>
      <c r="Q997" s="3">
        <v>0</v>
      </c>
      <c r="R997" s="3"/>
      <c r="S997" s="3"/>
      <c r="T997" s="3"/>
      <c r="U997" s="3"/>
      <c r="V997" s="3">
        <v>0</v>
      </c>
      <c r="W997" s="3">
        <v>0</v>
      </c>
      <c r="X997" s="3">
        <v>0</v>
      </c>
      <c r="Y997" s="3">
        <v>0</v>
      </c>
      <c r="Z997" s="3">
        <v>0</v>
      </c>
      <c r="AA997" s="3">
        <v>0</v>
      </c>
      <c r="AB997" s="3">
        <v>0</v>
      </c>
      <c r="AC997" s="3">
        <v>0</v>
      </c>
      <c r="AD997" s="3">
        <v>0</v>
      </c>
      <c r="AE997" s="3">
        <v>0</v>
      </c>
      <c r="AF997" s="3">
        <v>0</v>
      </c>
      <c r="AG997" s="3">
        <v>0</v>
      </c>
      <c r="AH997" s="3" t="s">
        <v>3947</v>
      </c>
    </row>
    <row r="998" spans="1:34" s="4" customFormat="1" ht="11.25" x14ac:dyDescent="0.2">
      <c r="A998" s="3" t="s">
        <v>3877</v>
      </c>
      <c r="B998" s="3" t="s">
        <v>3878</v>
      </c>
      <c r="C998" s="3" t="s">
        <v>36</v>
      </c>
      <c r="D998" s="3">
        <v>13743</v>
      </c>
      <c r="E998" s="3" t="s">
        <v>3948</v>
      </c>
      <c r="F998" s="3" t="s">
        <v>3950</v>
      </c>
      <c r="G998" s="3" t="s">
        <v>3924</v>
      </c>
      <c r="H998" s="3" t="s">
        <v>3949</v>
      </c>
      <c r="I998" s="3" t="s">
        <v>42</v>
      </c>
      <c r="J998" s="3" t="s">
        <v>43</v>
      </c>
      <c r="K998" s="3" t="s">
        <v>44</v>
      </c>
      <c r="L998" s="3" t="s">
        <v>6</v>
      </c>
      <c r="M998" s="3" t="s">
        <v>9</v>
      </c>
      <c r="N998" s="3">
        <v>100</v>
      </c>
      <c r="O998" s="3">
        <v>100</v>
      </c>
      <c r="P998" s="3">
        <v>100</v>
      </c>
      <c r="Q998" s="3">
        <v>0</v>
      </c>
      <c r="R998" s="3"/>
      <c r="S998" s="3"/>
      <c r="T998" s="3"/>
      <c r="U998" s="3"/>
      <c r="V998" s="3">
        <v>0</v>
      </c>
      <c r="W998" s="3">
        <v>0</v>
      </c>
      <c r="X998" s="3">
        <v>0</v>
      </c>
      <c r="Y998" s="3">
        <v>0</v>
      </c>
      <c r="Z998" s="3">
        <v>0</v>
      </c>
      <c r="AA998" s="3">
        <v>0</v>
      </c>
      <c r="AB998" s="3">
        <v>0</v>
      </c>
      <c r="AC998" s="3">
        <v>0</v>
      </c>
      <c r="AD998" s="3">
        <v>0</v>
      </c>
      <c r="AE998" s="3">
        <v>0</v>
      </c>
      <c r="AF998" s="3">
        <v>0</v>
      </c>
      <c r="AG998" s="3">
        <v>0</v>
      </c>
      <c r="AH998" s="3"/>
    </row>
    <row r="999" spans="1:34" s="4" customFormat="1" ht="11.25" x14ac:dyDescent="0.2">
      <c r="A999" s="3" t="s">
        <v>3877</v>
      </c>
      <c r="B999" s="3" t="s">
        <v>3878</v>
      </c>
      <c r="C999" s="3" t="s">
        <v>36</v>
      </c>
      <c r="D999" s="3">
        <v>13744</v>
      </c>
      <c r="E999" s="3" t="s">
        <v>3951</v>
      </c>
      <c r="F999" s="3" t="s">
        <v>3954</v>
      </c>
      <c r="G999" s="3" t="s">
        <v>3952</v>
      </c>
      <c r="H999" s="3" t="s">
        <v>3953</v>
      </c>
      <c r="I999" s="3" t="s">
        <v>42</v>
      </c>
      <c r="J999" s="3" t="s">
        <v>43</v>
      </c>
      <c r="K999" s="3" t="s">
        <v>44</v>
      </c>
      <c r="L999" s="3" t="s">
        <v>45</v>
      </c>
      <c r="M999" s="3" t="s">
        <v>9</v>
      </c>
      <c r="N999" s="3">
        <v>100</v>
      </c>
      <c r="O999" s="3">
        <v>100</v>
      </c>
      <c r="P999" s="3">
        <v>100</v>
      </c>
      <c r="Q999" s="3">
        <v>0</v>
      </c>
      <c r="R999" s="3"/>
      <c r="S999" s="3"/>
      <c r="T999" s="3"/>
      <c r="U999" s="3"/>
      <c r="V999" s="3">
        <v>0</v>
      </c>
      <c r="W999" s="3">
        <v>0</v>
      </c>
      <c r="X999" s="3">
        <v>0</v>
      </c>
      <c r="Y999" s="3">
        <v>0</v>
      </c>
      <c r="Z999" s="3">
        <v>0</v>
      </c>
      <c r="AA999" s="3">
        <v>0</v>
      </c>
      <c r="AB999" s="3">
        <v>0</v>
      </c>
      <c r="AC999" s="3">
        <v>0</v>
      </c>
      <c r="AD999" s="3">
        <v>0</v>
      </c>
      <c r="AE999" s="3">
        <v>0</v>
      </c>
      <c r="AF999" s="3">
        <v>0</v>
      </c>
      <c r="AG999" s="3">
        <v>0</v>
      </c>
      <c r="AH999" s="3" t="s">
        <v>3955</v>
      </c>
    </row>
    <row r="1000" spans="1:34" s="4" customFormat="1" ht="11.25" x14ac:dyDescent="0.2">
      <c r="A1000" s="3" t="s">
        <v>3877</v>
      </c>
      <c r="B1000" s="3" t="s">
        <v>3878</v>
      </c>
      <c r="C1000" s="3" t="s">
        <v>36</v>
      </c>
      <c r="D1000" s="3">
        <v>13745</v>
      </c>
      <c r="E1000" s="3" t="s">
        <v>3956</v>
      </c>
      <c r="F1000" s="3" t="s">
        <v>3958</v>
      </c>
      <c r="G1000" s="3" t="s">
        <v>3952</v>
      </c>
      <c r="H1000" s="3" t="s">
        <v>3957</v>
      </c>
      <c r="I1000" s="3" t="s">
        <v>42</v>
      </c>
      <c r="J1000" s="3" t="s">
        <v>43</v>
      </c>
      <c r="K1000" s="3" t="s">
        <v>44</v>
      </c>
      <c r="L1000" s="3" t="s">
        <v>45</v>
      </c>
      <c r="M1000" s="3" t="s">
        <v>9</v>
      </c>
      <c r="N1000" s="3">
        <v>100</v>
      </c>
      <c r="O1000" s="3">
        <v>100</v>
      </c>
      <c r="P1000" s="3">
        <v>100</v>
      </c>
      <c r="Q1000" s="3">
        <v>0</v>
      </c>
      <c r="R1000" s="3"/>
      <c r="S1000" s="3"/>
      <c r="T1000" s="3"/>
      <c r="U1000" s="3"/>
      <c r="V1000" s="3">
        <v>0</v>
      </c>
      <c r="W1000" s="3">
        <v>0</v>
      </c>
      <c r="X1000" s="3">
        <v>0</v>
      </c>
      <c r="Y1000" s="3">
        <v>0</v>
      </c>
      <c r="Z1000" s="3">
        <v>0</v>
      </c>
      <c r="AA1000" s="3">
        <v>0</v>
      </c>
      <c r="AB1000" s="3">
        <v>0</v>
      </c>
      <c r="AC1000" s="3">
        <v>0</v>
      </c>
      <c r="AD1000" s="3">
        <v>0</v>
      </c>
      <c r="AE1000" s="3">
        <v>0</v>
      </c>
      <c r="AF1000" s="3">
        <v>0</v>
      </c>
      <c r="AG1000" s="3">
        <v>0</v>
      </c>
      <c r="AH1000" s="3" t="s">
        <v>3959</v>
      </c>
    </row>
    <row r="1001" spans="1:34" s="4" customFormat="1" ht="11.25" x14ac:dyDescent="0.2">
      <c r="A1001" s="3" t="s">
        <v>3877</v>
      </c>
      <c r="B1001" s="3" t="s">
        <v>3878</v>
      </c>
      <c r="C1001" s="3" t="s">
        <v>36</v>
      </c>
      <c r="D1001" s="3">
        <v>13746</v>
      </c>
      <c r="E1001" s="3" t="s">
        <v>3960</v>
      </c>
      <c r="F1001" s="3" t="s">
        <v>3962</v>
      </c>
      <c r="G1001" s="3" t="s">
        <v>3952</v>
      </c>
      <c r="H1001" s="3" t="s">
        <v>3961</v>
      </c>
      <c r="I1001" s="3" t="s">
        <v>42</v>
      </c>
      <c r="J1001" s="3" t="s">
        <v>43</v>
      </c>
      <c r="K1001" s="3" t="s">
        <v>44</v>
      </c>
      <c r="L1001" s="3" t="s">
        <v>45</v>
      </c>
      <c r="M1001" s="3" t="s">
        <v>9</v>
      </c>
      <c r="N1001" s="3">
        <v>100</v>
      </c>
      <c r="O1001" s="3">
        <v>100</v>
      </c>
      <c r="P1001" s="3">
        <v>100</v>
      </c>
      <c r="Q1001" s="3">
        <v>0</v>
      </c>
      <c r="R1001" s="3"/>
      <c r="S1001" s="3"/>
      <c r="T1001" s="3"/>
      <c r="U1001" s="3"/>
      <c r="V1001" s="3">
        <v>0</v>
      </c>
      <c r="W1001" s="3">
        <v>0</v>
      </c>
      <c r="X1001" s="3">
        <v>0</v>
      </c>
      <c r="Y1001" s="3">
        <v>0</v>
      </c>
      <c r="Z1001" s="3">
        <v>0</v>
      </c>
      <c r="AA1001" s="3">
        <v>0</v>
      </c>
      <c r="AB1001" s="3">
        <v>0</v>
      </c>
      <c r="AC1001" s="3">
        <v>0</v>
      </c>
      <c r="AD1001" s="3">
        <v>0</v>
      </c>
      <c r="AE1001" s="3">
        <v>0</v>
      </c>
      <c r="AF1001" s="3">
        <v>0</v>
      </c>
      <c r="AG1001" s="3">
        <v>0</v>
      </c>
      <c r="AH1001" s="3"/>
    </row>
    <row r="1002" spans="1:34" s="4" customFormat="1" ht="11.25" x14ac:dyDescent="0.2">
      <c r="A1002" s="3" t="s">
        <v>3877</v>
      </c>
      <c r="B1002" s="3" t="s">
        <v>3963</v>
      </c>
      <c r="C1002" s="3" t="s">
        <v>36</v>
      </c>
      <c r="D1002" s="3">
        <v>4625</v>
      </c>
      <c r="E1002" s="3" t="s">
        <v>3964</v>
      </c>
      <c r="F1002" s="3" t="s">
        <v>3967</v>
      </c>
      <c r="G1002" s="3" t="s">
        <v>3965</v>
      </c>
      <c r="H1002" s="3" t="s">
        <v>3966</v>
      </c>
      <c r="I1002" s="3" t="s">
        <v>42</v>
      </c>
      <c r="J1002" s="3" t="s">
        <v>43</v>
      </c>
      <c r="K1002" s="3" t="s">
        <v>44</v>
      </c>
      <c r="L1002" s="3" t="s">
        <v>45</v>
      </c>
      <c r="M1002" s="3" t="s">
        <v>5257</v>
      </c>
      <c r="N1002" s="3">
        <v>100</v>
      </c>
      <c r="O1002" s="3">
        <v>93</v>
      </c>
      <c r="P1002" s="3">
        <v>93</v>
      </c>
      <c r="Q1002" s="3">
        <v>0</v>
      </c>
      <c r="R1002" s="3">
        <v>100</v>
      </c>
      <c r="S1002" s="3">
        <v>118</v>
      </c>
      <c r="T1002" s="3">
        <v>118</v>
      </c>
      <c r="U1002" s="3">
        <v>0</v>
      </c>
      <c r="V1002" s="3">
        <v>100</v>
      </c>
      <c r="W1002" s="3">
        <v>118</v>
      </c>
      <c r="X1002" s="3">
        <v>118</v>
      </c>
      <c r="Y1002" s="3">
        <v>0</v>
      </c>
      <c r="Z1002" s="3">
        <v>0</v>
      </c>
      <c r="AA1002" s="3">
        <v>107</v>
      </c>
      <c r="AB1002" s="3">
        <v>108</v>
      </c>
      <c r="AC1002" s="3">
        <v>0</v>
      </c>
      <c r="AD1002" s="3">
        <v>99</v>
      </c>
      <c r="AE1002" s="3">
        <v>106</v>
      </c>
      <c r="AF1002" s="3">
        <v>107</v>
      </c>
      <c r="AG1002" s="3">
        <v>0</v>
      </c>
      <c r="AH1002" s="3" t="s">
        <v>3968</v>
      </c>
    </row>
    <row r="1003" spans="1:34" s="4" customFormat="1" ht="11.25" x14ac:dyDescent="0.2">
      <c r="A1003" s="3" t="s">
        <v>3877</v>
      </c>
      <c r="B1003" s="3" t="s">
        <v>3963</v>
      </c>
      <c r="C1003" s="3" t="s">
        <v>36</v>
      </c>
      <c r="D1003" s="3">
        <v>5083</v>
      </c>
      <c r="E1003" s="3" t="s">
        <v>3969</v>
      </c>
      <c r="F1003" s="3" t="s">
        <v>3970</v>
      </c>
      <c r="G1003" s="3" t="s">
        <v>3965</v>
      </c>
      <c r="H1003" s="3" t="s">
        <v>3966</v>
      </c>
      <c r="I1003" s="3" t="s">
        <v>42</v>
      </c>
      <c r="J1003" s="3" t="s">
        <v>52</v>
      </c>
      <c r="K1003" s="3" t="s">
        <v>505</v>
      </c>
      <c r="L1003" s="3" t="s">
        <v>6</v>
      </c>
      <c r="M1003" s="3" t="s">
        <v>5257</v>
      </c>
      <c r="N1003" s="3">
        <v>104</v>
      </c>
      <c r="O1003" s="3">
        <v>26000000000</v>
      </c>
      <c r="P1003" s="3">
        <v>25000000000</v>
      </c>
      <c r="Q1003" s="3">
        <v>0</v>
      </c>
      <c r="R1003" s="3">
        <v>110</v>
      </c>
      <c r="S1003" s="3">
        <v>26794273991</v>
      </c>
      <c r="T1003" s="3">
        <v>24307809987</v>
      </c>
      <c r="U1003" s="3">
        <v>0</v>
      </c>
      <c r="V1003" s="3">
        <v>101</v>
      </c>
      <c r="W1003" s="3">
        <v>5737779365</v>
      </c>
      <c r="X1003" s="3">
        <v>5654780648</v>
      </c>
      <c r="Y1003" s="3">
        <v>0</v>
      </c>
      <c r="Z1003" s="3">
        <v>103</v>
      </c>
      <c r="AA1003" s="3">
        <v>23565301051</v>
      </c>
      <c r="AB1003" s="3">
        <v>22951493832</v>
      </c>
      <c r="AC1003" s="3">
        <v>0</v>
      </c>
      <c r="AD1003" s="3">
        <v>106</v>
      </c>
      <c r="AE1003" s="3">
        <v>21645080587</v>
      </c>
      <c r="AF1003" s="3">
        <v>20499408886</v>
      </c>
      <c r="AG1003" s="3">
        <v>0</v>
      </c>
      <c r="AH1003" s="3" t="s">
        <v>3971</v>
      </c>
    </row>
    <row r="1004" spans="1:34" s="4" customFormat="1" ht="11.25" x14ac:dyDescent="0.2">
      <c r="A1004" s="3" t="s">
        <v>3877</v>
      </c>
      <c r="B1004" s="3" t="s">
        <v>3963</v>
      </c>
      <c r="C1004" s="3" t="s">
        <v>36</v>
      </c>
      <c r="D1004" s="3">
        <v>7387</v>
      </c>
      <c r="E1004" s="3" t="s">
        <v>3972</v>
      </c>
      <c r="F1004" s="3" t="s">
        <v>3975</v>
      </c>
      <c r="G1004" s="3" t="s">
        <v>3973</v>
      </c>
      <c r="H1004" s="3" t="s">
        <v>3974</v>
      </c>
      <c r="I1004" s="3" t="s">
        <v>42</v>
      </c>
      <c r="J1004" s="3" t="s">
        <v>43</v>
      </c>
      <c r="K1004" s="3" t="s">
        <v>44</v>
      </c>
      <c r="L1004" s="3" t="s">
        <v>6</v>
      </c>
      <c r="M1004" s="3" t="s">
        <v>5257</v>
      </c>
      <c r="N1004" s="3">
        <v>100</v>
      </c>
      <c r="O1004" s="3">
        <v>40</v>
      </c>
      <c r="P1004" s="3">
        <v>40</v>
      </c>
      <c r="Q1004" s="3">
        <v>0</v>
      </c>
      <c r="R1004" s="3">
        <v>100</v>
      </c>
      <c r="S1004" s="3">
        <v>35</v>
      </c>
      <c r="T1004" s="3">
        <v>35</v>
      </c>
      <c r="U1004" s="3">
        <v>0</v>
      </c>
      <c r="V1004" s="3">
        <v>100</v>
      </c>
      <c r="W1004" s="3">
        <v>19</v>
      </c>
      <c r="X1004" s="3">
        <v>19</v>
      </c>
      <c r="Y1004" s="3">
        <v>0</v>
      </c>
      <c r="Z1004" s="3">
        <v>100</v>
      </c>
      <c r="AA1004" s="3">
        <v>46</v>
      </c>
      <c r="AB1004" s="3">
        <v>46</v>
      </c>
      <c r="AC1004" s="3">
        <v>0</v>
      </c>
      <c r="AD1004" s="3">
        <v>100</v>
      </c>
      <c r="AE1004" s="3">
        <v>9</v>
      </c>
      <c r="AF1004" s="3">
        <v>9</v>
      </c>
      <c r="AG1004" s="3">
        <v>0</v>
      </c>
      <c r="AH1004" s="3" t="s">
        <v>3976</v>
      </c>
    </row>
    <row r="1005" spans="1:34" s="4" customFormat="1" ht="11.25" x14ac:dyDescent="0.2">
      <c r="A1005" s="3" t="s">
        <v>3877</v>
      </c>
      <c r="B1005" s="3" t="s">
        <v>3963</v>
      </c>
      <c r="C1005" s="3" t="s">
        <v>36</v>
      </c>
      <c r="D1005" s="3">
        <v>10351</v>
      </c>
      <c r="E1005" s="3" t="s">
        <v>3977</v>
      </c>
      <c r="F1005" s="3" t="s">
        <v>3980</v>
      </c>
      <c r="G1005" s="3" t="s">
        <v>3978</v>
      </c>
      <c r="H1005" s="3" t="s">
        <v>3979</v>
      </c>
      <c r="I1005" s="3" t="s">
        <v>42</v>
      </c>
      <c r="J1005" s="3" t="s">
        <v>43</v>
      </c>
      <c r="K1005" s="3" t="s">
        <v>44</v>
      </c>
      <c r="L1005" s="3" t="s">
        <v>6</v>
      </c>
      <c r="M1005" s="3" t="s">
        <v>5257</v>
      </c>
      <c r="N1005" s="3">
        <v>100</v>
      </c>
      <c r="O1005" s="3">
        <v>1981732000</v>
      </c>
      <c r="P1005" s="3">
        <v>1981732000</v>
      </c>
      <c r="Q1005" s="3">
        <v>0</v>
      </c>
      <c r="R1005" s="3">
        <v>100</v>
      </c>
      <c r="S1005" s="3">
        <v>8434000000</v>
      </c>
      <c r="T1005" s="3">
        <v>8434000000</v>
      </c>
      <c r="U1005" s="3">
        <v>0</v>
      </c>
      <c r="V1005" s="3">
        <v>0</v>
      </c>
      <c r="W1005" s="3">
        <v>0</v>
      </c>
      <c r="X1005" s="3">
        <v>8434000000</v>
      </c>
      <c r="Y1005" s="3">
        <v>0</v>
      </c>
      <c r="Z1005" s="3">
        <v>100</v>
      </c>
      <c r="AA1005" s="3">
        <v>2910778000</v>
      </c>
      <c r="AB1005" s="3">
        <v>2910778000</v>
      </c>
      <c r="AC1005" s="3">
        <v>0</v>
      </c>
      <c r="AD1005" s="3">
        <v>100</v>
      </c>
      <c r="AE1005" s="3">
        <v>2102974000</v>
      </c>
      <c r="AF1005" s="3">
        <v>2102974000</v>
      </c>
      <c r="AG1005" s="3">
        <v>0</v>
      </c>
      <c r="AH1005" s="3" t="s">
        <v>3981</v>
      </c>
    </row>
    <row r="1006" spans="1:34" s="4" customFormat="1" ht="11.25" x14ac:dyDescent="0.2">
      <c r="A1006" s="3" t="s">
        <v>3877</v>
      </c>
      <c r="B1006" s="3" t="s">
        <v>3963</v>
      </c>
      <c r="C1006" s="3" t="s">
        <v>36</v>
      </c>
      <c r="D1006" s="3">
        <v>10724</v>
      </c>
      <c r="E1006" s="3" t="s">
        <v>3982</v>
      </c>
      <c r="F1006" s="3" t="s">
        <v>3983</v>
      </c>
      <c r="G1006" s="3" t="s">
        <v>3965</v>
      </c>
      <c r="H1006" s="3" t="s">
        <v>3966</v>
      </c>
      <c r="I1006" s="3" t="s">
        <v>42</v>
      </c>
      <c r="J1006" s="3" t="s">
        <v>43</v>
      </c>
      <c r="K1006" s="3" t="s">
        <v>505</v>
      </c>
      <c r="L1006" s="3" t="s">
        <v>6</v>
      </c>
      <c r="M1006" s="3" t="s">
        <v>5257</v>
      </c>
      <c r="N1006" s="3">
        <v>41</v>
      </c>
      <c r="O1006" s="3">
        <v>65302635766</v>
      </c>
      <c r="P1006" s="3">
        <v>158692509000</v>
      </c>
      <c r="Q1006" s="3">
        <v>0</v>
      </c>
      <c r="R1006" s="3">
        <v>26</v>
      </c>
      <c r="S1006" s="3">
        <v>37929774390</v>
      </c>
      <c r="T1006" s="3">
        <v>145546905000</v>
      </c>
      <c r="U1006" s="3">
        <v>0</v>
      </c>
      <c r="V1006" s="3">
        <v>26</v>
      </c>
      <c r="W1006" s="3">
        <v>37929774390</v>
      </c>
      <c r="X1006" s="3">
        <v>145546905000</v>
      </c>
      <c r="Y1006" s="3">
        <v>0</v>
      </c>
      <c r="Z1006" s="3">
        <v>30</v>
      </c>
      <c r="AA1006" s="3">
        <v>38502359</v>
      </c>
      <c r="AB1006" s="3">
        <v>131052751000</v>
      </c>
      <c r="AC1006" s="3">
        <v>0</v>
      </c>
      <c r="AD1006" s="3">
        <v>38</v>
      </c>
      <c r="AE1006" s="3">
        <v>48530556000</v>
      </c>
      <c r="AF1006" s="3">
        <v>126115846000</v>
      </c>
      <c r="AG1006" s="3">
        <v>0</v>
      </c>
      <c r="AH1006" s="3" t="s">
        <v>3984</v>
      </c>
    </row>
    <row r="1007" spans="1:34" s="4" customFormat="1" ht="11.25" x14ac:dyDescent="0.2">
      <c r="A1007" s="3" t="s">
        <v>3877</v>
      </c>
      <c r="B1007" s="3" t="s">
        <v>3985</v>
      </c>
      <c r="C1007" s="3" t="s">
        <v>36</v>
      </c>
      <c r="D1007" s="3">
        <v>3055</v>
      </c>
      <c r="E1007" s="3" t="s">
        <v>3986</v>
      </c>
      <c r="F1007" s="3" t="s">
        <v>3989</v>
      </c>
      <c r="G1007" s="3" t="s">
        <v>3987</v>
      </c>
      <c r="H1007" s="3" t="s">
        <v>3988</v>
      </c>
      <c r="I1007" s="3" t="s">
        <v>42</v>
      </c>
      <c r="J1007" s="3" t="s">
        <v>43</v>
      </c>
      <c r="K1007" s="3" t="s">
        <v>44</v>
      </c>
      <c r="L1007" s="3" t="s">
        <v>6</v>
      </c>
      <c r="M1007" s="3" t="s">
        <v>5257</v>
      </c>
      <c r="N1007" s="3">
        <v>90</v>
      </c>
      <c r="O1007" s="3">
        <v>36</v>
      </c>
      <c r="P1007" s="3">
        <v>40</v>
      </c>
      <c r="Q1007" s="3">
        <v>0</v>
      </c>
      <c r="R1007" s="3">
        <v>90</v>
      </c>
      <c r="S1007" s="3">
        <v>45</v>
      </c>
      <c r="T1007" s="3">
        <v>50</v>
      </c>
      <c r="U1007" s="3">
        <v>0</v>
      </c>
      <c r="V1007" s="3">
        <v>44</v>
      </c>
      <c r="W1007" s="3">
        <v>22</v>
      </c>
      <c r="X1007" s="3">
        <v>50</v>
      </c>
      <c r="Y1007" s="3">
        <v>0</v>
      </c>
      <c r="Z1007" s="3">
        <v>93</v>
      </c>
      <c r="AA1007" s="3">
        <v>38</v>
      </c>
      <c r="AB1007" s="3">
        <v>41</v>
      </c>
      <c r="AC1007" s="3">
        <v>0</v>
      </c>
      <c r="AD1007" s="3">
        <v>86</v>
      </c>
      <c r="AE1007" s="3">
        <v>43</v>
      </c>
      <c r="AF1007" s="3">
        <v>50</v>
      </c>
      <c r="AG1007" s="3">
        <v>0</v>
      </c>
      <c r="AH1007" s="3" t="s">
        <v>3990</v>
      </c>
    </row>
    <row r="1008" spans="1:34" s="4" customFormat="1" ht="11.25" x14ac:dyDescent="0.2">
      <c r="A1008" s="3" t="s">
        <v>3877</v>
      </c>
      <c r="B1008" s="3" t="s">
        <v>3985</v>
      </c>
      <c r="C1008" s="3" t="s">
        <v>36</v>
      </c>
      <c r="D1008" s="3">
        <v>3886</v>
      </c>
      <c r="E1008" s="3" t="s">
        <v>3991</v>
      </c>
      <c r="F1008" s="3" t="s">
        <v>3994</v>
      </c>
      <c r="G1008" s="3" t="s">
        <v>3992</v>
      </c>
      <c r="H1008" s="3" t="s">
        <v>3993</v>
      </c>
      <c r="I1008" s="3" t="s">
        <v>42</v>
      </c>
      <c r="J1008" s="3" t="s">
        <v>43</v>
      </c>
      <c r="K1008" s="3" t="s">
        <v>44</v>
      </c>
      <c r="L1008" s="3" t="s">
        <v>45</v>
      </c>
      <c r="M1008" s="3" t="s">
        <v>5257</v>
      </c>
      <c r="N1008" s="3">
        <v>98.3</v>
      </c>
      <c r="O1008" s="3">
        <v>59</v>
      </c>
      <c r="P1008" s="3">
        <v>60</v>
      </c>
      <c r="Q1008" s="3">
        <v>0</v>
      </c>
      <c r="R1008" s="3">
        <v>97.9</v>
      </c>
      <c r="S1008" s="3">
        <v>47</v>
      </c>
      <c r="T1008" s="3">
        <v>48</v>
      </c>
      <c r="U1008" s="3">
        <v>0</v>
      </c>
      <c r="V1008" s="3">
        <v>0</v>
      </c>
      <c r="W1008" s="3">
        <v>0</v>
      </c>
      <c r="X1008" s="3">
        <v>0</v>
      </c>
      <c r="Y1008" s="3">
        <v>0</v>
      </c>
      <c r="Z1008" s="3">
        <v>98.6</v>
      </c>
      <c r="AA1008" s="3">
        <v>70</v>
      </c>
      <c r="AB1008" s="3">
        <v>71</v>
      </c>
      <c r="AC1008" s="3">
        <v>0</v>
      </c>
      <c r="AD1008" s="3">
        <v>98.7</v>
      </c>
      <c r="AE1008" s="3">
        <v>76</v>
      </c>
      <c r="AF1008" s="3">
        <v>77</v>
      </c>
      <c r="AG1008" s="3">
        <v>0</v>
      </c>
      <c r="AH1008" s="3" t="s">
        <v>3995</v>
      </c>
    </row>
    <row r="1009" spans="1:34" s="4" customFormat="1" ht="11.25" x14ac:dyDescent="0.2">
      <c r="A1009" s="3" t="s">
        <v>3877</v>
      </c>
      <c r="B1009" s="3" t="s">
        <v>3985</v>
      </c>
      <c r="C1009" s="3" t="s">
        <v>36</v>
      </c>
      <c r="D1009" s="3">
        <v>7246</v>
      </c>
      <c r="E1009" s="3" t="s">
        <v>3996</v>
      </c>
      <c r="F1009" s="3" t="s">
        <v>3998</v>
      </c>
      <c r="G1009" s="3" t="s">
        <v>3987</v>
      </c>
      <c r="H1009" s="3" t="s">
        <v>3997</v>
      </c>
      <c r="I1009" s="3" t="s">
        <v>42</v>
      </c>
      <c r="J1009" s="3" t="s">
        <v>43</v>
      </c>
      <c r="K1009" s="3" t="s">
        <v>44</v>
      </c>
      <c r="L1009" s="3" t="s">
        <v>6</v>
      </c>
      <c r="M1009" s="3" t="s">
        <v>5257</v>
      </c>
      <c r="N1009" s="3">
        <v>81.25</v>
      </c>
      <c r="O1009" s="3">
        <v>13</v>
      </c>
      <c r="P1009" s="3">
        <v>16</v>
      </c>
      <c r="Q1009" s="3">
        <v>0</v>
      </c>
      <c r="R1009" s="3">
        <v>66.67</v>
      </c>
      <c r="S1009" s="3">
        <v>6</v>
      </c>
      <c r="T1009" s="3">
        <v>9</v>
      </c>
      <c r="U1009" s="3">
        <v>0</v>
      </c>
      <c r="V1009" s="3">
        <v>0</v>
      </c>
      <c r="W1009" s="3">
        <v>0</v>
      </c>
      <c r="X1009" s="3">
        <v>0</v>
      </c>
      <c r="Y1009" s="3">
        <v>0</v>
      </c>
      <c r="Z1009" s="3">
        <v>85.71</v>
      </c>
      <c r="AA1009" s="3">
        <v>6</v>
      </c>
      <c r="AB1009" s="3">
        <v>7</v>
      </c>
      <c r="AC1009" s="3">
        <v>0</v>
      </c>
      <c r="AD1009" s="3">
        <v>83.33</v>
      </c>
      <c r="AE1009" s="3">
        <v>20</v>
      </c>
      <c r="AF1009" s="3">
        <v>24</v>
      </c>
      <c r="AG1009" s="3">
        <v>0</v>
      </c>
      <c r="AH1009" s="3" t="s">
        <v>3999</v>
      </c>
    </row>
    <row r="1010" spans="1:34" s="4" customFormat="1" ht="11.25" x14ac:dyDescent="0.2">
      <c r="A1010" s="3" t="s">
        <v>3877</v>
      </c>
      <c r="B1010" s="3" t="s">
        <v>3985</v>
      </c>
      <c r="C1010" s="3" t="s">
        <v>36</v>
      </c>
      <c r="D1010" s="3">
        <v>10595</v>
      </c>
      <c r="E1010" s="3" t="s">
        <v>4000</v>
      </c>
      <c r="F1010" s="3" t="s">
        <v>4002</v>
      </c>
      <c r="G1010" s="3" t="s">
        <v>3992</v>
      </c>
      <c r="H1010" s="3" t="s">
        <v>4001</v>
      </c>
      <c r="I1010" s="3" t="s">
        <v>42</v>
      </c>
      <c r="J1010" s="3" t="s">
        <v>43</v>
      </c>
      <c r="K1010" s="3" t="s">
        <v>53</v>
      </c>
      <c r="L1010" s="3" t="s">
        <v>6</v>
      </c>
      <c r="M1010" s="3" t="s">
        <v>5257</v>
      </c>
      <c r="N1010" s="3">
        <v>70</v>
      </c>
      <c r="O1010" s="3">
        <v>7</v>
      </c>
      <c r="P1010" s="3">
        <v>10</v>
      </c>
      <c r="Q1010" s="3">
        <v>0</v>
      </c>
      <c r="R1010" s="3">
        <v>66.67</v>
      </c>
      <c r="S1010" s="3">
        <v>8</v>
      </c>
      <c r="T1010" s="3">
        <v>12</v>
      </c>
      <c r="U1010" s="3">
        <v>0</v>
      </c>
      <c r="V1010" s="3">
        <v>100</v>
      </c>
      <c r="W1010" s="3">
        <v>3</v>
      </c>
      <c r="X1010" s="3">
        <v>3</v>
      </c>
      <c r="Y1010" s="3">
        <v>0</v>
      </c>
      <c r="Z1010" s="3">
        <v>70</v>
      </c>
      <c r="AA1010" s="3">
        <v>7</v>
      </c>
      <c r="AB1010" s="3">
        <v>10</v>
      </c>
      <c r="AC1010" s="3">
        <v>0</v>
      </c>
      <c r="AD1010" s="3">
        <v>66.67</v>
      </c>
      <c r="AE1010" s="3">
        <v>6</v>
      </c>
      <c r="AF1010" s="3">
        <v>9</v>
      </c>
      <c r="AG1010" s="3">
        <v>0</v>
      </c>
      <c r="AH1010" s="3" t="s">
        <v>4003</v>
      </c>
    </row>
    <row r="1011" spans="1:34" s="4" customFormat="1" ht="11.25" x14ac:dyDescent="0.2">
      <c r="A1011" s="3" t="s">
        <v>3877</v>
      </c>
      <c r="B1011" s="3" t="s">
        <v>3985</v>
      </c>
      <c r="C1011" s="3" t="s">
        <v>36</v>
      </c>
      <c r="D1011" s="3">
        <v>10721</v>
      </c>
      <c r="E1011" s="3" t="s">
        <v>4004</v>
      </c>
      <c r="F1011" s="3" t="s">
        <v>4007</v>
      </c>
      <c r="G1011" s="3" t="s">
        <v>4005</v>
      </c>
      <c r="H1011" s="3" t="s">
        <v>4006</v>
      </c>
      <c r="I1011" s="3" t="s">
        <v>42</v>
      </c>
      <c r="J1011" s="3" t="s">
        <v>43</v>
      </c>
      <c r="K1011" s="3" t="s">
        <v>44</v>
      </c>
      <c r="L1011" s="3" t="s">
        <v>6</v>
      </c>
      <c r="M1011" s="3" t="s">
        <v>5257</v>
      </c>
      <c r="N1011" s="3">
        <v>100</v>
      </c>
      <c r="O1011" s="3">
        <v>80</v>
      </c>
      <c r="P1011" s="3">
        <v>80</v>
      </c>
      <c r="Q1011" s="3">
        <v>0</v>
      </c>
      <c r="R1011" s="3">
        <v>100</v>
      </c>
      <c r="S1011" s="3">
        <v>75</v>
      </c>
      <c r="T1011" s="3">
        <v>75</v>
      </c>
      <c r="U1011" s="3">
        <v>0</v>
      </c>
      <c r="V1011" s="3">
        <v>72.41</v>
      </c>
      <c r="W1011" s="3">
        <v>42</v>
      </c>
      <c r="X1011" s="3">
        <v>58</v>
      </c>
      <c r="Y1011" s="3">
        <v>0</v>
      </c>
      <c r="Z1011" s="3">
        <v>100</v>
      </c>
      <c r="AA1011" s="3">
        <v>87</v>
      </c>
      <c r="AB1011" s="3">
        <v>87</v>
      </c>
      <c r="AC1011" s="3">
        <v>0</v>
      </c>
      <c r="AD1011" s="3">
        <v>100</v>
      </c>
      <c r="AE1011" s="3">
        <v>88</v>
      </c>
      <c r="AF1011" s="3">
        <v>88</v>
      </c>
      <c r="AG1011" s="3">
        <v>0</v>
      </c>
      <c r="AH1011" s="3" t="s">
        <v>4008</v>
      </c>
    </row>
    <row r="1012" spans="1:34" s="4" customFormat="1" ht="11.25" x14ac:dyDescent="0.2">
      <c r="A1012" s="3" t="s">
        <v>3877</v>
      </c>
      <c r="B1012" s="3" t="s">
        <v>3985</v>
      </c>
      <c r="C1012" s="3" t="s">
        <v>36</v>
      </c>
      <c r="D1012" s="3">
        <v>12285</v>
      </c>
      <c r="E1012" s="3" t="s">
        <v>4009</v>
      </c>
      <c r="F1012" s="3" t="s">
        <v>4011</v>
      </c>
      <c r="G1012" s="3" t="s">
        <v>3987</v>
      </c>
      <c r="H1012" s="3" t="s">
        <v>4010</v>
      </c>
      <c r="I1012" s="3" t="s">
        <v>42</v>
      </c>
      <c r="J1012" s="3" t="s">
        <v>43</v>
      </c>
      <c r="K1012" s="3" t="s">
        <v>44</v>
      </c>
      <c r="L1012" s="3" t="s">
        <v>6</v>
      </c>
      <c r="M1012" s="3" t="s">
        <v>5257</v>
      </c>
      <c r="N1012" s="3">
        <v>100</v>
      </c>
      <c r="O1012" s="3">
        <v>20</v>
      </c>
      <c r="P1012" s="3">
        <v>20</v>
      </c>
      <c r="Q1012" s="3">
        <v>0</v>
      </c>
      <c r="R1012" s="3">
        <v>100</v>
      </c>
      <c r="S1012" s="3">
        <v>16</v>
      </c>
      <c r="T1012" s="3">
        <v>16</v>
      </c>
      <c r="U1012" s="3">
        <v>0</v>
      </c>
      <c r="V1012" s="3">
        <v>0</v>
      </c>
      <c r="W1012" s="3">
        <v>0</v>
      </c>
      <c r="X1012" s="3">
        <v>0</v>
      </c>
      <c r="Y1012" s="3">
        <v>0</v>
      </c>
      <c r="Z1012" s="3">
        <v>100</v>
      </c>
      <c r="AA1012" s="3">
        <v>14</v>
      </c>
      <c r="AB1012" s="3">
        <v>14</v>
      </c>
      <c r="AC1012" s="3">
        <v>0</v>
      </c>
      <c r="AD1012" s="3">
        <v>100</v>
      </c>
      <c r="AE1012" s="3">
        <v>16</v>
      </c>
      <c r="AF1012" s="3">
        <v>16</v>
      </c>
      <c r="AG1012" s="3">
        <v>0</v>
      </c>
      <c r="AH1012" s="3" t="s">
        <v>4012</v>
      </c>
    </row>
    <row r="1013" spans="1:34" s="4" customFormat="1" ht="11.25" x14ac:dyDescent="0.2">
      <c r="A1013" s="3" t="s">
        <v>3877</v>
      </c>
      <c r="B1013" s="3" t="s">
        <v>4013</v>
      </c>
      <c r="C1013" s="3" t="s">
        <v>36</v>
      </c>
      <c r="D1013" s="3">
        <v>3983</v>
      </c>
      <c r="E1013" s="3" t="s">
        <v>3879</v>
      </c>
      <c r="F1013" s="3" t="s">
        <v>4016</v>
      </c>
      <c r="G1013" s="3" t="s">
        <v>4014</v>
      </c>
      <c r="H1013" s="3" t="s">
        <v>4015</v>
      </c>
      <c r="I1013" s="3" t="s">
        <v>42</v>
      </c>
      <c r="J1013" s="3" t="s">
        <v>43</v>
      </c>
      <c r="K1013" s="3" t="s">
        <v>44</v>
      </c>
      <c r="L1013" s="3" t="s">
        <v>6</v>
      </c>
      <c r="M1013" s="3" t="s">
        <v>5257</v>
      </c>
      <c r="N1013" s="3">
        <v>28</v>
      </c>
      <c r="O1013" s="3">
        <v>18129415</v>
      </c>
      <c r="P1013" s="3">
        <v>64708962</v>
      </c>
      <c r="Q1013" s="3">
        <v>0</v>
      </c>
      <c r="R1013" s="3">
        <v>40</v>
      </c>
      <c r="S1013" s="3">
        <v>25938237</v>
      </c>
      <c r="T1013" s="3">
        <v>64845593</v>
      </c>
      <c r="U1013" s="3">
        <v>0</v>
      </c>
      <c r="V1013" s="3">
        <v>18.7</v>
      </c>
      <c r="W1013" s="3">
        <v>12115160</v>
      </c>
      <c r="X1013" s="3">
        <v>64708962</v>
      </c>
      <c r="Y1013" s="3">
        <v>0</v>
      </c>
      <c r="Z1013" s="3">
        <v>34.4</v>
      </c>
      <c r="AA1013" s="3">
        <v>19291851</v>
      </c>
      <c r="AB1013" s="3">
        <v>56119761</v>
      </c>
      <c r="AC1013" s="3">
        <v>0</v>
      </c>
      <c r="AD1013" s="3">
        <v>43.7</v>
      </c>
      <c r="AE1013" s="3">
        <v>26732150</v>
      </c>
      <c r="AF1013" s="3">
        <v>61167532</v>
      </c>
      <c r="AG1013" s="3">
        <v>0</v>
      </c>
      <c r="AH1013" s="3" t="s">
        <v>4017</v>
      </c>
    </row>
    <row r="1014" spans="1:34" s="4" customFormat="1" ht="11.25" x14ac:dyDescent="0.2">
      <c r="A1014" s="3" t="s">
        <v>3877</v>
      </c>
      <c r="B1014" s="3" t="s">
        <v>4013</v>
      </c>
      <c r="C1014" s="3" t="s">
        <v>36</v>
      </c>
      <c r="D1014" s="3">
        <v>3985</v>
      </c>
      <c r="E1014" s="3" t="s">
        <v>4018</v>
      </c>
      <c r="F1014" s="3" t="s">
        <v>3994</v>
      </c>
      <c r="G1014" s="3" t="s">
        <v>4019</v>
      </c>
      <c r="H1014" s="3" t="s">
        <v>4020</v>
      </c>
      <c r="I1014" s="3" t="s">
        <v>42</v>
      </c>
      <c r="J1014" s="3" t="s">
        <v>43</v>
      </c>
      <c r="K1014" s="3" t="s">
        <v>44</v>
      </c>
      <c r="L1014" s="3" t="s">
        <v>45</v>
      </c>
      <c r="M1014" s="3" t="s">
        <v>5257</v>
      </c>
      <c r="N1014" s="3">
        <v>100</v>
      </c>
      <c r="O1014" s="3">
        <v>35</v>
      </c>
      <c r="P1014" s="3">
        <v>35</v>
      </c>
      <c r="Q1014" s="3">
        <v>0</v>
      </c>
      <c r="R1014" s="3">
        <v>100</v>
      </c>
      <c r="S1014" s="3">
        <v>46</v>
      </c>
      <c r="T1014" s="3">
        <v>46</v>
      </c>
      <c r="U1014" s="3">
        <v>0</v>
      </c>
      <c r="V1014" s="3">
        <v>100</v>
      </c>
      <c r="W1014" s="3">
        <v>60</v>
      </c>
      <c r="X1014" s="3">
        <v>60</v>
      </c>
      <c r="Y1014" s="3">
        <v>0</v>
      </c>
      <c r="Z1014" s="3">
        <v>100</v>
      </c>
      <c r="AA1014" s="3">
        <v>39</v>
      </c>
      <c r="AB1014" s="3">
        <v>39</v>
      </c>
      <c r="AC1014" s="3">
        <v>0</v>
      </c>
      <c r="AD1014" s="3">
        <v>100</v>
      </c>
      <c r="AE1014" s="3">
        <v>60</v>
      </c>
      <c r="AF1014" s="3">
        <v>60</v>
      </c>
      <c r="AG1014" s="3">
        <v>0</v>
      </c>
      <c r="AH1014" s="3" t="s">
        <v>4021</v>
      </c>
    </row>
    <row r="1015" spans="1:34" s="4" customFormat="1" ht="11.25" x14ac:dyDescent="0.2">
      <c r="A1015" s="3" t="s">
        <v>3877</v>
      </c>
      <c r="B1015" s="3" t="s">
        <v>4013</v>
      </c>
      <c r="C1015" s="3" t="s">
        <v>36</v>
      </c>
      <c r="D1015" s="3">
        <v>3986</v>
      </c>
      <c r="E1015" s="3" t="s">
        <v>4022</v>
      </c>
      <c r="F1015" s="3" t="s">
        <v>4023</v>
      </c>
      <c r="G1015" s="3"/>
      <c r="H1015" s="3"/>
      <c r="I1015" s="3" t="s">
        <v>42</v>
      </c>
      <c r="J1015" s="3" t="s">
        <v>52</v>
      </c>
      <c r="K1015" s="3" t="s">
        <v>505</v>
      </c>
      <c r="L1015" s="3" t="s">
        <v>45</v>
      </c>
      <c r="M1015" s="3" t="s">
        <v>5256</v>
      </c>
      <c r="N1015" s="3" t="s">
        <v>67</v>
      </c>
      <c r="O1015" s="3" t="s">
        <v>40</v>
      </c>
      <c r="P1015" s="3" t="s">
        <v>40</v>
      </c>
      <c r="Q1015" s="3" t="s">
        <v>40</v>
      </c>
      <c r="R1015" s="3" t="s">
        <v>67</v>
      </c>
      <c r="S1015" s="3" t="s">
        <v>40</v>
      </c>
      <c r="T1015" s="3" t="s">
        <v>40</v>
      </c>
      <c r="U1015" s="3" t="s">
        <v>40</v>
      </c>
      <c r="V1015" s="3" t="s">
        <v>67</v>
      </c>
      <c r="W1015" s="3" t="s">
        <v>40</v>
      </c>
      <c r="X1015" s="3" t="s">
        <v>40</v>
      </c>
      <c r="Y1015" s="3" t="s">
        <v>40</v>
      </c>
      <c r="Z1015" s="3">
        <v>69.7</v>
      </c>
      <c r="AA1015" s="3">
        <v>45393244000</v>
      </c>
      <c r="AB1015" s="3">
        <v>65091067000</v>
      </c>
      <c r="AC1015" s="3">
        <v>0</v>
      </c>
      <c r="AD1015" s="3">
        <v>0</v>
      </c>
      <c r="AE1015" s="3">
        <v>0</v>
      </c>
      <c r="AF1015" s="3">
        <v>0</v>
      </c>
      <c r="AG1015" s="3">
        <v>0</v>
      </c>
      <c r="AH1015" s="3" t="s">
        <v>4024</v>
      </c>
    </row>
    <row r="1016" spans="1:34" s="4" customFormat="1" ht="11.25" x14ac:dyDescent="0.2">
      <c r="A1016" s="3" t="s">
        <v>3877</v>
      </c>
      <c r="B1016" s="3" t="s">
        <v>4013</v>
      </c>
      <c r="C1016" s="3" t="s">
        <v>36</v>
      </c>
      <c r="D1016" s="3">
        <v>12448</v>
      </c>
      <c r="E1016" s="3" t="s">
        <v>4025</v>
      </c>
      <c r="F1016" s="3" t="s">
        <v>4028</v>
      </c>
      <c r="G1016" s="3" t="s">
        <v>4026</v>
      </c>
      <c r="H1016" s="3" t="s">
        <v>4027</v>
      </c>
      <c r="I1016" s="3" t="s">
        <v>42</v>
      </c>
      <c r="J1016" s="3" t="s">
        <v>43</v>
      </c>
      <c r="K1016" s="3" t="s">
        <v>44</v>
      </c>
      <c r="L1016" s="3" t="s">
        <v>6</v>
      </c>
      <c r="M1016" s="3" t="s">
        <v>5257</v>
      </c>
      <c r="N1016" s="3">
        <v>100</v>
      </c>
      <c r="O1016" s="3">
        <v>14</v>
      </c>
      <c r="P1016" s="3">
        <v>14</v>
      </c>
      <c r="Q1016" s="3">
        <v>0</v>
      </c>
      <c r="R1016" s="3">
        <v>100</v>
      </c>
      <c r="S1016" s="3">
        <v>13</v>
      </c>
      <c r="T1016" s="3">
        <v>13</v>
      </c>
      <c r="U1016" s="3">
        <v>0</v>
      </c>
      <c r="V1016" s="3">
        <v>69</v>
      </c>
      <c r="W1016" s="3">
        <v>9</v>
      </c>
      <c r="X1016" s="3">
        <v>13</v>
      </c>
      <c r="Y1016" s="3">
        <v>0</v>
      </c>
      <c r="Z1016" s="3">
        <v>100</v>
      </c>
      <c r="AA1016" s="3">
        <v>10</v>
      </c>
      <c r="AB1016" s="3">
        <v>10</v>
      </c>
      <c r="AC1016" s="3">
        <v>0</v>
      </c>
      <c r="AD1016" s="3">
        <v>100</v>
      </c>
      <c r="AE1016" s="3">
        <v>10</v>
      </c>
      <c r="AF1016" s="3">
        <v>10</v>
      </c>
      <c r="AG1016" s="3">
        <v>0</v>
      </c>
      <c r="AH1016" s="3" t="s">
        <v>4029</v>
      </c>
    </row>
    <row r="1017" spans="1:34" s="4" customFormat="1" ht="11.25" x14ac:dyDescent="0.2">
      <c r="A1017" s="3" t="s">
        <v>3877</v>
      </c>
      <c r="B1017" s="3" t="s">
        <v>4013</v>
      </c>
      <c r="C1017" s="3" t="s">
        <v>36</v>
      </c>
      <c r="D1017" s="3">
        <v>12473</v>
      </c>
      <c r="E1017" s="3" t="s">
        <v>4030</v>
      </c>
      <c r="F1017" s="3" t="s">
        <v>4031</v>
      </c>
      <c r="G1017" s="3"/>
      <c r="H1017" s="3"/>
      <c r="I1017" s="3" t="s">
        <v>42</v>
      </c>
      <c r="J1017" s="3" t="s">
        <v>43</v>
      </c>
      <c r="K1017" s="3" t="s">
        <v>44</v>
      </c>
      <c r="L1017" s="3" t="s">
        <v>6</v>
      </c>
      <c r="M1017" s="3" t="s">
        <v>5256</v>
      </c>
      <c r="N1017" s="3" t="s">
        <v>67</v>
      </c>
      <c r="O1017" s="3" t="s">
        <v>40</v>
      </c>
      <c r="P1017" s="3" t="s">
        <v>40</v>
      </c>
      <c r="Q1017" s="3" t="s">
        <v>40</v>
      </c>
      <c r="R1017" s="3" t="s">
        <v>67</v>
      </c>
      <c r="S1017" s="3" t="s">
        <v>40</v>
      </c>
      <c r="T1017" s="3" t="s">
        <v>40</v>
      </c>
      <c r="U1017" s="3" t="s">
        <v>40</v>
      </c>
      <c r="V1017" s="3" t="s">
        <v>67</v>
      </c>
      <c r="W1017" s="3" t="s">
        <v>40</v>
      </c>
      <c r="X1017" s="3" t="s">
        <v>40</v>
      </c>
      <c r="Y1017" s="3" t="s">
        <v>40</v>
      </c>
      <c r="Z1017" s="3">
        <v>239</v>
      </c>
      <c r="AA1017" s="3">
        <v>3669241</v>
      </c>
      <c r="AB1017" s="3">
        <v>1537785</v>
      </c>
      <c r="AC1017" s="3">
        <v>0</v>
      </c>
      <c r="AD1017" s="3">
        <v>52</v>
      </c>
      <c r="AE1017" s="3">
        <v>8401619</v>
      </c>
      <c r="AF1017" s="3">
        <v>16236595</v>
      </c>
      <c r="AG1017" s="3">
        <v>0</v>
      </c>
      <c r="AH1017" s="3" t="s">
        <v>4032</v>
      </c>
    </row>
    <row r="1018" spans="1:34" s="4" customFormat="1" ht="11.25" x14ac:dyDescent="0.2">
      <c r="A1018" s="3" t="s">
        <v>3877</v>
      </c>
      <c r="B1018" s="3" t="s">
        <v>4033</v>
      </c>
      <c r="C1018" s="3" t="s">
        <v>36</v>
      </c>
      <c r="D1018" s="3">
        <v>4103</v>
      </c>
      <c r="E1018" s="3" t="s">
        <v>4034</v>
      </c>
      <c r="F1018" s="3" t="s">
        <v>3983</v>
      </c>
      <c r="G1018" s="3" t="s">
        <v>4035</v>
      </c>
      <c r="H1018" s="3" t="s">
        <v>4036</v>
      </c>
      <c r="I1018" s="3" t="s">
        <v>42</v>
      </c>
      <c r="J1018" s="3" t="s">
        <v>43</v>
      </c>
      <c r="K1018" s="3" t="s">
        <v>44</v>
      </c>
      <c r="L1018" s="3" t="s">
        <v>6</v>
      </c>
      <c r="M1018" s="3" t="s">
        <v>5257</v>
      </c>
      <c r="N1018" s="3">
        <v>50.7</v>
      </c>
      <c r="O1018" s="3">
        <v>37210324540</v>
      </c>
      <c r="P1018" s="3">
        <v>73354754000</v>
      </c>
      <c r="Q1018" s="3">
        <v>0</v>
      </c>
      <c r="R1018" s="3">
        <v>50.7</v>
      </c>
      <c r="S1018" s="3">
        <v>37210324540</v>
      </c>
      <c r="T1018" s="3">
        <v>73354754000</v>
      </c>
      <c r="U1018" s="3">
        <v>0</v>
      </c>
      <c r="V1018" s="3">
        <v>55.2</v>
      </c>
      <c r="W1018" s="3">
        <v>51572334929</v>
      </c>
      <c r="X1018" s="3">
        <v>93357162000</v>
      </c>
      <c r="Y1018" s="3">
        <v>0</v>
      </c>
      <c r="Z1018" s="3">
        <v>27.7</v>
      </c>
      <c r="AA1018" s="3">
        <v>23916812366</v>
      </c>
      <c r="AB1018" s="3">
        <v>86242304000</v>
      </c>
      <c r="AC1018" s="3">
        <v>0</v>
      </c>
      <c r="AD1018" s="3">
        <v>41</v>
      </c>
      <c r="AE1018" s="3">
        <v>36350303749</v>
      </c>
      <c r="AF1018" s="3">
        <v>88613814000</v>
      </c>
      <c r="AG1018" s="3">
        <v>0</v>
      </c>
      <c r="AH1018" s="3" t="s">
        <v>4037</v>
      </c>
    </row>
    <row r="1019" spans="1:34" s="4" customFormat="1" ht="11.25" x14ac:dyDescent="0.2">
      <c r="A1019" s="3" t="s">
        <v>3877</v>
      </c>
      <c r="B1019" s="3" t="s">
        <v>4033</v>
      </c>
      <c r="C1019" s="3" t="s">
        <v>36</v>
      </c>
      <c r="D1019" s="3">
        <v>4823</v>
      </c>
      <c r="E1019" s="3" t="s">
        <v>4038</v>
      </c>
      <c r="F1019" s="3" t="s">
        <v>4041</v>
      </c>
      <c r="G1019" s="3" t="s">
        <v>4039</v>
      </c>
      <c r="H1019" s="3" t="s">
        <v>4040</v>
      </c>
      <c r="I1019" s="3" t="s">
        <v>42</v>
      </c>
      <c r="J1019" s="3" t="s">
        <v>43</v>
      </c>
      <c r="K1019" s="3" t="s">
        <v>44</v>
      </c>
      <c r="L1019" s="3" t="s">
        <v>6</v>
      </c>
      <c r="M1019" s="3" t="s">
        <v>5257</v>
      </c>
      <c r="N1019" s="3">
        <v>100</v>
      </c>
      <c r="O1019" s="3">
        <v>56</v>
      </c>
      <c r="P1019" s="3">
        <v>56</v>
      </c>
      <c r="Q1019" s="3">
        <v>0</v>
      </c>
      <c r="R1019" s="3">
        <v>100</v>
      </c>
      <c r="S1019" s="3">
        <v>56</v>
      </c>
      <c r="T1019" s="3">
        <v>56</v>
      </c>
      <c r="U1019" s="3">
        <v>0</v>
      </c>
      <c r="V1019" s="3">
        <v>100</v>
      </c>
      <c r="W1019" s="3">
        <v>56</v>
      </c>
      <c r="X1019" s="3">
        <v>56</v>
      </c>
      <c r="Y1019" s="3">
        <v>0</v>
      </c>
      <c r="Z1019" s="3">
        <v>121</v>
      </c>
      <c r="AA1019" s="3">
        <v>68</v>
      </c>
      <c r="AB1019" s="3">
        <v>56</v>
      </c>
      <c r="AC1019" s="3">
        <v>0</v>
      </c>
      <c r="AD1019" s="3">
        <v>100</v>
      </c>
      <c r="AE1019" s="3">
        <v>56</v>
      </c>
      <c r="AF1019" s="3">
        <v>56</v>
      </c>
      <c r="AG1019" s="3">
        <v>0</v>
      </c>
      <c r="AH1019" s="3" t="s">
        <v>4042</v>
      </c>
    </row>
    <row r="1020" spans="1:34" s="4" customFormat="1" ht="11.25" x14ac:dyDescent="0.2">
      <c r="A1020" s="3" t="s">
        <v>3877</v>
      </c>
      <c r="B1020" s="3" t="s">
        <v>4033</v>
      </c>
      <c r="C1020" s="3" t="s">
        <v>36</v>
      </c>
      <c r="D1020" s="3">
        <v>5960</v>
      </c>
      <c r="E1020" s="3" t="s">
        <v>4043</v>
      </c>
      <c r="F1020" s="3" t="s">
        <v>4045</v>
      </c>
      <c r="G1020" s="3" t="s">
        <v>4035</v>
      </c>
      <c r="H1020" s="3" t="s">
        <v>4044</v>
      </c>
      <c r="I1020" s="3" t="s">
        <v>42</v>
      </c>
      <c r="J1020" s="3" t="s">
        <v>43</v>
      </c>
      <c r="K1020" s="3" t="s">
        <v>44</v>
      </c>
      <c r="L1020" s="3" t="s">
        <v>6</v>
      </c>
      <c r="M1020" s="3" t="s">
        <v>5257</v>
      </c>
      <c r="N1020" s="3">
        <v>97.9</v>
      </c>
      <c r="O1020" s="3">
        <v>1804</v>
      </c>
      <c r="P1020" s="3">
        <v>1842</v>
      </c>
      <c r="Q1020" s="3">
        <v>0</v>
      </c>
      <c r="R1020" s="3">
        <v>97.9</v>
      </c>
      <c r="S1020" s="3">
        <v>1804</v>
      </c>
      <c r="T1020" s="3">
        <v>1842</v>
      </c>
      <c r="U1020" s="3">
        <v>0</v>
      </c>
      <c r="V1020" s="3">
        <v>88.1</v>
      </c>
      <c r="W1020" s="3">
        <v>1962</v>
      </c>
      <c r="X1020" s="3">
        <v>2228</v>
      </c>
      <c r="Y1020" s="3">
        <v>0</v>
      </c>
      <c r="Z1020" s="3">
        <v>97.9</v>
      </c>
      <c r="AA1020" s="3">
        <v>2954</v>
      </c>
      <c r="AB1020" s="3">
        <v>3016</v>
      </c>
      <c r="AC1020" s="3">
        <v>0</v>
      </c>
      <c r="AD1020" s="3">
        <v>97.8</v>
      </c>
      <c r="AE1020" s="3">
        <v>2482</v>
      </c>
      <c r="AF1020" s="3">
        <v>2537</v>
      </c>
      <c r="AG1020" s="3">
        <v>0</v>
      </c>
      <c r="AH1020" s="3" t="s">
        <v>4046</v>
      </c>
    </row>
    <row r="1021" spans="1:34" s="4" customFormat="1" ht="11.25" x14ac:dyDescent="0.2">
      <c r="A1021" s="3" t="s">
        <v>3877</v>
      </c>
      <c r="B1021" s="3" t="s">
        <v>4033</v>
      </c>
      <c r="C1021" s="3" t="s">
        <v>36</v>
      </c>
      <c r="D1021" s="3">
        <v>7705</v>
      </c>
      <c r="E1021" s="3" t="s">
        <v>4047</v>
      </c>
      <c r="F1021" s="3" t="s">
        <v>4049</v>
      </c>
      <c r="G1021" s="3" t="s">
        <v>4035</v>
      </c>
      <c r="H1021" s="3" t="s">
        <v>4048</v>
      </c>
      <c r="I1021" s="3" t="s">
        <v>42</v>
      </c>
      <c r="J1021" s="3" t="s">
        <v>43</v>
      </c>
      <c r="K1021" s="3" t="s">
        <v>44</v>
      </c>
      <c r="L1021" s="3" t="s">
        <v>6</v>
      </c>
      <c r="M1021" s="3" t="s">
        <v>5257</v>
      </c>
      <c r="N1021" s="3">
        <v>91.7</v>
      </c>
      <c r="O1021" s="3">
        <v>11</v>
      </c>
      <c r="P1021" s="3">
        <v>12</v>
      </c>
      <c r="Q1021" s="3">
        <v>0</v>
      </c>
      <c r="R1021" s="3">
        <v>91.7</v>
      </c>
      <c r="S1021" s="3">
        <v>11</v>
      </c>
      <c r="T1021" s="3">
        <v>12</v>
      </c>
      <c r="U1021" s="3">
        <v>0</v>
      </c>
      <c r="V1021" s="3">
        <v>42.9</v>
      </c>
      <c r="W1021" s="3">
        <v>3</v>
      </c>
      <c r="X1021" s="3">
        <v>7</v>
      </c>
      <c r="Y1021" s="3">
        <v>0</v>
      </c>
      <c r="Z1021" s="3">
        <v>70.599999999999994</v>
      </c>
      <c r="AA1021" s="3">
        <v>12</v>
      </c>
      <c r="AB1021" s="3">
        <v>17</v>
      </c>
      <c r="AC1021" s="3">
        <v>0</v>
      </c>
      <c r="AD1021" s="3">
        <v>100</v>
      </c>
      <c r="AE1021" s="3">
        <v>5</v>
      </c>
      <c r="AF1021" s="3">
        <v>5</v>
      </c>
      <c r="AG1021" s="3">
        <v>0</v>
      </c>
      <c r="AH1021" s="3"/>
    </row>
    <row r="1022" spans="1:34" s="4" customFormat="1" ht="11.25" x14ac:dyDescent="0.2">
      <c r="A1022" s="3" t="s">
        <v>3877</v>
      </c>
      <c r="B1022" s="3" t="s">
        <v>4033</v>
      </c>
      <c r="C1022" s="3" t="s">
        <v>36</v>
      </c>
      <c r="D1022" s="3">
        <v>10736</v>
      </c>
      <c r="E1022" s="3" t="s">
        <v>3991</v>
      </c>
      <c r="F1022" s="3" t="s">
        <v>4051</v>
      </c>
      <c r="G1022" s="3" t="s">
        <v>4039</v>
      </c>
      <c r="H1022" s="3" t="s">
        <v>4050</v>
      </c>
      <c r="I1022" s="3" t="s">
        <v>42</v>
      </c>
      <c r="J1022" s="3" t="s">
        <v>43</v>
      </c>
      <c r="K1022" s="3" t="s">
        <v>44</v>
      </c>
      <c r="L1022" s="3" t="s">
        <v>45</v>
      </c>
      <c r="M1022" s="3" t="s">
        <v>5257</v>
      </c>
      <c r="N1022" s="3">
        <v>98.95</v>
      </c>
      <c r="O1022" s="3">
        <v>94</v>
      </c>
      <c r="P1022" s="3">
        <v>95</v>
      </c>
      <c r="Q1022" s="3">
        <v>0</v>
      </c>
      <c r="R1022" s="3">
        <v>98.95</v>
      </c>
      <c r="S1022" s="3">
        <v>94</v>
      </c>
      <c r="T1022" s="3">
        <v>95</v>
      </c>
      <c r="U1022" s="3">
        <v>0</v>
      </c>
      <c r="V1022" s="3">
        <v>98.68</v>
      </c>
      <c r="W1022" s="3">
        <v>75</v>
      </c>
      <c r="X1022" s="3">
        <v>76</v>
      </c>
      <c r="Y1022" s="3">
        <v>0</v>
      </c>
      <c r="Z1022" s="3">
        <v>100</v>
      </c>
      <c r="AA1022" s="3">
        <v>75</v>
      </c>
      <c r="AB1022" s="3">
        <v>75</v>
      </c>
      <c r="AC1022" s="3">
        <v>0</v>
      </c>
      <c r="AD1022" s="3">
        <v>100</v>
      </c>
      <c r="AE1022" s="3">
        <v>95</v>
      </c>
      <c r="AF1022" s="3">
        <v>95</v>
      </c>
      <c r="AG1022" s="3">
        <v>0</v>
      </c>
      <c r="AH1022" s="3" t="s">
        <v>4052</v>
      </c>
    </row>
    <row r="1023" spans="1:34" s="4" customFormat="1" ht="11.25" x14ac:dyDescent="0.2">
      <c r="A1023" s="3" t="s">
        <v>3877</v>
      </c>
      <c r="B1023" s="3" t="s">
        <v>4033</v>
      </c>
      <c r="C1023" s="3" t="s">
        <v>36</v>
      </c>
      <c r="D1023" s="3">
        <v>12044</v>
      </c>
      <c r="E1023" s="3" t="s">
        <v>4053</v>
      </c>
      <c r="F1023" s="3" t="s">
        <v>4056</v>
      </c>
      <c r="G1023" s="3" t="s">
        <v>4054</v>
      </c>
      <c r="H1023" s="3" t="s">
        <v>4055</v>
      </c>
      <c r="I1023" s="3" t="s">
        <v>42</v>
      </c>
      <c r="J1023" s="3" t="s">
        <v>52</v>
      </c>
      <c r="K1023" s="3" t="s">
        <v>53</v>
      </c>
      <c r="L1023" s="3" t="s">
        <v>6</v>
      </c>
      <c r="M1023" s="3" t="s">
        <v>5257</v>
      </c>
      <c r="N1023" s="3">
        <v>100</v>
      </c>
      <c r="O1023" s="3">
        <v>500</v>
      </c>
      <c r="P1023" s="3">
        <v>500</v>
      </c>
      <c r="Q1023" s="3">
        <v>0</v>
      </c>
      <c r="R1023" s="3">
        <v>100</v>
      </c>
      <c r="S1023" s="3">
        <v>500</v>
      </c>
      <c r="T1023" s="3">
        <v>500</v>
      </c>
      <c r="U1023" s="3">
        <v>0</v>
      </c>
      <c r="V1023" s="3">
        <v>0</v>
      </c>
      <c r="W1023" s="3">
        <v>0</v>
      </c>
      <c r="X1023" s="3">
        <v>500</v>
      </c>
      <c r="Y1023" s="3">
        <v>0</v>
      </c>
      <c r="Z1023" s="3">
        <v>100</v>
      </c>
      <c r="AA1023" s="3">
        <v>556</v>
      </c>
      <c r="AB1023" s="3">
        <v>556</v>
      </c>
      <c r="AC1023" s="3">
        <v>0</v>
      </c>
      <c r="AD1023" s="3">
        <v>100</v>
      </c>
      <c r="AE1023" s="3">
        <v>734</v>
      </c>
      <c r="AF1023" s="3">
        <v>734</v>
      </c>
      <c r="AG1023" s="3">
        <v>0</v>
      </c>
      <c r="AH1023" s="3" t="s">
        <v>4057</v>
      </c>
    </row>
    <row r="1024" spans="1:34" s="4" customFormat="1" ht="11.25" x14ac:dyDescent="0.2">
      <c r="A1024" s="3" t="s">
        <v>3877</v>
      </c>
      <c r="B1024" s="3" t="s">
        <v>4058</v>
      </c>
      <c r="C1024" s="3" t="s">
        <v>36</v>
      </c>
      <c r="D1024" s="3">
        <v>4255</v>
      </c>
      <c r="E1024" s="3" t="s">
        <v>4059</v>
      </c>
      <c r="F1024" s="3" t="s">
        <v>4060</v>
      </c>
      <c r="G1024" s="3"/>
      <c r="H1024" s="3"/>
      <c r="I1024" s="3" t="s">
        <v>42</v>
      </c>
      <c r="J1024" s="3" t="s">
        <v>43</v>
      </c>
      <c r="K1024" s="3" t="s">
        <v>44</v>
      </c>
      <c r="L1024" s="3" t="s">
        <v>6</v>
      </c>
      <c r="M1024" s="3" t="s">
        <v>5256</v>
      </c>
      <c r="N1024" s="3" t="s">
        <v>67</v>
      </c>
      <c r="O1024" s="3" t="s">
        <v>40</v>
      </c>
      <c r="P1024" s="3" t="s">
        <v>40</v>
      </c>
      <c r="Q1024" s="3" t="s">
        <v>40</v>
      </c>
      <c r="R1024" s="3">
        <v>51</v>
      </c>
      <c r="S1024" s="3">
        <v>35166643</v>
      </c>
      <c r="T1024" s="3">
        <v>68954203</v>
      </c>
      <c r="U1024" s="3">
        <v>0</v>
      </c>
      <c r="V1024" s="3">
        <v>0</v>
      </c>
      <c r="W1024" s="3">
        <v>0</v>
      </c>
      <c r="X1024" s="3">
        <v>0</v>
      </c>
      <c r="Y1024" s="3">
        <v>0</v>
      </c>
      <c r="Z1024" s="3">
        <v>0</v>
      </c>
      <c r="AA1024" s="3">
        <v>30013010362</v>
      </c>
      <c r="AB1024" s="3">
        <v>64825214000</v>
      </c>
      <c r="AC1024" s="3">
        <v>0</v>
      </c>
      <c r="AD1024" s="3">
        <v>46</v>
      </c>
      <c r="AE1024" s="3">
        <v>32071105852</v>
      </c>
      <c r="AF1024" s="3">
        <v>70343849000</v>
      </c>
      <c r="AG1024" s="3">
        <v>0</v>
      </c>
      <c r="AH1024" s="3" t="s">
        <v>4061</v>
      </c>
    </row>
    <row r="1025" spans="1:34" s="4" customFormat="1" ht="11.25" x14ac:dyDescent="0.2">
      <c r="A1025" s="3" t="s">
        <v>3877</v>
      </c>
      <c r="B1025" s="3" t="s">
        <v>4058</v>
      </c>
      <c r="C1025" s="3" t="s">
        <v>36</v>
      </c>
      <c r="D1025" s="3">
        <v>4256</v>
      </c>
      <c r="E1025" s="3" t="s">
        <v>4062</v>
      </c>
      <c r="F1025" s="3" t="s">
        <v>3994</v>
      </c>
      <c r="G1025" s="3" t="s">
        <v>4063</v>
      </c>
      <c r="H1025" s="3" t="s">
        <v>4064</v>
      </c>
      <c r="I1025" s="3" t="s">
        <v>42</v>
      </c>
      <c r="J1025" s="3" t="s">
        <v>43</v>
      </c>
      <c r="K1025" s="3" t="s">
        <v>44</v>
      </c>
      <c r="L1025" s="3" t="s">
        <v>45</v>
      </c>
      <c r="M1025" s="3" t="s">
        <v>5257</v>
      </c>
      <c r="N1025" s="3">
        <v>98</v>
      </c>
      <c r="O1025" s="3">
        <v>63</v>
      </c>
      <c r="P1025" s="3">
        <v>64</v>
      </c>
      <c r="Q1025" s="3">
        <v>0</v>
      </c>
      <c r="R1025" s="3">
        <v>99</v>
      </c>
      <c r="S1025" s="3">
        <v>88</v>
      </c>
      <c r="T1025" s="3">
        <v>89</v>
      </c>
      <c r="U1025" s="3">
        <v>0</v>
      </c>
      <c r="V1025" s="3">
        <v>0</v>
      </c>
      <c r="W1025" s="3">
        <v>0</v>
      </c>
      <c r="X1025" s="3">
        <v>0</v>
      </c>
      <c r="Y1025" s="3">
        <v>0</v>
      </c>
      <c r="Z1025" s="3">
        <v>99</v>
      </c>
      <c r="AA1025" s="3">
        <v>81</v>
      </c>
      <c r="AB1025" s="3">
        <v>82</v>
      </c>
      <c r="AC1025" s="3">
        <v>0</v>
      </c>
      <c r="AD1025" s="3">
        <v>99</v>
      </c>
      <c r="AE1025" s="3">
        <v>152</v>
      </c>
      <c r="AF1025" s="3">
        <v>153</v>
      </c>
      <c r="AG1025" s="3">
        <v>0</v>
      </c>
      <c r="AH1025" s="3" t="s">
        <v>4065</v>
      </c>
    </row>
    <row r="1026" spans="1:34" s="4" customFormat="1" ht="11.25" x14ac:dyDescent="0.2">
      <c r="A1026" s="3" t="s">
        <v>3877</v>
      </c>
      <c r="B1026" s="3" t="s">
        <v>4058</v>
      </c>
      <c r="C1026" s="3" t="s">
        <v>36</v>
      </c>
      <c r="D1026" s="3">
        <v>10207</v>
      </c>
      <c r="E1026" s="3" t="s">
        <v>4066</v>
      </c>
      <c r="F1026" s="3" t="s">
        <v>4068</v>
      </c>
      <c r="G1026" s="3" t="s">
        <v>4063</v>
      </c>
      <c r="H1026" s="3" t="s">
        <v>4067</v>
      </c>
      <c r="I1026" s="3" t="s">
        <v>42</v>
      </c>
      <c r="J1026" s="3" t="s">
        <v>43</v>
      </c>
      <c r="K1026" s="3" t="s">
        <v>53</v>
      </c>
      <c r="L1026" s="3" t="s">
        <v>6</v>
      </c>
      <c r="M1026" s="3" t="s">
        <v>5257</v>
      </c>
      <c r="N1026" s="3">
        <v>92</v>
      </c>
      <c r="O1026" s="3">
        <v>116</v>
      </c>
      <c r="P1026" s="3">
        <v>126</v>
      </c>
      <c r="Q1026" s="3">
        <v>0</v>
      </c>
      <c r="R1026" s="3">
        <v>92</v>
      </c>
      <c r="S1026" s="3">
        <v>127</v>
      </c>
      <c r="T1026" s="3">
        <v>138</v>
      </c>
      <c r="U1026" s="3">
        <v>0</v>
      </c>
      <c r="V1026" s="3">
        <v>0</v>
      </c>
      <c r="W1026" s="3">
        <v>0</v>
      </c>
      <c r="X1026" s="3">
        <v>0</v>
      </c>
      <c r="Y1026" s="3">
        <v>0</v>
      </c>
      <c r="Z1026" s="3">
        <v>94</v>
      </c>
      <c r="AA1026" s="3">
        <v>116</v>
      </c>
      <c r="AB1026" s="3">
        <v>124</v>
      </c>
      <c r="AC1026" s="3">
        <v>0</v>
      </c>
      <c r="AD1026" s="3">
        <v>92</v>
      </c>
      <c r="AE1026" s="3">
        <v>125</v>
      </c>
      <c r="AF1026" s="3">
        <v>136</v>
      </c>
      <c r="AG1026" s="3">
        <v>0</v>
      </c>
      <c r="AH1026" s="3" t="s">
        <v>4069</v>
      </c>
    </row>
    <row r="1027" spans="1:34" s="4" customFormat="1" ht="11.25" x14ac:dyDescent="0.2">
      <c r="A1027" s="3" t="s">
        <v>3877</v>
      </c>
      <c r="B1027" s="3" t="s">
        <v>4058</v>
      </c>
      <c r="C1027" s="3" t="s">
        <v>36</v>
      </c>
      <c r="D1027" s="3">
        <v>10734</v>
      </c>
      <c r="E1027" s="3" t="s">
        <v>4070</v>
      </c>
      <c r="F1027" s="3" t="s">
        <v>4072</v>
      </c>
      <c r="G1027" s="3" t="s">
        <v>4063</v>
      </c>
      <c r="H1027" s="3" t="s">
        <v>4071</v>
      </c>
      <c r="I1027" s="3" t="s">
        <v>42</v>
      </c>
      <c r="J1027" s="3" t="s">
        <v>52</v>
      </c>
      <c r="K1027" s="3" t="s">
        <v>505</v>
      </c>
      <c r="L1027" s="3" t="s">
        <v>6</v>
      </c>
      <c r="M1027" s="3" t="s">
        <v>5257</v>
      </c>
      <c r="N1027" s="3">
        <v>105.15</v>
      </c>
      <c r="O1027" s="3">
        <v>13670000000</v>
      </c>
      <c r="P1027" s="3">
        <v>13000000000</v>
      </c>
      <c r="Q1027" s="3">
        <v>0</v>
      </c>
      <c r="R1027" s="3">
        <v>105.26</v>
      </c>
      <c r="S1027" s="3">
        <v>13683800000</v>
      </c>
      <c r="T1027" s="3">
        <v>13000000000</v>
      </c>
      <c r="U1027" s="3">
        <v>0</v>
      </c>
      <c r="V1027" s="3">
        <v>0</v>
      </c>
      <c r="W1027" s="3">
        <v>0</v>
      </c>
      <c r="X1027" s="3">
        <v>0</v>
      </c>
      <c r="Y1027" s="3">
        <v>0</v>
      </c>
      <c r="Z1027" s="3">
        <v>103.46</v>
      </c>
      <c r="AA1027" s="3">
        <v>20220596752</v>
      </c>
      <c r="AB1027" s="3">
        <v>19543839564</v>
      </c>
      <c r="AC1027" s="3">
        <v>0</v>
      </c>
      <c r="AD1027" s="3">
        <v>105.74</v>
      </c>
      <c r="AE1027" s="3">
        <v>9033279004</v>
      </c>
      <c r="AF1027" s="3">
        <v>8542552215</v>
      </c>
      <c r="AG1027" s="3">
        <v>0</v>
      </c>
      <c r="AH1027" s="3" t="s">
        <v>4073</v>
      </c>
    </row>
    <row r="1028" spans="1:34" s="4" customFormat="1" ht="11.25" x14ac:dyDescent="0.2">
      <c r="A1028" s="3" t="s">
        <v>3877</v>
      </c>
      <c r="B1028" s="3" t="s">
        <v>4058</v>
      </c>
      <c r="C1028" s="3" t="s">
        <v>36</v>
      </c>
      <c r="D1028" s="3">
        <v>12865</v>
      </c>
      <c r="E1028" s="3" t="s">
        <v>4074</v>
      </c>
      <c r="F1028" s="3" t="s">
        <v>4077</v>
      </c>
      <c r="G1028" s="3" t="s">
        <v>4075</v>
      </c>
      <c r="H1028" s="3" t="s">
        <v>4076</v>
      </c>
      <c r="I1028" s="3" t="s">
        <v>42</v>
      </c>
      <c r="J1028" s="3" t="s">
        <v>43</v>
      </c>
      <c r="K1028" s="3" t="s">
        <v>44</v>
      </c>
      <c r="L1028" s="3" t="s">
        <v>45</v>
      </c>
      <c r="M1028" s="3" t="s">
        <v>5257</v>
      </c>
      <c r="N1028" s="3">
        <v>100</v>
      </c>
      <c r="O1028" s="3">
        <v>1</v>
      </c>
      <c r="P1028" s="3">
        <v>1</v>
      </c>
      <c r="Q1028" s="3">
        <v>0</v>
      </c>
      <c r="R1028" s="3">
        <v>100</v>
      </c>
      <c r="S1028" s="3">
        <v>1</v>
      </c>
      <c r="T1028" s="3">
        <v>1</v>
      </c>
      <c r="U1028" s="3">
        <v>0</v>
      </c>
      <c r="V1028" s="3">
        <v>0</v>
      </c>
      <c r="W1028" s="3">
        <v>0</v>
      </c>
      <c r="X1028" s="3">
        <v>0</v>
      </c>
      <c r="Y1028" s="3">
        <v>0</v>
      </c>
      <c r="Z1028" s="3">
        <v>100</v>
      </c>
      <c r="AA1028" s="3">
        <v>1</v>
      </c>
      <c r="AB1028" s="3">
        <v>1</v>
      </c>
      <c r="AC1028" s="3">
        <v>0</v>
      </c>
      <c r="AD1028" s="3">
        <v>50</v>
      </c>
      <c r="AE1028" s="3">
        <v>1</v>
      </c>
      <c r="AF1028" s="3">
        <v>2</v>
      </c>
      <c r="AG1028" s="3">
        <v>0</v>
      </c>
      <c r="AH1028" s="3" t="s">
        <v>4078</v>
      </c>
    </row>
    <row r="1029" spans="1:34" s="4" customFormat="1" ht="11.25" x14ac:dyDescent="0.2">
      <c r="A1029" s="3" t="s">
        <v>3877</v>
      </c>
      <c r="B1029" s="3" t="s">
        <v>4058</v>
      </c>
      <c r="C1029" s="3" t="s">
        <v>36</v>
      </c>
      <c r="D1029" s="3">
        <v>13723</v>
      </c>
      <c r="E1029" s="3" t="s">
        <v>4079</v>
      </c>
      <c r="F1029" s="3" t="s">
        <v>4082</v>
      </c>
      <c r="G1029" s="3" t="s">
        <v>4080</v>
      </c>
      <c r="H1029" s="3" t="s">
        <v>4081</v>
      </c>
      <c r="I1029" s="3" t="s">
        <v>42</v>
      </c>
      <c r="J1029" s="3" t="s">
        <v>52</v>
      </c>
      <c r="K1029" s="3" t="s">
        <v>44</v>
      </c>
      <c r="L1029" s="3" t="s">
        <v>6</v>
      </c>
      <c r="M1029" s="3" t="s">
        <v>9</v>
      </c>
      <c r="N1029" s="3">
        <v>80</v>
      </c>
      <c r="O1029" s="3">
        <v>80</v>
      </c>
      <c r="P1029" s="3">
        <v>100</v>
      </c>
      <c r="Q1029" s="3">
        <v>0</v>
      </c>
      <c r="R1029" s="3"/>
      <c r="S1029" s="3"/>
      <c r="T1029" s="3"/>
      <c r="U1029" s="3"/>
      <c r="V1029" s="3">
        <v>0</v>
      </c>
      <c r="W1029" s="3">
        <v>0</v>
      </c>
      <c r="X1029" s="3">
        <v>0</v>
      </c>
      <c r="Y1029" s="3">
        <v>0</v>
      </c>
      <c r="Z1029" s="3">
        <v>0</v>
      </c>
      <c r="AA1029" s="3">
        <v>0</v>
      </c>
      <c r="AB1029" s="3">
        <v>0</v>
      </c>
      <c r="AC1029" s="3">
        <v>0</v>
      </c>
      <c r="AD1029" s="3">
        <v>0</v>
      </c>
      <c r="AE1029" s="3">
        <v>0</v>
      </c>
      <c r="AF1029" s="3">
        <v>0</v>
      </c>
      <c r="AG1029" s="3">
        <v>0</v>
      </c>
      <c r="AH1029" s="3" t="s">
        <v>4083</v>
      </c>
    </row>
    <row r="1030" spans="1:34" s="4" customFormat="1" ht="11.25" x14ac:dyDescent="0.2">
      <c r="A1030" s="3" t="s">
        <v>3877</v>
      </c>
      <c r="B1030" s="3" t="s">
        <v>4058</v>
      </c>
      <c r="C1030" s="3" t="s">
        <v>36</v>
      </c>
      <c r="D1030" s="3">
        <v>13750</v>
      </c>
      <c r="E1030" s="3" t="s">
        <v>4084</v>
      </c>
      <c r="F1030" s="3" t="s">
        <v>4086</v>
      </c>
      <c r="G1030" s="3" t="s">
        <v>4080</v>
      </c>
      <c r="H1030" s="3" t="s">
        <v>4085</v>
      </c>
      <c r="I1030" s="3" t="s">
        <v>42</v>
      </c>
      <c r="J1030" s="3" t="s">
        <v>43</v>
      </c>
      <c r="K1030" s="3" t="s">
        <v>44</v>
      </c>
      <c r="L1030" s="3" t="s">
        <v>45</v>
      </c>
      <c r="M1030" s="3" t="s">
        <v>9</v>
      </c>
      <c r="N1030" s="3">
        <v>1</v>
      </c>
      <c r="O1030" s="3">
        <v>3</v>
      </c>
      <c r="P1030" s="3">
        <v>3</v>
      </c>
      <c r="Q1030" s="3">
        <v>0</v>
      </c>
      <c r="R1030" s="3"/>
      <c r="S1030" s="3"/>
      <c r="T1030" s="3"/>
      <c r="U1030" s="3"/>
      <c r="V1030" s="3">
        <v>0</v>
      </c>
      <c r="W1030" s="3">
        <v>0</v>
      </c>
      <c r="X1030" s="3">
        <v>0</v>
      </c>
      <c r="Y1030" s="3">
        <v>0</v>
      </c>
      <c r="Z1030" s="3" t="s">
        <v>67</v>
      </c>
      <c r="AA1030" s="3" t="s">
        <v>40</v>
      </c>
      <c r="AB1030" s="3" t="s">
        <v>40</v>
      </c>
      <c r="AC1030" s="3" t="s">
        <v>40</v>
      </c>
      <c r="AD1030" s="3" t="s">
        <v>67</v>
      </c>
      <c r="AE1030" s="3" t="s">
        <v>40</v>
      </c>
      <c r="AF1030" s="3" t="s">
        <v>40</v>
      </c>
      <c r="AG1030" s="3" t="s">
        <v>40</v>
      </c>
      <c r="AH1030" s="3" t="s">
        <v>4087</v>
      </c>
    </row>
    <row r="1031" spans="1:34" s="4" customFormat="1" ht="11.25" x14ac:dyDescent="0.2">
      <c r="A1031" s="3" t="s">
        <v>3877</v>
      </c>
      <c r="B1031" s="3" t="s">
        <v>4058</v>
      </c>
      <c r="C1031" s="3" t="s">
        <v>36</v>
      </c>
      <c r="D1031" s="3">
        <v>13768</v>
      </c>
      <c r="E1031" s="3" t="s">
        <v>4088</v>
      </c>
      <c r="F1031" s="3" t="s">
        <v>4090</v>
      </c>
      <c r="G1031" s="3" t="s">
        <v>4080</v>
      </c>
      <c r="H1031" s="3" t="s">
        <v>4089</v>
      </c>
      <c r="I1031" s="3" t="s">
        <v>42</v>
      </c>
      <c r="J1031" s="3" t="s">
        <v>43</v>
      </c>
      <c r="K1031" s="3" t="s">
        <v>44</v>
      </c>
      <c r="L1031" s="3" t="s">
        <v>6</v>
      </c>
      <c r="M1031" s="3" t="s">
        <v>9</v>
      </c>
      <c r="N1031" s="3">
        <v>44</v>
      </c>
      <c r="O1031" s="3">
        <v>4</v>
      </c>
      <c r="P1031" s="3">
        <v>9</v>
      </c>
      <c r="Q1031" s="3">
        <v>0</v>
      </c>
      <c r="R1031" s="3"/>
      <c r="S1031" s="3"/>
      <c r="T1031" s="3"/>
      <c r="U1031" s="3"/>
      <c r="V1031" s="3">
        <v>0</v>
      </c>
      <c r="W1031" s="3">
        <v>0</v>
      </c>
      <c r="X1031" s="3">
        <v>0</v>
      </c>
      <c r="Y1031" s="3">
        <v>0</v>
      </c>
      <c r="Z1031" s="3" t="s">
        <v>67</v>
      </c>
      <c r="AA1031" s="3" t="s">
        <v>40</v>
      </c>
      <c r="AB1031" s="3" t="s">
        <v>40</v>
      </c>
      <c r="AC1031" s="3" t="s">
        <v>40</v>
      </c>
      <c r="AD1031" s="3" t="s">
        <v>67</v>
      </c>
      <c r="AE1031" s="3" t="s">
        <v>40</v>
      </c>
      <c r="AF1031" s="3" t="s">
        <v>40</v>
      </c>
      <c r="AG1031" s="3" t="s">
        <v>40</v>
      </c>
      <c r="AH1031" s="3" t="s">
        <v>4091</v>
      </c>
    </row>
    <row r="1032" spans="1:34" s="4" customFormat="1" ht="11.25" x14ac:dyDescent="0.2">
      <c r="A1032" s="3" t="s">
        <v>3877</v>
      </c>
      <c r="B1032" s="3" t="s">
        <v>4092</v>
      </c>
      <c r="C1032" s="3" t="s">
        <v>36</v>
      </c>
      <c r="D1032" s="3">
        <v>8572</v>
      </c>
      <c r="E1032" s="3" t="s">
        <v>4093</v>
      </c>
      <c r="F1032" s="3" t="s">
        <v>4095</v>
      </c>
      <c r="G1032" s="3" t="s">
        <v>4094</v>
      </c>
      <c r="H1032" s="3"/>
      <c r="I1032" s="3" t="s">
        <v>42</v>
      </c>
      <c r="J1032" s="3" t="s">
        <v>43</v>
      </c>
      <c r="K1032" s="3" t="s">
        <v>44</v>
      </c>
      <c r="L1032" s="3" t="s">
        <v>6</v>
      </c>
      <c r="M1032" s="3" t="s">
        <v>5257</v>
      </c>
      <c r="N1032" s="3">
        <v>95</v>
      </c>
      <c r="O1032" s="3">
        <v>19</v>
      </c>
      <c r="P1032" s="3">
        <v>20</v>
      </c>
      <c r="Q1032" s="3">
        <v>0</v>
      </c>
      <c r="R1032" s="3">
        <v>99</v>
      </c>
      <c r="S1032" s="3">
        <v>197</v>
      </c>
      <c r="T1032" s="3">
        <v>200</v>
      </c>
      <c r="U1032" s="3">
        <v>0</v>
      </c>
      <c r="V1032" s="3" t="s">
        <v>67</v>
      </c>
      <c r="W1032" s="3" t="s">
        <v>40</v>
      </c>
      <c r="X1032" s="3" t="s">
        <v>40</v>
      </c>
      <c r="Y1032" s="3" t="s">
        <v>40</v>
      </c>
      <c r="Z1032" s="3">
        <v>100</v>
      </c>
      <c r="AA1032" s="3">
        <v>4</v>
      </c>
      <c r="AB1032" s="3">
        <v>4</v>
      </c>
      <c r="AC1032" s="3">
        <v>0</v>
      </c>
      <c r="AD1032" s="3">
        <v>100</v>
      </c>
      <c r="AE1032" s="3">
        <v>8</v>
      </c>
      <c r="AF1032" s="3">
        <v>8</v>
      </c>
      <c r="AG1032" s="3">
        <v>0</v>
      </c>
      <c r="AH1032" s="3" t="s">
        <v>4096</v>
      </c>
    </row>
    <row r="1033" spans="1:34" s="4" customFormat="1" ht="11.25" x14ac:dyDescent="0.2">
      <c r="A1033" s="3" t="s">
        <v>3877</v>
      </c>
      <c r="B1033" s="3" t="s">
        <v>4092</v>
      </c>
      <c r="C1033" s="3" t="s">
        <v>36</v>
      </c>
      <c r="D1033" s="3">
        <v>8577</v>
      </c>
      <c r="E1033" s="3" t="s">
        <v>4097</v>
      </c>
      <c r="F1033" s="3" t="s">
        <v>4099</v>
      </c>
      <c r="G1033" s="3" t="s">
        <v>4098</v>
      </c>
      <c r="H1033" s="3"/>
      <c r="I1033" s="3" t="s">
        <v>42</v>
      </c>
      <c r="J1033" s="3" t="s">
        <v>43</v>
      </c>
      <c r="K1033" s="3" t="s">
        <v>44</v>
      </c>
      <c r="L1033" s="3" t="s">
        <v>45</v>
      </c>
      <c r="M1033" s="3" t="s">
        <v>5257</v>
      </c>
      <c r="N1033" s="3">
        <v>98</v>
      </c>
      <c r="O1033" s="3">
        <v>39</v>
      </c>
      <c r="P1033" s="3">
        <v>40</v>
      </c>
      <c r="Q1033" s="3">
        <v>0</v>
      </c>
      <c r="R1033" s="3">
        <v>97</v>
      </c>
      <c r="S1033" s="3">
        <v>388</v>
      </c>
      <c r="T1033" s="3">
        <v>400</v>
      </c>
      <c r="U1033" s="3">
        <v>0</v>
      </c>
      <c r="V1033" s="3" t="s">
        <v>67</v>
      </c>
      <c r="W1033" s="3" t="s">
        <v>40</v>
      </c>
      <c r="X1033" s="3" t="s">
        <v>40</v>
      </c>
      <c r="Y1033" s="3" t="s">
        <v>40</v>
      </c>
      <c r="Z1033" s="3">
        <v>100</v>
      </c>
      <c r="AA1033" s="3">
        <v>33</v>
      </c>
      <c r="AB1033" s="3">
        <v>33</v>
      </c>
      <c r="AC1033" s="3">
        <v>0</v>
      </c>
      <c r="AD1033" s="3">
        <v>97</v>
      </c>
      <c r="AE1033" s="3">
        <v>34</v>
      </c>
      <c r="AF1033" s="3">
        <v>35</v>
      </c>
      <c r="AG1033" s="3">
        <v>0</v>
      </c>
      <c r="AH1033" s="3" t="s">
        <v>4100</v>
      </c>
    </row>
    <row r="1034" spans="1:34" s="4" customFormat="1" ht="11.25" x14ac:dyDescent="0.2">
      <c r="A1034" s="3" t="s">
        <v>3877</v>
      </c>
      <c r="B1034" s="3" t="s">
        <v>4092</v>
      </c>
      <c r="C1034" s="3" t="s">
        <v>36</v>
      </c>
      <c r="D1034" s="3">
        <v>9353</v>
      </c>
      <c r="E1034" s="3" t="s">
        <v>4101</v>
      </c>
      <c r="F1034" s="3" t="s">
        <v>4103</v>
      </c>
      <c r="G1034" s="3" t="s">
        <v>4102</v>
      </c>
      <c r="H1034" s="3"/>
      <c r="I1034" s="3" t="s">
        <v>42</v>
      </c>
      <c r="J1034" s="3" t="s">
        <v>43</v>
      </c>
      <c r="K1034" s="3" t="s">
        <v>44</v>
      </c>
      <c r="L1034" s="3" t="s">
        <v>6</v>
      </c>
      <c r="M1034" s="3" t="s">
        <v>5257</v>
      </c>
      <c r="N1034" s="3">
        <v>100</v>
      </c>
      <c r="O1034" s="3">
        <v>15</v>
      </c>
      <c r="P1034" s="3">
        <v>15</v>
      </c>
      <c r="Q1034" s="3">
        <v>0</v>
      </c>
      <c r="R1034" s="3">
        <v>100</v>
      </c>
      <c r="S1034" s="3">
        <v>15</v>
      </c>
      <c r="T1034" s="3">
        <v>15</v>
      </c>
      <c r="U1034" s="3">
        <v>0</v>
      </c>
      <c r="V1034" s="3" t="s">
        <v>67</v>
      </c>
      <c r="W1034" s="3" t="s">
        <v>40</v>
      </c>
      <c r="X1034" s="3" t="s">
        <v>40</v>
      </c>
      <c r="Y1034" s="3" t="s">
        <v>40</v>
      </c>
      <c r="Z1034" s="3">
        <v>100</v>
      </c>
      <c r="AA1034" s="3">
        <v>15</v>
      </c>
      <c r="AB1034" s="3">
        <v>15</v>
      </c>
      <c r="AC1034" s="3">
        <v>0</v>
      </c>
      <c r="AD1034" s="3">
        <v>100</v>
      </c>
      <c r="AE1034" s="3">
        <v>15</v>
      </c>
      <c r="AF1034" s="3">
        <v>15</v>
      </c>
      <c r="AG1034" s="3">
        <v>0</v>
      </c>
      <c r="AH1034" s="3" t="s">
        <v>4104</v>
      </c>
    </row>
    <row r="1035" spans="1:34" s="4" customFormat="1" ht="11.25" x14ac:dyDescent="0.2">
      <c r="A1035" s="3" t="s">
        <v>3877</v>
      </c>
      <c r="B1035" s="3" t="s">
        <v>4092</v>
      </c>
      <c r="C1035" s="3" t="s">
        <v>36</v>
      </c>
      <c r="D1035" s="3">
        <v>12637</v>
      </c>
      <c r="E1035" s="3" t="s">
        <v>4105</v>
      </c>
      <c r="F1035" s="3" t="s">
        <v>4107</v>
      </c>
      <c r="G1035" s="3" t="s">
        <v>4106</v>
      </c>
      <c r="H1035" s="3"/>
      <c r="I1035" s="3" t="s">
        <v>42</v>
      </c>
      <c r="J1035" s="3" t="s">
        <v>43</v>
      </c>
      <c r="K1035" s="3" t="s">
        <v>953</v>
      </c>
      <c r="L1035" s="3" t="s">
        <v>6</v>
      </c>
      <c r="M1035" s="3" t="s">
        <v>5257</v>
      </c>
      <c r="N1035" s="3">
        <v>100</v>
      </c>
      <c r="O1035" s="3">
        <v>10</v>
      </c>
      <c r="P1035" s="3">
        <v>10</v>
      </c>
      <c r="Q1035" s="3">
        <v>0</v>
      </c>
      <c r="R1035" s="3">
        <v>100</v>
      </c>
      <c r="S1035" s="3">
        <v>10</v>
      </c>
      <c r="T1035" s="3">
        <v>10</v>
      </c>
      <c r="U1035" s="3">
        <v>0</v>
      </c>
      <c r="V1035" s="3">
        <v>0</v>
      </c>
      <c r="W1035" s="3">
        <v>0</v>
      </c>
      <c r="X1035" s="3">
        <v>0</v>
      </c>
      <c r="Y1035" s="3">
        <v>0</v>
      </c>
      <c r="Z1035" s="3">
        <v>100</v>
      </c>
      <c r="AA1035" s="3">
        <v>10</v>
      </c>
      <c r="AB1035" s="3">
        <v>10</v>
      </c>
      <c r="AC1035" s="3">
        <v>0</v>
      </c>
      <c r="AD1035" s="3">
        <v>100</v>
      </c>
      <c r="AE1035" s="3">
        <v>10</v>
      </c>
      <c r="AF1035" s="3">
        <v>10</v>
      </c>
      <c r="AG1035" s="3">
        <v>0</v>
      </c>
      <c r="AH1035" s="3" t="s">
        <v>4108</v>
      </c>
    </row>
    <row r="1036" spans="1:34" s="4" customFormat="1" ht="11.25" x14ac:dyDescent="0.2">
      <c r="A1036" s="3" t="s">
        <v>3877</v>
      </c>
      <c r="B1036" s="3" t="s">
        <v>4109</v>
      </c>
      <c r="C1036" s="3" t="s">
        <v>36</v>
      </c>
      <c r="D1036" s="3">
        <v>7142</v>
      </c>
      <c r="E1036" s="3" t="s">
        <v>4110</v>
      </c>
      <c r="F1036" s="3" t="s">
        <v>4113</v>
      </c>
      <c r="G1036" s="3" t="s">
        <v>4111</v>
      </c>
      <c r="H1036" s="3" t="s">
        <v>4112</v>
      </c>
      <c r="I1036" s="3" t="s">
        <v>42</v>
      </c>
      <c r="J1036" s="3" t="s">
        <v>52</v>
      </c>
      <c r="K1036" s="3" t="s">
        <v>44</v>
      </c>
      <c r="L1036" s="3" t="s">
        <v>45</v>
      </c>
      <c r="M1036" s="3" t="s">
        <v>5257</v>
      </c>
      <c r="N1036" s="3">
        <v>75</v>
      </c>
      <c r="O1036" s="3">
        <v>30000000</v>
      </c>
      <c r="P1036" s="3">
        <v>40000000</v>
      </c>
      <c r="Q1036" s="3">
        <v>0</v>
      </c>
      <c r="R1036" s="3">
        <v>70</v>
      </c>
      <c r="S1036" s="3">
        <v>35700000</v>
      </c>
      <c r="T1036" s="3">
        <v>51073726</v>
      </c>
      <c r="U1036" s="3">
        <v>0</v>
      </c>
      <c r="V1036" s="3">
        <v>68</v>
      </c>
      <c r="W1036" s="3">
        <v>26726419</v>
      </c>
      <c r="X1036" s="3">
        <v>39475154</v>
      </c>
      <c r="Y1036" s="3">
        <v>0</v>
      </c>
      <c r="Z1036" s="3">
        <v>67</v>
      </c>
      <c r="AA1036" s="3">
        <v>0</v>
      </c>
      <c r="AB1036" s="3">
        <v>0</v>
      </c>
      <c r="AC1036" s="3">
        <v>0</v>
      </c>
      <c r="AD1036" s="3">
        <v>70</v>
      </c>
      <c r="AE1036" s="3">
        <v>29919542</v>
      </c>
      <c r="AF1036" s="3">
        <v>43030280</v>
      </c>
      <c r="AG1036" s="3">
        <v>0</v>
      </c>
      <c r="AH1036" s="3" t="s">
        <v>4114</v>
      </c>
    </row>
    <row r="1037" spans="1:34" s="4" customFormat="1" ht="11.25" x14ac:dyDescent="0.2">
      <c r="A1037" s="3" t="s">
        <v>3877</v>
      </c>
      <c r="B1037" s="3" t="s">
        <v>4109</v>
      </c>
      <c r="C1037" s="3" t="s">
        <v>36</v>
      </c>
      <c r="D1037" s="3">
        <v>9957</v>
      </c>
      <c r="E1037" s="3" t="s">
        <v>4115</v>
      </c>
      <c r="F1037" s="3" t="s">
        <v>4118</v>
      </c>
      <c r="G1037" s="3" t="s">
        <v>4116</v>
      </c>
      <c r="H1037" s="3" t="s">
        <v>4117</v>
      </c>
      <c r="I1037" s="3" t="s">
        <v>42</v>
      </c>
      <c r="J1037" s="3" t="s">
        <v>43</v>
      </c>
      <c r="K1037" s="3" t="s">
        <v>44</v>
      </c>
      <c r="L1037" s="3" t="s">
        <v>6</v>
      </c>
      <c r="M1037" s="3" t="s">
        <v>5256</v>
      </c>
      <c r="N1037" s="3" t="s">
        <v>67</v>
      </c>
      <c r="O1037" s="3" t="s">
        <v>40</v>
      </c>
      <c r="P1037" s="3" t="s">
        <v>40</v>
      </c>
      <c r="Q1037" s="3" t="s">
        <v>40</v>
      </c>
      <c r="R1037" s="3">
        <v>50</v>
      </c>
      <c r="S1037" s="3">
        <v>5</v>
      </c>
      <c r="T1037" s="3">
        <v>10</v>
      </c>
      <c r="U1037" s="3">
        <v>0</v>
      </c>
      <c r="V1037" s="3">
        <v>20</v>
      </c>
      <c r="W1037" s="3">
        <v>2</v>
      </c>
      <c r="X1037" s="3">
        <v>10</v>
      </c>
      <c r="Y1037" s="3">
        <v>0</v>
      </c>
      <c r="Z1037" s="3">
        <v>48</v>
      </c>
      <c r="AA1037" s="3">
        <v>10</v>
      </c>
      <c r="AB1037" s="3">
        <v>21</v>
      </c>
      <c r="AC1037" s="3">
        <v>0</v>
      </c>
      <c r="AD1037" s="3">
        <v>77</v>
      </c>
      <c r="AE1037" s="3">
        <v>10</v>
      </c>
      <c r="AF1037" s="3">
        <v>13</v>
      </c>
      <c r="AG1037" s="3">
        <v>0</v>
      </c>
      <c r="AH1037" s="3" t="s">
        <v>4119</v>
      </c>
    </row>
    <row r="1038" spans="1:34" s="4" customFormat="1" ht="11.25" x14ac:dyDescent="0.2">
      <c r="A1038" s="3" t="s">
        <v>3877</v>
      </c>
      <c r="B1038" s="3" t="s">
        <v>4109</v>
      </c>
      <c r="C1038" s="3" t="s">
        <v>36</v>
      </c>
      <c r="D1038" s="3">
        <v>10718</v>
      </c>
      <c r="E1038" s="3" t="s">
        <v>4120</v>
      </c>
      <c r="F1038" s="3" t="s">
        <v>4122</v>
      </c>
      <c r="G1038" s="3" t="s">
        <v>4111</v>
      </c>
      <c r="H1038" s="3" t="s">
        <v>4121</v>
      </c>
      <c r="I1038" s="3" t="s">
        <v>42</v>
      </c>
      <c r="J1038" s="3" t="s">
        <v>43</v>
      </c>
      <c r="K1038" s="3" t="s">
        <v>44</v>
      </c>
      <c r="L1038" s="3" t="s">
        <v>6</v>
      </c>
      <c r="M1038" s="3" t="s">
        <v>5257</v>
      </c>
      <c r="N1038" s="3">
        <v>30</v>
      </c>
      <c r="O1038" s="3">
        <v>17500000</v>
      </c>
      <c r="P1038" s="3">
        <v>58000000</v>
      </c>
      <c r="Q1038" s="3">
        <v>0</v>
      </c>
      <c r="R1038" s="3">
        <v>33</v>
      </c>
      <c r="S1038" s="3">
        <v>18801420</v>
      </c>
      <c r="T1038" s="3">
        <v>57020756</v>
      </c>
      <c r="U1038" s="3">
        <v>0</v>
      </c>
      <c r="V1038" s="3">
        <v>33</v>
      </c>
      <c r="W1038" s="3">
        <v>18801420</v>
      </c>
      <c r="X1038" s="3">
        <v>57020756</v>
      </c>
      <c r="Y1038" s="3">
        <v>0</v>
      </c>
      <c r="Z1038" s="3">
        <v>39</v>
      </c>
      <c r="AA1038" s="3">
        <v>21707572</v>
      </c>
      <c r="AB1038" s="3">
        <v>55408958</v>
      </c>
      <c r="AC1038" s="3">
        <v>0</v>
      </c>
      <c r="AD1038" s="3">
        <v>24</v>
      </c>
      <c r="AE1038" s="3">
        <v>12094352</v>
      </c>
      <c r="AF1038" s="3">
        <v>51206628</v>
      </c>
      <c r="AG1038" s="3">
        <v>0</v>
      </c>
      <c r="AH1038" s="3" t="s">
        <v>4123</v>
      </c>
    </row>
    <row r="1039" spans="1:34" s="4" customFormat="1" ht="11.25" x14ac:dyDescent="0.2">
      <c r="A1039" s="3" t="s">
        <v>3877</v>
      </c>
      <c r="B1039" s="3" t="s">
        <v>4109</v>
      </c>
      <c r="C1039" s="3" t="s">
        <v>36</v>
      </c>
      <c r="D1039" s="3">
        <v>11815</v>
      </c>
      <c r="E1039" s="3" t="s">
        <v>4124</v>
      </c>
      <c r="F1039" s="3" t="s">
        <v>4127</v>
      </c>
      <c r="G1039" s="3" t="s">
        <v>4125</v>
      </c>
      <c r="H1039" s="3" t="s">
        <v>4126</v>
      </c>
      <c r="I1039" s="3" t="s">
        <v>42</v>
      </c>
      <c r="J1039" s="3" t="s">
        <v>43</v>
      </c>
      <c r="K1039" s="3" t="s">
        <v>44</v>
      </c>
      <c r="L1039" s="3" t="s">
        <v>6</v>
      </c>
      <c r="M1039" s="3" t="s">
        <v>5257</v>
      </c>
      <c r="N1039" s="3">
        <v>100</v>
      </c>
      <c r="O1039" s="3">
        <v>10</v>
      </c>
      <c r="P1039" s="3">
        <v>10</v>
      </c>
      <c r="Q1039" s="3">
        <v>0</v>
      </c>
      <c r="R1039" s="3">
        <v>100</v>
      </c>
      <c r="S1039" s="3">
        <v>10</v>
      </c>
      <c r="T1039" s="3">
        <v>10</v>
      </c>
      <c r="U1039" s="3">
        <v>0</v>
      </c>
      <c r="V1039" s="3" t="s">
        <v>67</v>
      </c>
      <c r="W1039" s="3" t="s">
        <v>40</v>
      </c>
      <c r="X1039" s="3" t="s">
        <v>40</v>
      </c>
      <c r="Y1039" s="3" t="s">
        <v>40</v>
      </c>
      <c r="Z1039" s="3">
        <v>100</v>
      </c>
      <c r="AA1039" s="3">
        <v>12</v>
      </c>
      <c r="AB1039" s="3">
        <v>12</v>
      </c>
      <c r="AC1039" s="3">
        <v>0</v>
      </c>
      <c r="AD1039" s="3">
        <v>100</v>
      </c>
      <c r="AE1039" s="3">
        <v>12</v>
      </c>
      <c r="AF1039" s="3">
        <v>12</v>
      </c>
      <c r="AG1039" s="3">
        <v>0</v>
      </c>
      <c r="AH1039" s="3" t="s">
        <v>4128</v>
      </c>
    </row>
    <row r="1040" spans="1:34" s="4" customFormat="1" ht="11.25" x14ac:dyDescent="0.2">
      <c r="A1040" s="3" t="s">
        <v>3877</v>
      </c>
      <c r="B1040" s="3" t="s">
        <v>4129</v>
      </c>
      <c r="C1040" s="3" t="s">
        <v>36</v>
      </c>
      <c r="D1040" s="3">
        <v>5954</v>
      </c>
      <c r="E1040" s="3" t="s">
        <v>4130</v>
      </c>
      <c r="F1040" s="3" t="s">
        <v>4132</v>
      </c>
      <c r="G1040" s="3" t="s">
        <v>4131</v>
      </c>
      <c r="H1040" s="3"/>
      <c r="I1040" s="3" t="s">
        <v>42</v>
      </c>
      <c r="J1040" s="3" t="s">
        <v>52</v>
      </c>
      <c r="K1040" s="3" t="s">
        <v>505</v>
      </c>
      <c r="L1040" s="3" t="s">
        <v>45</v>
      </c>
      <c r="M1040" s="3" t="s">
        <v>5256</v>
      </c>
      <c r="N1040" s="3" t="s">
        <v>67</v>
      </c>
      <c r="O1040" s="3" t="s">
        <v>40</v>
      </c>
      <c r="P1040" s="3" t="s">
        <v>40</v>
      </c>
      <c r="Q1040" s="3" t="s">
        <v>40</v>
      </c>
      <c r="R1040" s="3">
        <v>65</v>
      </c>
      <c r="S1040" s="3">
        <v>49457002</v>
      </c>
      <c r="T1040" s="3">
        <v>76087694</v>
      </c>
      <c r="U1040" s="3">
        <v>0</v>
      </c>
      <c r="V1040" s="3">
        <v>0</v>
      </c>
      <c r="W1040" s="3">
        <v>0</v>
      </c>
      <c r="X1040" s="3">
        <v>0</v>
      </c>
      <c r="Y1040" s="3">
        <v>0</v>
      </c>
      <c r="Z1040" s="3">
        <v>77</v>
      </c>
      <c r="AA1040" s="3">
        <v>55031376</v>
      </c>
      <c r="AB1040" s="3">
        <v>71072016</v>
      </c>
      <c r="AC1040" s="3">
        <v>0</v>
      </c>
      <c r="AD1040" s="3">
        <v>78</v>
      </c>
      <c r="AE1040" s="3">
        <v>49653990</v>
      </c>
      <c r="AF1040" s="3">
        <v>63557775</v>
      </c>
      <c r="AG1040" s="3">
        <v>0</v>
      </c>
      <c r="AH1040" s="3" t="s">
        <v>4133</v>
      </c>
    </row>
    <row r="1041" spans="1:34" s="4" customFormat="1" ht="11.25" x14ac:dyDescent="0.2">
      <c r="A1041" s="3" t="s">
        <v>3877</v>
      </c>
      <c r="B1041" s="3" t="s">
        <v>4129</v>
      </c>
      <c r="C1041" s="3" t="s">
        <v>36</v>
      </c>
      <c r="D1041" s="3">
        <v>7332</v>
      </c>
      <c r="E1041" s="3" t="s">
        <v>4134</v>
      </c>
      <c r="F1041" s="3" t="s">
        <v>4136</v>
      </c>
      <c r="G1041" s="3" t="s">
        <v>4131</v>
      </c>
      <c r="H1041" s="3" t="s">
        <v>4135</v>
      </c>
      <c r="I1041" s="3" t="s">
        <v>42</v>
      </c>
      <c r="J1041" s="3" t="s">
        <v>43</v>
      </c>
      <c r="K1041" s="3" t="s">
        <v>44</v>
      </c>
      <c r="L1041" s="3" t="s">
        <v>6</v>
      </c>
      <c r="M1041" s="3" t="s">
        <v>5257</v>
      </c>
      <c r="N1041" s="3">
        <v>30</v>
      </c>
      <c r="O1041" s="3">
        <v>23276423</v>
      </c>
      <c r="P1041" s="3">
        <v>77588075</v>
      </c>
      <c r="Q1041" s="3">
        <v>0</v>
      </c>
      <c r="R1041" s="3">
        <v>27</v>
      </c>
      <c r="S1041" s="3">
        <v>19932026</v>
      </c>
      <c r="T1041" s="3">
        <v>75141419</v>
      </c>
      <c r="U1041" s="3">
        <v>0</v>
      </c>
      <c r="V1041" s="3">
        <v>27</v>
      </c>
      <c r="W1041" s="3">
        <v>19932026</v>
      </c>
      <c r="X1041" s="3">
        <v>75141419</v>
      </c>
      <c r="Y1041" s="3">
        <v>0</v>
      </c>
      <c r="Z1041" s="3">
        <v>37</v>
      </c>
      <c r="AA1041" s="3">
        <v>26880450</v>
      </c>
      <c r="AB1041" s="3">
        <v>72453150</v>
      </c>
      <c r="AC1041" s="3">
        <v>0</v>
      </c>
      <c r="AD1041" s="3">
        <v>40</v>
      </c>
      <c r="AE1041" s="3">
        <v>28519531349</v>
      </c>
      <c r="AF1041" s="3">
        <v>70461296000</v>
      </c>
      <c r="AG1041" s="3">
        <v>0</v>
      </c>
      <c r="AH1041" s="3" t="s">
        <v>4137</v>
      </c>
    </row>
    <row r="1042" spans="1:34" s="4" customFormat="1" ht="11.25" x14ac:dyDescent="0.2">
      <c r="A1042" s="3" t="s">
        <v>3877</v>
      </c>
      <c r="B1042" s="3" t="s">
        <v>4129</v>
      </c>
      <c r="C1042" s="3" t="s">
        <v>36</v>
      </c>
      <c r="D1042" s="3">
        <v>10436</v>
      </c>
      <c r="E1042" s="3" t="s">
        <v>4138</v>
      </c>
      <c r="F1042" s="3" t="s">
        <v>4139</v>
      </c>
      <c r="G1042" s="3"/>
      <c r="H1042" s="3"/>
      <c r="I1042" s="3" t="s">
        <v>42</v>
      </c>
      <c r="J1042" s="3" t="s">
        <v>43</v>
      </c>
      <c r="K1042" s="3" t="s">
        <v>44</v>
      </c>
      <c r="L1042" s="3" t="s">
        <v>6</v>
      </c>
      <c r="M1042" s="3" t="s">
        <v>5256</v>
      </c>
      <c r="N1042" s="3" t="s">
        <v>67</v>
      </c>
      <c r="O1042" s="3" t="s">
        <v>40</v>
      </c>
      <c r="P1042" s="3" t="s">
        <v>40</v>
      </c>
      <c r="Q1042" s="3" t="s">
        <v>40</v>
      </c>
      <c r="R1042" s="3">
        <v>20</v>
      </c>
      <c r="S1042" s="3">
        <v>2</v>
      </c>
      <c r="T1042" s="3">
        <v>10</v>
      </c>
      <c r="U1042" s="3">
        <v>0</v>
      </c>
      <c r="V1042" s="3">
        <v>0</v>
      </c>
      <c r="W1042" s="3">
        <v>0</v>
      </c>
      <c r="X1042" s="3">
        <v>0</v>
      </c>
      <c r="Y1042" s="3">
        <v>0</v>
      </c>
      <c r="Z1042" s="3">
        <v>0</v>
      </c>
      <c r="AA1042" s="3">
        <v>0</v>
      </c>
      <c r="AB1042" s="3">
        <v>0</v>
      </c>
      <c r="AC1042" s="3">
        <v>0</v>
      </c>
      <c r="AD1042" s="3">
        <v>100</v>
      </c>
      <c r="AE1042" s="3">
        <v>23</v>
      </c>
      <c r="AF1042" s="3">
        <v>23</v>
      </c>
      <c r="AG1042" s="3">
        <v>0</v>
      </c>
      <c r="AH1042" s="3" t="s">
        <v>4140</v>
      </c>
    </row>
    <row r="1043" spans="1:34" s="4" customFormat="1" ht="11.25" x14ac:dyDescent="0.2">
      <c r="A1043" s="3" t="s">
        <v>3877</v>
      </c>
      <c r="B1043" s="3" t="s">
        <v>4129</v>
      </c>
      <c r="C1043" s="3" t="s">
        <v>36</v>
      </c>
      <c r="D1043" s="3">
        <v>10511</v>
      </c>
      <c r="E1043" s="3" t="s">
        <v>4141</v>
      </c>
      <c r="F1043" s="3" t="s">
        <v>4144</v>
      </c>
      <c r="G1043" s="3" t="s">
        <v>4142</v>
      </c>
      <c r="H1043" s="3" t="s">
        <v>4143</v>
      </c>
      <c r="I1043" s="3" t="s">
        <v>42</v>
      </c>
      <c r="J1043" s="3" t="s">
        <v>43</v>
      </c>
      <c r="K1043" s="3" t="s">
        <v>44</v>
      </c>
      <c r="L1043" s="3" t="s">
        <v>6</v>
      </c>
      <c r="M1043" s="3" t="s">
        <v>5257</v>
      </c>
      <c r="N1043" s="3">
        <v>79</v>
      </c>
      <c r="O1043" s="3">
        <v>19</v>
      </c>
      <c r="P1043" s="3">
        <v>24</v>
      </c>
      <c r="Q1043" s="3">
        <v>0</v>
      </c>
      <c r="R1043" s="3">
        <v>78</v>
      </c>
      <c r="S1043" s="3">
        <v>18</v>
      </c>
      <c r="T1043" s="3">
        <v>23</v>
      </c>
      <c r="U1043" s="3">
        <v>0</v>
      </c>
      <c r="V1043" s="3">
        <v>50</v>
      </c>
      <c r="W1043" s="3">
        <v>1</v>
      </c>
      <c r="X1043" s="3">
        <v>2</v>
      </c>
      <c r="Y1043" s="3">
        <v>0</v>
      </c>
      <c r="Z1043" s="3">
        <v>82</v>
      </c>
      <c r="AA1043" s="3">
        <v>9</v>
      </c>
      <c r="AB1043" s="3">
        <v>11</v>
      </c>
      <c r="AC1043" s="3">
        <v>0</v>
      </c>
      <c r="AD1043" s="3">
        <v>78</v>
      </c>
      <c r="AE1043" s="3">
        <v>14</v>
      </c>
      <c r="AF1043" s="3">
        <v>18</v>
      </c>
      <c r="AG1043" s="3">
        <v>0</v>
      </c>
      <c r="AH1043" s="3" t="s">
        <v>4145</v>
      </c>
    </row>
    <row r="1044" spans="1:34" s="4" customFormat="1" ht="11.25" x14ac:dyDescent="0.2">
      <c r="A1044" s="3" t="s">
        <v>3877</v>
      </c>
      <c r="B1044" s="3" t="s">
        <v>4129</v>
      </c>
      <c r="C1044" s="3" t="s">
        <v>36</v>
      </c>
      <c r="D1044" s="3">
        <v>12467</v>
      </c>
      <c r="E1044" s="3" t="s">
        <v>4146</v>
      </c>
      <c r="F1044" s="3" t="s">
        <v>4149</v>
      </c>
      <c r="G1044" s="3" t="s">
        <v>4147</v>
      </c>
      <c r="H1044" s="3" t="s">
        <v>4148</v>
      </c>
      <c r="I1044" s="3" t="s">
        <v>42</v>
      </c>
      <c r="J1044" s="3" t="s">
        <v>43</v>
      </c>
      <c r="K1044" s="3" t="s">
        <v>44</v>
      </c>
      <c r="L1044" s="3" t="s">
        <v>6</v>
      </c>
      <c r="M1044" s="3" t="s">
        <v>5257</v>
      </c>
      <c r="N1044" s="3">
        <v>65</v>
      </c>
      <c r="O1044" s="3">
        <v>111</v>
      </c>
      <c r="P1044" s="3">
        <v>171</v>
      </c>
      <c r="Q1044" s="3">
        <v>0</v>
      </c>
      <c r="R1044" s="3">
        <v>68</v>
      </c>
      <c r="S1044" s="3">
        <v>89</v>
      </c>
      <c r="T1044" s="3">
        <v>130</v>
      </c>
      <c r="U1044" s="3">
        <v>0</v>
      </c>
      <c r="V1044" s="3">
        <v>78</v>
      </c>
      <c r="W1044" s="3">
        <v>73</v>
      </c>
      <c r="X1044" s="3">
        <v>93</v>
      </c>
      <c r="Y1044" s="3">
        <v>0</v>
      </c>
      <c r="Z1044" s="3">
        <v>64</v>
      </c>
      <c r="AA1044" s="3">
        <v>94</v>
      </c>
      <c r="AB1044" s="3">
        <v>147</v>
      </c>
      <c r="AC1044" s="3">
        <v>0</v>
      </c>
      <c r="AD1044" s="3">
        <v>65</v>
      </c>
      <c r="AE1044" s="3">
        <v>81</v>
      </c>
      <c r="AF1044" s="3">
        <v>125</v>
      </c>
      <c r="AG1044" s="3">
        <v>0</v>
      </c>
      <c r="AH1044" s="3" t="s">
        <v>4150</v>
      </c>
    </row>
    <row r="1045" spans="1:34" s="4" customFormat="1" ht="11.25" x14ac:dyDescent="0.2">
      <c r="A1045" s="3" t="s">
        <v>3877</v>
      </c>
      <c r="B1045" s="3" t="s">
        <v>4151</v>
      </c>
      <c r="C1045" s="3" t="s">
        <v>36</v>
      </c>
      <c r="D1045" s="3">
        <v>5606</v>
      </c>
      <c r="E1045" s="3" t="s">
        <v>4034</v>
      </c>
      <c r="F1045" s="3" t="s">
        <v>3983</v>
      </c>
      <c r="G1045" s="3" t="s">
        <v>4152</v>
      </c>
      <c r="H1045" s="3" t="s">
        <v>4153</v>
      </c>
      <c r="I1045" s="3" t="s">
        <v>42</v>
      </c>
      <c r="J1045" s="3" t="s">
        <v>43</v>
      </c>
      <c r="K1045" s="3" t="s">
        <v>44</v>
      </c>
      <c r="L1045" s="3" t="s">
        <v>6</v>
      </c>
      <c r="M1045" s="3" t="s">
        <v>5257</v>
      </c>
      <c r="N1045" s="3">
        <v>50</v>
      </c>
      <c r="O1045" s="3">
        <v>50000000</v>
      </c>
      <c r="P1045" s="3">
        <v>100000000</v>
      </c>
      <c r="Q1045" s="3">
        <v>0</v>
      </c>
      <c r="R1045" s="3">
        <v>50</v>
      </c>
      <c r="S1045" s="3">
        <v>41473825000</v>
      </c>
      <c r="T1045" s="3">
        <v>82947650000</v>
      </c>
      <c r="U1045" s="3">
        <v>0</v>
      </c>
      <c r="V1045" s="3">
        <v>32</v>
      </c>
      <c r="W1045" s="3">
        <v>29328328329</v>
      </c>
      <c r="X1045" s="3">
        <v>92686693000</v>
      </c>
      <c r="Y1045" s="3">
        <v>0</v>
      </c>
      <c r="Z1045" s="3">
        <v>38</v>
      </c>
      <c r="AA1045" s="3">
        <v>35398251</v>
      </c>
      <c r="AB1045" s="3">
        <v>92329651</v>
      </c>
      <c r="AC1045" s="3">
        <v>0</v>
      </c>
      <c r="AD1045" s="3">
        <v>46</v>
      </c>
      <c r="AE1045" s="3">
        <v>36423446</v>
      </c>
      <c r="AF1045" s="3">
        <v>79761344</v>
      </c>
      <c r="AG1045" s="3">
        <v>0</v>
      </c>
      <c r="AH1045" s="3" t="s">
        <v>4154</v>
      </c>
    </row>
    <row r="1046" spans="1:34" s="4" customFormat="1" ht="11.25" x14ac:dyDescent="0.2">
      <c r="A1046" s="3" t="s">
        <v>3877</v>
      </c>
      <c r="B1046" s="3" t="s">
        <v>4151</v>
      </c>
      <c r="C1046" s="3" t="s">
        <v>36</v>
      </c>
      <c r="D1046" s="3">
        <v>5607</v>
      </c>
      <c r="E1046" s="3" t="s">
        <v>4062</v>
      </c>
      <c r="F1046" s="3" t="s">
        <v>3994</v>
      </c>
      <c r="G1046" s="3" t="s">
        <v>4152</v>
      </c>
      <c r="H1046" s="3" t="s">
        <v>4155</v>
      </c>
      <c r="I1046" s="3" t="s">
        <v>42</v>
      </c>
      <c r="J1046" s="3" t="s">
        <v>43</v>
      </c>
      <c r="K1046" s="3" t="s">
        <v>44</v>
      </c>
      <c r="L1046" s="3" t="s">
        <v>45</v>
      </c>
      <c r="M1046" s="3" t="s">
        <v>5257</v>
      </c>
      <c r="N1046" s="3">
        <v>99</v>
      </c>
      <c r="O1046" s="3">
        <v>99</v>
      </c>
      <c r="P1046" s="3">
        <v>100</v>
      </c>
      <c r="Q1046" s="3">
        <v>0</v>
      </c>
      <c r="R1046" s="3">
        <v>99</v>
      </c>
      <c r="S1046" s="3">
        <v>100</v>
      </c>
      <c r="T1046" s="3">
        <v>101</v>
      </c>
      <c r="U1046" s="3">
        <v>0</v>
      </c>
      <c r="V1046" s="3">
        <v>99</v>
      </c>
      <c r="W1046" s="3">
        <v>121</v>
      </c>
      <c r="X1046" s="3">
        <v>122</v>
      </c>
      <c r="Y1046" s="3">
        <v>0</v>
      </c>
      <c r="Z1046" s="3">
        <v>100</v>
      </c>
      <c r="AA1046" s="3">
        <v>117</v>
      </c>
      <c r="AB1046" s="3">
        <v>117</v>
      </c>
      <c r="AC1046" s="3">
        <v>0</v>
      </c>
      <c r="AD1046" s="3">
        <v>99</v>
      </c>
      <c r="AE1046" s="3">
        <v>100</v>
      </c>
      <c r="AF1046" s="3">
        <v>101</v>
      </c>
      <c r="AG1046" s="3">
        <v>0</v>
      </c>
      <c r="AH1046" s="3" t="s">
        <v>4156</v>
      </c>
    </row>
    <row r="1047" spans="1:34" s="4" customFormat="1" ht="11.25" x14ac:dyDescent="0.2">
      <c r="A1047" s="3" t="s">
        <v>3877</v>
      </c>
      <c r="B1047" s="3" t="s">
        <v>4151</v>
      </c>
      <c r="C1047" s="3" t="s">
        <v>36</v>
      </c>
      <c r="D1047" s="3">
        <v>7396</v>
      </c>
      <c r="E1047" s="3" t="s">
        <v>4070</v>
      </c>
      <c r="F1047" s="3" t="s">
        <v>4072</v>
      </c>
      <c r="G1047" s="3" t="s">
        <v>4152</v>
      </c>
      <c r="H1047" s="3" t="s">
        <v>4157</v>
      </c>
      <c r="I1047" s="3" t="s">
        <v>42</v>
      </c>
      <c r="J1047" s="3" t="s">
        <v>52</v>
      </c>
      <c r="K1047" s="3" t="s">
        <v>44</v>
      </c>
      <c r="L1047" s="3" t="s">
        <v>6</v>
      </c>
      <c r="M1047" s="3" t="s">
        <v>5257</v>
      </c>
      <c r="N1047" s="3">
        <v>115</v>
      </c>
      <c r="O1047" s="3">
        <v>5750000000</v>
      </c>
      <c r="P1047" s="3">
        <v>5000000000</v>
      </c>
      <c r="Q1047" s="3">
        <v>0</v>
      </c>
      <c r="R1047" s="3">
        <v>103.4</v>
      </c>
      <c r="S1047" s="3">
        <v>9619347396</v>
      </c>
      <c r="T1047" s="3">
        <v>9303043903</v>
      </c>
      <c r="U1047" s="3">
        <v>0</v>
      </c>
      <c r="V1047" s="3">
        <v>98.7</v>
      </c>
      <c r="W1047" s="3">
        <v>4132066733</v>
      </c>
      <c r="X1047" s="3">
        <v>4187019643</v>
      </c>
      <c r="Y1047" s="3">
        <v>0</v>
      </c>
      <c r="Z1047" s="3">
        <v>0</v>
      </c>
      <c r="AA1047" s="3">
        <v>0</v>
      </c>
      <c r="AB1047" s="3">
        <v>0</v>
      </c>
      <c r="AC1047" s="3">
        <v>0</v>
      </c>
      <c r="AD1047" s="3">
        <v>0</v>
      </c>
      <c r="AE1047" s="3">
        <v>0</v>
      </c>
      <c r="AF1047" s="3">
        <v>0</v>
      </c>
      <c r="AG1047" s="3">
        <v>0</v>
      </c>
      <c r="AH1047" s="3" t="s">
        <v>4158</v>
      </c>
    </row>
    <row r="1048" spans="1:34" s="4" customFormat="1" ht="11.25" x14ac:dyDescent="0.2">
      <c r="A1048" s="3" t="s">
        <v>3877</v>
      </c>
      <c r="B1048" s="3" t="s">
        <v>4151</v>
      </c>
      <c r="C1048" s="3" t="s">
        <v>36</v>
      </c>
      <c r="D1048" s="3">
        <v>10605</v>
      </c>
      <c r="E1048" s="3" t="s">
        <v>4159</v>
      </c>
      <c r="F1048" s="3" t="s">
        <v>4161</v>
      </c>
      <c r="G1048" s="3" t="s">
        <v>4152</v>
      </c>
      <c r="H1048" s="3" t="s">
        <v>4160</v>
      </c>
      <c r="I1048" s="3" t="s">
        <v>42</v>
      </c>
      <c r="J1048" s="3" t="s">
        <v>43</v>
      </c>
      <c r="K1048" s="3" t="s">
        <v>44</v>
      </c>
      <c r="L1048" s="3" t="s">
        <v>78</v>
      </c>
      <c r="M1048" s="3" t="s">
        <v>5257</v>
      </c>
      <c r="N1048" s="3">
        <v>50</v>
      </c>
      <c r="O1048" s="3">
        <v>4</v>
      </c>
      <c r="P1048" s="3">
        <v>8</v>
      </c>
      <c r="Q1048" s="3">
        <v>0</v>
      </c>
      <c r="R1048" s="3">
        <v>48.1</v>
      </c>
      <c r="S1048" s="3">
        <v>13</v>
      </c>
      <c r="T1048" s="3">
        <v>27</v>
      </c>
      <c r="U1048" s="3">
        <v>0</v>
      </c>
      <c r="V1048" s="3">
        <v>12.5</v>
      </c>
      <c r="W1048" s="3">
        <v>1</v>
      </c>
      <c r="X1048" s="3">
        <v>8</v>
      </c>
      <c r="Y1048" s="3">
        <v>0</v>
      </c>
      <c r="Z1048" s="3">
        <v>100</v>
      </c>
      <c r="AA1048" s="3">
        <v>7</v>
      </c>
      <c r="AB1048" s="3">
        <v>7</v>
      </c>
      <c r="AC1048" s="3">
        <v>0</v>
      </c>
      <c r="AD1048" s="3">
        <v>0</v>
      </c>
      <c r="AE1048" s="3">
        <v>0</v>
      </c>
      <c r="AF1048" s="3">
        <v>0</v>
      </c>
      <c r="AG1048" s="3">
        <v>0</v>
      </c>
      <c r="AH1048" s="3" t="s">
        <v>4162</v>
      </c>
    </row>
    <row r="1049" spans="1:34" s="4" customFormat="1" ht="11.25" x14ac:dyDescent="0.2">
      <c r="A1049" s="3" t="s">
        <v>3877</v>
      </c>
      <c r="B1049" s="3" t="s">
        <v>4151</v>
      </c>
      <c r="C1049" s="3" t="s">
        <v>36</v>
      </c>
      <c r="D1049" s="3">
        <v>12680</v>
      </c>
      <c r="E1049" s="3" t="s">
        <v>4163</v>
      </c>
      <c r="F1049" s="3" t="s">
        <v>4165</v>
      </c>
      <c r="G1049" s="3" t="s">
        <v>4164</v>
      </c>
      <c r="H1049" s="3"/>
      <c r="I1049" s="3" t="s">
        <v>42</v>
      </c>
      <c r="J1049" s="3" t="s">
        <v>43</v>
      </c>
      <c r="K1049" s="3" t="s">
        <v>53</v>
      </c>
      <c r="L1049" s="3" t="s">
        <v>6</v>
      </c>
      <c r="M1049" s="3" t="s">
        <v>5256</v>
      </c>
      <c r="N1049" s="3" t="s">
        <v>67</v>
      </c>
      <c r="O1049" s="3" t="s">
        <v>40</v>
      </c>
      <c r="P1049" s="3" t="s">
        <v>40</v>
      </c>
      <c r="Q1049" s="3" t="s">
        <v>40</v>
      </c>
      <c r="R1049" s="3">
        <v>94.6</v>
      </c>
      <c r="S1049" s="3">
        <v>70</v>
      </c>
      <c r="T1049" s="3">
        <v>74</v>
      </c>
      <c r="U1049" s="3">
        <v>0</v>
      </c>
      <c r="V1049" s="3">
        <v>87.5</v>
      </c>
      <c r="W1049" s="3">
        <v>21</v>
      </c>
      <c r="X1049" s="3">
        <v>24</v>
      </c>
      <c r="Y1049" s="3">
        <v>0</v>
      </c>
      <c r="Z1049" s="3">
        <v>100</v>
      </c>
      <c r="AA1049" s="3">
        <v>35</v>
      </c>
      <c r="AB1049" s="3">
        <v>35</v>
      </c>
      <c r="AC1049" s="3">
        <v>0</v>
      </c>
      <c r="AD1049" s="3">
        <v>96.4</v>
      </c>
      <c r="AE1049" s="3">
        <v>54</v>
      </c>
      <c r="AF1049" s="3">
        <v>56</v>
      </c>
      <c r="AG1049" s="3">
        <v>0</v>
      </c>
      <c r="AH1049" s="3" t="s">
        <v>4166</v>
      </c>
    </row>
    <row r="1050" spans="1:34" s="4" customFormat="1" ht="11.25" x14ac:dyDescent="0.2">
      <c r="A1050" s="3" t="s">
        <v>3877</v>
      </c>
      <c r="B1050" s="3" t="s">
        <v>4151</v>
      </c>
      <c r="C1050" s="3" t="s">
        <v>36</v>
      </c>
      <c r="D1050" s="3">
        <v>12682</v>
      </c>
      <c r="E1050" s="3" t="s">
        <v>4167</v>
      </c>
      <c r="F1050" s="3" t="s">
        <v>4169</v>
      </c>
      <c r="G1050" s="3" t="s">
        <v>4164</v>
      </c>
      <c r="H1050" s="3" t="s">
        <v>4168</v>
      </c>
      <c r="I1050" s="3" t="s">
        <v>42</v>
      </c>
      <c r="J1050" s="3" t="s">
        <v>43</v>
      </c>
      <c r="K1050" s="3" t="s">
        <v>44</v>
      </c>
      <c r="L1050" s="3" t="s">
        <v>6</v>
      </c>
      <c r="M1050" s="3" t="s">
        <v>5257</v>
      </c>
      <c r="N1050" s="3">
        <v>50</v>
      </c>
      <c r="O1050" s="3">
        <v>115</v>
      </c>
      <c r="P1050" s="3">
        <v>230</v>
      </c>
      <c r="Q1050" s="3">
        <v>0</v>
      </c>
      <c r="R1050" s="3">
        <v>100</v>
      </c>
      <c r="S1050" s="3">
        <v>250</v>
      </c>
      <c r="T1050" s="3">
        <v>250</v>
      </c>
      <c r="U1050" s="3">
        <v>0</v>
      </c>
      <c r="V1050" s="3">
        <v>100</v>
      </c>
      <c r="W1050" s="3">
        <v>269</v>
      </c>
      <c r="X1050" s="3">
        <v>269</v>
      </c>
      <c r="Y1050" s="3">
        <v>0</v>
      </c>
      <c r="Z1050" s="3">
        <v>100</v>
      </c>
      <c r="AA1050" s="3">
        <v>295</v>
      </c>
      <c r="AB1050" s="3">
        <v>295</v>
      </c>
      <c r="AC1050" s="3">
        <v>0</v>
      </c>
      <c r="AD1050" s="3">
        <v>100</v>
      </c>
      <c r="AE1050" s="3">
        <v>305</v>
      </c>
      <c r="AF1050" s="3">
        <v>305</v>
      </c>
      <c r="AG1050" s="3">
        <v>0</v>
      </c>
      <c r="AH1050" s="3" t="s">
        <v>4170</v>
      </c>
    </row>
    <row r="1051" spans="1:34" s="4" customFormat="1" ht="11.25" x14ac:dyDescent="0.2">
      <c r="A1051" s="3" t="s">
        <v>3877</v>
      </c>
      <c r="B1051" s="3" t="s">
        <v>4151</v>
      </c>
      <c r="C1051" s="3" t="s">
        <v>36</v>
      </c>
      <c r="D1051" s="3">
        <v>13681</v>
      </c>
      <c r="E1051" s="3" t="s">
        <v>4171</v>
      </c>
      <c r="F1051" s="3" t="s">
        <v>4174</v>
      </c>
      <c r="G1051" s="3" t="s">
        <v>4172</v>
      </c>
      <c r="H1051" s="3" t="s">
        <v>4173</v>
      </c>
      <c r="I1051" s="3" t="s">
        <v>42</v>
      </c>
      <c r="J1051" s="3" t="s">
        <v>43</v>
      </c>
      <c r="K1051" s="3" t="s">
        <v>53</v>
      </c>
      <c r="L1051" s="3" t="s">
        <v>6</v>
      </c>
      <c r="M1051" s="3" t="s">
        <v>9</v>
      </c>
      <c r="N1051" s="3">
        <v>70</v>
      </c>
      <c r="O1051" s="3">
        <v>70</v>
      </c>
      <c r="P1051" s="3">
        <v>100</v>
      </c>
      <c r="Q1051" s="3">
        <v>0</v>
      </c>
      <c r="R1051" s="3"/>
      <c r="S1051" s="3"/>
      <c r="T1051" s="3"/>
      <c r="U1051" s="3"/>
      <c r="V1051" s="3">
        <v>73.7</v>
      </c>
      <c r="W1051" s="3">
        <v>70</v>
      </c>
      <c r="X1051" s="3">
        <v>95</v>
      </c>
      <c r="Y1051" s="3">
        <v>0</v>
      </c>
      <c r="Z1051" s="3" t="s">
        <v>67</v>
      </c>
      <c r="AA1051" s="3" t="s">
        <v>40</v>
      </c>
      <c r="AB1051" s="3" t="s">
        <v>40</v>
      </c>
      <c r="AC1051" s="3" t="s">
        <v>40</v>
      </c>
      <c r="AD1051" s="3" t="s">
        <v>67</v>
      </c>
      <c r="AE1051" s="3" t="s">
        <v>40</v>
      </c>
      <c r="AF1051" s="3" t="s">
        <v>40</v>
      </c>
      <c r="AG1051" s="3" t="s">
        <v>40</v>
      </c>
      <c r="AH1051" s="3" t="s">
        <v>4175</v>
      </c>
    </row>
    <row r="1052" spans="1:34" s="4" customFormat="1" ht="11.25" x14ac:dyDescent="0.2">
      <c r="A1052" s="3" t="s">
        <v>3877</v>
      </c>
      <c r="B1052" s="3" t="s">
        <v>4176</v>
      </c>
      <c r="C1052" s="3" t="s">
        <v>36</v>
      </c>
      <c r="D1052" s="3">
        <v>3182</v>
      </c>
      <c r="E1052" s="3" t="s">
        <v>4177</v>
      </c>
      <c r="F1052" s="3" t="s">
        <v>4180</v>
      </c>
      <c r="G1052" s="3" t="s">
        <v>4178</v>
      </c>
      <c r="H1052" s="3" t="s">
        <v>4179</v>
      </c>
      <c r="I1052" s="3" t="s">
        <v>42</v>
      </c>
      <c r="J1052" s="3" t="s">
        <v>43</v>
      </c>
      <c r="K1052" s="3" t="s">
        <v>44</v>
      </c>
      <c r="L1052" s="3" t="s">
        <v>6</v>
      </c>
      <c r="M1052" s="3" t="s">
        <v>5257</v>
      </c>
      <c r="N1052" s="3">
        <v>70</v>
      </c>
      <c r="O1052" s="3">
        <v>70</v>
      </c>
      <c r="P1052" s="3">
        <v>100</v>
      </c>
      <c r="Q1052" s="3">
        <v>0</v>
      </c>
      <c r="R1052" s="3">
        <v>58</v>
      </c>
      <c r="S1052" s="3">
        <v>18</v>
      </c>
      <c r="T1052" s="3">
        <v>31</v>
      </c>
      <c r="U1052" s="3">
        <v>0</v>
      </c>
      <c r="V1052" s="3">
        <v>48</v>
      </c>
      <c r="W1052" s="3">
        <v>15</v>
      </c>
      <c r="X1052" s="3">
        <v>31</v>
      </c>
      <c r="Y1052" s="3">
        <v>0</v>
      </c>
      <c r="Z1052" s="3">
        <v>54</v>
      </c>
      <c r="AA1052" s="3">
        <v>14</v>
      </c>
      <c r="AB1052" s="3">
        <v>26</v>
      </c>
      <c r="AC1052" s="3">
        <v>0</v>
      </c>
      <c r="AD1052" s="3">
        <v>100</v>
      </c>
      <c r="AE1052" s="3">
        <v>34</v>
      </c>
      <c r="AF1052" s="3">
        <v>34</v>
      </c>
      <c r="AG1052" s="3">
        <v>0</v>
      </c>
      <c r="AH1052" s="3" t="s">
        <v>4181</v>
      </c>
    </row>
    <row r="1053" spans="1:34" s="4" customFormat="1" ht="11.25" x14ac:dyDescent="0.2">
      <c r="A1053" s="3" t="s">
        <v>3877</v>
      </c>
      <c r="B1053" s="3" t="s">
        <v>4176</v>
      </c>
      <c r="C1053" s="3" t="s">
        <v>36</v>
      </c>
      <c r="D1053" s="3">
        <v>5298</v>
      </c>
      <c r="E1053" s="3" t="s">
        <v>4034</v>
      </c>
      <c r="F1053" s="3" t="s">
        <v>3983</v>
      </c>
      <c r="G1053" s="3" t="s">
        <v>4178</v>
      </c>
      <c r="H1053" s="3" t="s">
        <v>4182</v>
      </c>
      <c r="I1053" s="3" t="s">
        <v>42</v>
      </c>
      <c r="J1053" s="3" t="s">
        <v>43</v>
      </c>
      <c r="K1053" s="3" t="s">
        <v>44</v>
      </c>
      <c r="L1053" s="3" t="s">
        <v>6</v>
      </c>
      <c r="M1053" s="3" t="s">
        <v>5257</v>
      </c>
      <c r="N1053" s="3">
        <v>50</v>
      </c>
      <c r="O1053" s="3">
        <v>33005500000</v>
      </c>
      <c r="P1053" s="3">
        <v>66011000000</v>
      </c>
      <c r="Q1053" s="3">
        <v>0</v>
      </c>
      <c r="R1053" s="3">
        <v>52.3</v>
      </c>
      <c r="S1053" s="3">
        <v>31953447000</v>
      </c>
      <c r="T1053" s="3">
        <v>61092962000</v>
      </c>
      <c r="U1053" s="3">
        <v>0</v>
      </c>
      <c r="V1053" s="3">
        <v>52.3</v>
      </c>
      <c r="W1053" s="3">
        <v>31953447000</v>
      </c>
      <c r="X1053" s="3">
        <v>61092962000</v>
      </c>
      <c r="Y1053" s="3">
        <v>0</v>
      </c>
      <c r="Z1053" s="3">
        <v>29.3</v>
      </c>
      <c r="AA1053" s="3">
        <v>21133652000</v>
      </c>
      <c r="AB1053" s="3">
        <v>72245950000</v>
      </c>
      <c r="AC1053" s="3">
        <v>0</v>
      </c>
      <c r="AD1053" s="3">
        <v>48.2</v>
      </c>
      <c r="AE1053" s="3">
        <v>35018109896</v>
      </c>
      <c r="AF1053" s="3">
        <v>72698507000</v>
      </c>
      <c r="AG1053" s="3">
        <v>0</v>
      </c>
      <c r="AH1053" s="3" t="s">
        <v>4183</v>
      </c>
    </row>
    <row r="1054" spans="1:34" s="4" customFormat="1" ht="11.25" x14ac:dyDescent="0.2">
      <c r="A1054" s="3" t="s">
        <v>3877</v>
      </c>
      <c r="B1054" s="3" t="s">
        <v>4176</v>
      </c>
      <c r="C1054" s="3" t="s">
        <v>36</v>
      </c>
      <c r="D1054" s="3">
        <v>5300</v>
      </c>
      <c r="E1054" s="3" t="s">
        <v>4184</v>
      </c>
      <c r="F1054" s="3" t="s">
        <v>4186</v>
      </c>
      <c r="G1054" s="3" t="s">
        <v>4178</v>
      </c>
      <c r="H1054" s="3" t="s">
        <v>4185</v>
      </c>
      <c r="I1054" s="3" t="s">
        <v>42</v>
      </c>
      <c r="J1054" s="3" t="s">
        <v>52</v>
      </c>
      <c r="K1054" s="3" t="s">
        <v>44</v>
      </c>
      <c r="L1054" s="3" t="s">
        <v>45</v>
      </c>
      <c r="M1054" s="3" t="s">
        <v>5256</v>
      </c>
      <c r="N1054" s="3" t="s">
        <v>67</v>
      </c>
      <c r="O1054" s="3" t="s">
        <v>40</v>
      </c>
      <c r="P1054" s="3" t="s">
        <v>40</v>
      </c>
      <c r="Q1054" s="3" t="s">
        <v>40</v>
      </c>
      <c r="R1054" s="3">
        <v>49.1</v>
      </c>
      <c r="S1054" s="3">
        <v>11232221060</v>
      </c>
      <c r="T1054" s="3">
        <v>22897256000</v>
      </c>
      <c r="U1054" s="3">
        <v>0</v>
      </c>
      <c r="V1054" s="3">
        <v>47.6</v>
      </c>
      <c r="W1054" s="3">
        <v>11232221060</v>
      </c>
      <c r="X1054" s="3">
        <v>23620667000</v>
      </c>
      <c r="Y1054" s="3">
        <v>0</v>
      </c>
      <c r="Z1054" s="3">
        <v>75.2</v>
      </c>
      <c r="AA1054" s="3">
        <v>16874872698</v>
      </c>
      <c r="AB1054" s="3">
        <v>22445836000</v>
      </c>
      <c r="AC1054" s="3">
        <v>0</v>
      </c>
      <c r="AD1054" s="3">
        <v>68</v>
      </c>
      <c r="AE1054" s="3">
        <v>15636491000</v>
      </c>
      <c r="AF1054" s="3">
        <v>23005468000</v>
      </c>
      <c r="AG1054" s="3">
        <v>0</v>
      </c>
      <c r="AH1054" s="3" t="s">
        <v>4187</v>
      </c>
    </row>
    <row r="1055" spans="1:34" s="4" customFormat="1" ht="11.25" x14ac:dyDescent="0.2">
      <c r="A1055" s="3" t="s">
        <v>3877</v>
      </c>
      <c r="B1055" s="3" t="s">
        <v>4176</v>
      </c>
      <c r="C1055" s="3" t="s">
        <v>36</v>
      </c>
      <c r="D1055" s="3">
        <v>5302</v>
      </c>
      <c r="E1055" s="3" t="s">
        <v>3991</v>
      </c>
      <c r="F1055" s="3" t="s">
        <v>4189</v>
      </c>
      <c r="G1055" s="3" t="s">
        <v>4178</v>
      </c>
      <c r="H1055" s="3" t="s">
        <v>4188</v>
      </c>
      <c r="I1055" s="3" t="s">
        <v>42</v>
      </c>
      <c r="J1055" s="3" t="s">
        <v>43</v>
      </c>
      <c r="K1055" s="3" t="s">
        <v>44</v>
      </c>
      <c r="L1055" s="3" t="s">
        <v>45</v>
      </c>
      <c r="M1055" s="3" t="s">
        <v>5257</v>
      </c>
      <c r="N1055" s="3">
        <v>95.9</v>
      </c>
      <c r="O1055" s="3">
        <v>71</v>
      </c>
      <c r="P1055" s="3">
        <v>74</v>
      </c>
      <c r="Q1055" s="3">
        <v>0</v>
      </c>
      <c r="R1055" s="3">
        <v>96.3</v>
      </c>
      <c r="S1055" s="3">
        <v>52</v>
      </c>
      <c r="T1055" s="3">
        <v>54</v>
      </c>
      <c r="U1055" s="3">
        <v>0</v>
      </c>
      <c r="V1055" s="3">
        <v>96.3</v>
      </c>
      <c r="W1055" s="3">
        <v>52</v>
      </c>
      <c r="X1055" s="3">
        <v>54</v>
      </c>
      <c r="Y1055" s="3">
        <v>0</v>
      </c>
      <c r="Z1055" s="3">
        <v>97.9</v>
      </c>
      <c r="AA1055" s="3">
        <v>47</v>
      </c>
      <c r="AB1055" s="3">
        <v>48</v>
      </c>
      <c r="AC1055" s="3">
        <v>0</v>
      </c>
      <c r="AD1055" s="3">
        <v>97.2</v>
      </c>
      <c r="AE1055" s="3">
        <v>69</v>
      </c>
      <c r="AF1055" s="3">
        <v>71</v>
      </c>
      <c r="AG1055" s="3">
        <v>0</v>
      </c>
      <c r="AH1055" s="3" t="s">
        <v>4190</v>
      </c>
    </row>
    <row r="1056" spans="1:34" s="4" customFormat="1" ht="11.25" x14ac:dyDescent="0.2">
      <c r="A1056" s="3" t="s">
        <v>3877</v>
      </c>
      <c r="B1056" s="3" t="s">
        <v>4176</v>
      </c>
      <c r="C1056" s="3" t="s">
        <v>36</v>
      </c>
      <c r="D1056" s="3">
        <v>10723</v>
      </c>
      <c r="E1056" s="3" t="s">
        <v>4191</v>
      </c>
      <c r="F1056" s="3" t="s">
        <v>4193</v>
      </c>
      <c r="G1056" s="3" t="s">
        <v>4178</v>
      </c>
      <c r="H1056" s="3" t="s">
        <v>4192</v>
      </c>
      <c r="I1056" s="3" t="s">
        <v>87</v>
      </c>
      <c r="J1056" s="3" t="s">
        <v>52</v>
      </c>
      <c r="K1056" s="3" t="s">
        <v>53</v>
      </c>
      <c r="L1056" s="3" t="s">
        <v>6</v>
      </c>
      <c r="M1056" s="3" t="s">
        <v>5256</v>
      </c>
      <c r="N1056" s="3" t="s">
        <v>67</v>
      </c>
      <c r="O1056" s="3" t="s">
        <v>40</v>
      </c>
      <c r="P1056" s="3" t="s">
        <v>40</v>
      </c>
      <c r="Q1056" s="3" t="s">
        <v>40</v>
      </c>
      <c r="R1056" s="3">
        <v>175</v>
      </c>
      <c r="S1056" s="3">
        <v>350</v>
      </c>
      <c r="T1056" s="3">
        <v>2</v>
      </c>
      <c r="U1056" s="3">
        <v>0</v>
      </c>
      <c r="V1056" s="3">
        <v>0</v>
      </c>
      <c r="W1056" s="3">
        <v>0</v>
      </c>
      <c r="X1056" s="3">
        <v>0</v>
      </c>
      <c r="Y1056" s="3">
        <v>0</v>
      </c>
      <c r="Z1056" s="3">
        <v>77.3</v>
      </c>
      <c r="AA1056" s="3">
        <v>696</v>
      </c>
      <c r="AB1056" s="3">
        <v>9</v>
      </c>
      <c r="AC1056" s="3">
        <v>0</v>
      </c>
      <c r="AD1056" s="3">
        <v>163.9</v>
      </c>
      <c r="AE1056" s="3">
        <v>2950</v>
      </c>
      <c r="AF1056" s="3">
        <v>18</v>
      </c>
      <c r="AG1056" s="3">
        <v>0</v>
      </c>
      <c r="AH1056" s="3" t="s">
        <v>4194</v>
      </c>
    </row>
    <row r="1057" spans="1:34" s="4" customFormat="1" ht="11.25" x14ac:dyDescent="0.2">
      <c r="A1057" s="3" t="s">
        <v>3877</v>
      </c>
      <c r="B1057" s="3" t="s">
        <v>4195</v>
      </c>
      <c r="C1057" s="3" t="s">
        <v>36</v>
      </c>
      <c r="D1057" s="3">
        <v>5605</v>
      </c>
      <c r="E1057" s="3" t="s">
        <v>4196</v>
      </c>
      <c r="F1057" s="3" t="s">
        <v>4199</v>
      </c>
      <c r="G1057" s="3" t="s">
        <v>4197</v>
      </c>
      <c r="H1057" s="3" t="s">
        <v>4198</v>
      </c>
      <c r="I1057" s="3" t="s">
        <v>42</v>
      </c>
      <c r="J1057" s="3" t="s">
        <v>43</v>
      </c>
      <c r="K1057" s="3" t="s">
        <v>44</v>
      </c>
      <c r="L1057" s="3" t="s">
        <v>45</v>
      </c>
      <c r="M1057" s="3" t="s">
        <v>5257</v>
      </c>
      <c r="N1057" s="3">
        <v>100</v>
      </c>
      <c r="O1057" s="3">
        <v>41</v>
      </c>
      <c r="P1057" s="3">
        <v>41</v>
      </c>
      <c r="Q1057" s="3">
        <v>0</v>
      </c>
      <c r="R1057" s="3">
        <v>100</v>
      </c>
      <c r="S1057" s="3">
        <v>54</v>
      </c>
      <c r="T1057" s="3">
        <v>54</v>
      </c>
      <c r="U1057" s="3">
        <v>0</v>
      </c>
      <c r="V1057" s="3" t="s">
        <v>67</v>
      </c>
      <c r="W1057" s="3" t="s">
        <v>40</v>
      </c>
      <c r="X1057" s="3" t="s">
        <v>40</v>
      </c>
      <c r="Y1057" s="3" t="s">
        <v>40</v>
      </c>
      <c r="Z1057" s="3">
        <v>0</v>
      </c>
      <c r="AA1057" s="3">
        <v>57</v>
      </c>
      <c r="AB1057" s="3">
        <v>60</v>
      </c>
      <c r="AC1057" s="3">
        <v>0</v>
      </c>
      <c r="AD1057" s="3">
        <v>100</v>
      </c>
      <c r="AE1057" s="3">
        <v>61</v>
      </c>
      <c r="AF1057" s="3">
        <v>61</v>
      </c>
      <c r="AG1057" s="3">
        <v>0</v>
      </c>
      <c r="AH1057" s="3" t="s">
        <v>4200</v>
      </c>
    </row>
    <row r="1058" spans="1:34" s="4" customFormat="1" ht="11.25" x14ac:dyDescent="0.2">
      <c r="A1058" s="3" t="s">
        <v>3877</v>
      </c>
      <c r="B1058" s="3" t="s">
        <v>4195</v>
      </c>
      <c r="C1058" s="3" t="s">
        <v>36</v>
      </c>
      <c r="D1058" s="3">
        <v>9827</v>
      </c>
      <c r="E1058" s="3" t="s">
        <v>4201</v>
      </c>
      <c r="F1058" s="3" t="s">
        <v>4202</v>
      </c>
      <c r="G1058" s="3"/>
      <c r="H1058" s="3"/>
      <c r="I1058" s="3" t="s">
        <v>42</v>
      </c>
      <c r="J1058" s="3" t="s">
        <v>43</v>
      </c>
      <c r="K1058" s="3" t="s">
        <v>44</v>
      </c>
      <c r="L1058" s="3" t="s">
        <v>6</v>
      </c>
      <c r="M1058" s="3" t="s">
        <v>5256</v>
      </c>
      <c r="N1058" s="3" t="s">
        <v>67</v>
      </c>
      <c r="O1058" s="3" t="s">
        <v>40</v>
      </c>
      <c r="P1058" s="3" t="s">
        <v>40</v>
      </c>
      <c r="Q1058" s="3" t="s">
        <v>40</v>
      </c>
      <c r="R1058" s="3">
        <v>89</v>
      </c>
      <c r="S1058" s="3">
        <v>1376652463</v>
      </c>
      <c r="T1058" s="3">
        <v>1546800520</v>
      </c>
      <c r="U1058" s="3">
        <v>0</v>
      </c>
      <c r="V1058" s="3">
        <v>40</v>
      </c>
      <c r="W1058" s="3">
        <v>625354048</v>
      </c>
      <c r="X1058" s="3">
        <v>1546800520</v>
      </c>
      <c r="Y1058" s="3">
        <v>0</v>
      </c>
      <c r="Z1058" s="3">
        <v>87</v>
      </c>
      <c r="AA1058" s="3">
        <v>1323019354</v>
      </c>
      <c r="AB1058" s="3">
        <v>1512482073</v>
      </c>
      <c r="AC1058" s="3">
        <v>0</v>
      </c>
      <c r="AD1058" s="3">
        <v>84</v>
      </c>
      <c r="AE1058" s="3">
        <v>1327568710</v>
      </c>
      <c r="AF1058" s="3">
        <v>1581577491</v>
      </c>
      <c r="AG1058" s="3">
        <v>0</v>
      </c>
      <c r="AH1058" s="3" t="s">
        <v>4203</v>
      </c>
    </row>
    <row r="1059" spans="1:34" s="4" customFormat="1" ht="11.25" x14ac:dyDescent="0.2">
      <c r="A1059" s="3" t="s">
        <v>3877</v>
      </c>
      <c r="B1059" s="3" t="s">
        <v>4195</v>
      </c>
      <c r="C1059" s="3" t="s">
        <v>36</v>
      </c>
      <c r="D1059" s="3">
        <v>10048</v>
      </c>
      <c r="E1059" s="3" t="s">
        <v>4059</v>
      </c>
      <c r="F1059" s="3" t="s">
        <v>4204</v>
      </c>
      <c r="G1059" s="3"/>
      <c r="H1059" s="3"/>
      <c r="I1059" s="3" t="s">
        <v>42</v>
      </c>
      <c r="J1059" s="3" t="s">
        <v>43</v>
      </c>
      <c r="K1059" s="3" t="s">
        <v>44</v>
      </c>
      <c r="L1059" s="3" t="s">
        <v>6</v>
      </c>
      <c r="M1059" s="3" t="s">
        <v>5256</v>
      </c>
      <c r="N1059" s="3" t="s">
        <v>67</v>
      </c>
      <c r="O1059" s="3" t="s">
        <v>40</v>
      </c>
      <c r="P1059" s="3" t="s">
        <v>40</v>
      </c>
      <c r="Q1059" s="3" t="s">
        <v>40</v>
      </c>
      <c r="R1059" s="3">
        <v>17</v>
      </c>
      <c r="S1059" s="3">
        <v>15695576</v>
      </c>
      <c r="T1059" s="3">
        <v>91299502</v>
      </c>
      <c r="U1059" s="3">
        <v>0</v>
      </c>
      <c r="V1059" s="3">
        <v>17</v>
      </c>
      <c r="W1059" s="3">
        <v>15695576</v>
      </c>
      <c r="X1059" s="3">
        <v>91299502</v>
      </c>
      <c r="Y1059" s="3">
        <v>0</v>
      </c>
      <c r="Z1059" s="3">
        <v>33</v>
      </c>
      <c r="AA1059" s="3">
        <v>27793177</v>
      </c>
      <c r="AB1059" s="3">
        <v>83703202</v>
      </c>
      <c r="AC1059" s="3">
        <v>0</v>
      </c>
      <c r="AD1059" s="3">
        <v>31</v>
      </c>
      <c r="AE1059" s="3">
        <v>27703905</v>
      </c>
      <c r="AF1059" s="3">
        <v>89769876</v>
      </c>
      <c r="AG1059" s="3">
        <v>0</v>
      </c>
      <c r="AH1059" s="3"/>
    </row>
    <row r="1060" spans="1:34" s="4" customFormat="1" ht="11.25" x14ac:dyDescent="0.2">
      <c r="A1060" s="3" t="s">
        <v>3877</v>
      </c>
      <c r="B1060" s="3" t="s">
        <v>4195</v>
      </c>
      <c r="C1060" s="3" t="s">
        <v>36</v>
      </c>
      <c r="D1060" s="3">
        <v>11882</v>
      </c>
      <c r="E1060" s="3" t="s">
        <v>4205</v>
      </c>
      <c r="F1060" s="3" t="s">
        <v>4207</v>
      </c>
      <c r="G1060" s="3" t="s">
        <v>4197</v>
      </c>
      <c r="H1060" s="3" t="s">
        <v>4206</v>
      </c>
      <c r="I1060" s="3" t="s">
        <v>42</v>
      </c>
      <c r="J1060" s="3" t="s">
        <v>43</v>
      </c>
      <c r="K1060" s="3" t="s">
        <v>44</v>
      </c>
      <c r="L1060" s="3" t="s">
        <v>6</v>
      </c>
      <c r="M1060" s="3" t="s">
        <v>5257</v>
      </c>
      <c r="N1060" s="3">
        <v>89</v>
      </c>
      <c r="O1060" s="3">
        <v>98</v>
      </c>
      <c r="P1060" s="3">
        <v>110</v>
      </c>
      <c r="Q1060" s="3">
        <v>0</v>
      </c>
      <c r="R1060" s="3">
        <v>89</v>
      </c>
      <c r="S1060" s="3">
        <v>95</v>
      </c>
      <c r="T1060" s="3">
        <v>107</v>
      </c>
      <c r="U1060" s="3">
        <v>0</v>
      </c>
      <c r="V1060" s="3">
        <v>45</v>
      </c>
      <c r="W1060" s="3">
        <v>48</v>
      </c>
      <c r="X1060" s="3">
        <v>107</v>
      </c>
      <c r="Y1060" s="3">
        <v>0</v>
      </c>
      <c r="Z1060" s="3">
        <v>89</v>
      </c>
      <c r="AA1060" s="3">
        <v>162</v>
      </c>
      <c r="AB1060" s="3">
        <v>183</v>
      </c>
      <c r="AC1060" s="3">
        <v>0</v>
      </c>
      <c r="AD1060" s="3">
        <v>89</v>
      </c>
      <c r="AE1060" s="3">
        <v>159</v>
      </c>
      <c r="AF1060" s="3">
        <v>178</v>
      </c>
      <c r="AG1060" s="3">
        <v>0</v>
      </c>
      <c r="AH1060" s="3" t="s">
        <v>4208</v>
      </c>
    </row>
    <row r="1061" spans="1:34" s="4" customFormat="1" ht="11.25" x14ac:dyDescent="0.2">
      <c r="A1061" s="3" t="s">
        <v>3877</v>
      </c>
      <c r="B1061" s="3" t="s">
        <v>4195</v>
      </c>
      <c r="C1061" s="3" t="s">
        <v>36</v>
      </c>
      <c r="D1061" s="3">
        <v>12083</v>
      </c>
      <c r="E1061" s="3" t="s">
        <v>4209</v>
      </c>
      <c r="F1061" s="3" t="s">
        <v>4210</v>
      </c>
      <c r="G1061" s="3"/>
      <c r="H1061" s="3"/>
      <c r="I1061" s="3" t="s">
        <v>42</v>
      </c>
      <c r="J1061" s="3" t="s">
        <v>52</v>
      </c>
      <c r="K1061" s="3" t="s">
        <v>505</v>
      </c>
      <c r="L1061" s="3" t="s">
        <v>6</v>
      </c>
      <c r="M1061" s="3" t="s">
        <v>5256</v>
      </c>
      <c r="N1061" s="3" t="s">
        <v>67</v>
      </c>
      <c r="O1061" s="3" t="s">
        <v>40</v>
      </c>
      <c r="P1061" s="3" t="s">
        <v>40</v>
      </c>
      <c r="Q1061" s="3" t="s">
        <v>40</v>
      </c>
      <c r="R1061" s="3">
        <v>76</v>
      </c>
      <c r="S1061" s="3">
        <v>69387622</v>
      </c>
      <c r="T1061" s="3">
        <v>91299502</v>
      </c>
      <c r="U1061" s="3">
        <v>0</v>
      </c>
      <c r="V1061" s="3">
        <v>32</v>
      </c>
      <c r="W1061" s="3">
        <v>28764355</v>
      </c>
      <c r="X1061" s="3">
        <v>91299502</v>
      </c>
      <c r="Y1061" s="3">
        <v>0</v>
      </c>
      <c r="Z1061" s="3">
        <v>74</v>
      </c>
      <c r="AA1061" s="3">
        <v>50894862</v>
      </c>
      <c r="AB1061" s="3">
        <v>68626125</v>
      </c>
      <c r="AC1061" s="3">
        <v>0</v>
      </c>
      <c r="AD1061" s="3">
        <v>70</v>
      </c>
      <c r="AE1061" s="3">
        <v>55411974</v>
      </c>
      <c r="AF1061" s="3">
        <v>78976580</v>
      </c>
      <c r="AG1061" s="3">
        <v>0</v>
      </c>
      <c r="AH1061" s="3" t="s">
        <v>4211</v>
      </c>
    </row>
    <row r="1062" spans="1:34" s="4" customFormat="1" ht="11.25" x14ac:dyDescent="0.2">
      <c r="A1062" s="3" t="s">
        <v>3877</v>
      </c>
      <c r="B1062" s="3" t="s">
        <v>4195</v>
      </c>
      <c r="C1062" s="3" t="s">
        <v>36</v>
      </c>
      <c r="D1062" s="3">
        <v>13540</v>
      </c>
      <c r="E1062" s="3" t="s">
        <v>4212</v>
      </c>
      <c r="F1062" s="3" t="s">
        <v>4215</v>
      </c>
      <c r="G1062" s="3" t="s">
        <v>4213</v>
      </c>
      <c r="H1062" s="3" t="s">
        <v>4214</v>
      </c>
      <c r="I1062" s="3" t="s">
        <v>42</v>
      </c>
      <c r="J1062" s="3" t="s">
        <v>43</v>
      </c>
      <c r="K1062" s="3" t="s">
        <v>44</v>
      </c>
      <c r="L1062" s="3" t="s">
        <v>6</v>
      </c>
      <c r="M1062" s="3" t="s">
        <v>9</v>
      </c>
      <c r="N1062" s="3">
        <v>15</v>
      </c>
      <c r="O1062" s="3">
        <v>12276110</v>
      </c>
      <c r="P1062" s="3">
        <v>81840731</v>
      </c>
      <c r="Q1062" s="3">
        <v>0</v>
      </c>
      <c r="R1062" s="3"/>
      <c r="S1062" s="3"/>
      <c r="T1062" s="3"/>
      <c r="U1062" s="3"/>
      <c r="V1062" s="3">
        <v>2.8</v>
      </c>
      <c r="W1062" s="3">
        <v>2516116</v>
      </c>
      <c r="X1062" s="3">
        <v>91299502</v>
      </c>
      <c r="Y1062" s="3">
        <v>0</v>
      </c>
      <c r="Z1062" s="3">
        <v>10.3</v>
      </c>
      <c r="AA1062" s="3">
        <v>91170220</v>
      </c>
      <c r="AB1062" s="3">
        <v>883903612</v>
      </c>
      <c r="AC1062" s="3">
        <v>0</v>
      </c>
      <c r="AD1062" s="3" t="s">
        <v>67</v>
      </c>
      <c r="AE1062" s="3" t="s">
        <v>40</v>
      </c>
      <c r="AF1062" s="3" t="s">
        <v>40</v>
      </c>
      <c r="AG1062" s="3" t="s">
        <v>40</v>
      </c>
      <c r="AH1062" s="3" t="s">
        <v>4216</v>
      </c>
    </row>
    <row r="1063" spans="1:34" s="4" customFormat="1" ht="11.25" x14ac:dyDescent="0.2">
      <c r="A1063" s="3" t="s">
        <v>3877</v>
      </c>
      <c r="B1063" s="3" t="s">
        <v>4195</v>
      </c>
      <c r="C1063" s="3" t="s">
        <v>36</v>
      </c>
      <c r="D1063" s="3">
        <v>13543</v>
      </c>
      <c r="E1063" s="3" t="s">
        <v>4217</v>
      </c>
      <c r="F1063" s="3" t="s">
        <v>4220</v>
      </c>
      <c r="G1063" s="3" t="s">
        <v>4218</v>
      </c>
      <c r="H1063" s="3" t="s">
        <v>4219</v>
      </c>
      <c r="I1063" s="3" t="s">
        <v>42</v>
      </c>
      <c r="J1063" s="3" t="s">
        <v>43</v>
      </c>
      <c r="K1063" s="3" t="s">
        <v>44</v>
      </c>
      <c r="L1063" s="3" t="s">
        <v>6</v>
      </c>
      <c r="M1063" s="3" t="s">
        <v>9</v>
      </c>
      <c r="N1063" s="3">
        <v>80</v>
      </c>
      <c r="O1063" s="3">
        <v>24</v>
      </c>
      <c r="P1063" s="3">
        <v>30</v>
      </c>
      <c r="Q1063" s="3">
        <v>0</v>
      </c>
      <c r="R1063" s="3"/>
      <c r="S1063" s="3"/>
      <c r="T1063" s="3"/>
      <c r="U1063" s="3"/>
      <c r="V1063" s="3">
        <v>0</v>
      </c>
      <c r="W1063" s="3">
        <v>0</v>
      </c>
      <c r="X1063" s="3">
        <v>30</v>
      </c>
      <c r="Y1063" s="3">
        <v>0</v>
      </c>
      <c r="Z1063" s="3" t="s">
        <v>67</v>
      </c>
      <c r="AA1063" s="3" t="s">
        <v>40</v>
      </c>
      <c r="AB1063" s="3" t="s">
        <v>40</v>
      </c>
      <c r="AC1063" s="3" t="s">
        <v>40</v>
      </c>
      <c r="AD1063" s="3" t="s">
        <v>67</v>
      </c>
      <c r="AE1063" s="3" t="s">
        <v>40</v>
      </c>
      <c r="AF1063" s="3" t="s">
        <v>40</v>
      </c>
      <c r="AG1063" s="3" t="s">
        <v>40</v>
      </c>
      <c r="AH1063" s="3"/>
    </row>
    <row r="1064" spans="1:34" s="4" customFormat="1" ht="11.25" x14ac:dyDescent="0.2">
      <c r="A1064" s="3" t="s">
        <v>3877</v>
      </c>
      <c r="B1064" s="3" t="s">
        <v>4195</v>
      </c>
      <c r="C1064" s="3" t="s">
        <v>36</v>
      </c>
      <c r="D1064" s="3">
        <v>13595</v>
      </c>
      <c r="E1064" s="3" t="s">
        <v>4221</v>
      </c>
      <c r="F1064" s="3" t="s">
        <v>4224</v>
      </c>
      <c r="G1064" s="3" t="s">
        <v>4222</v>
      </c>
      <c r="H1064" s="3" t="s">
        <v>4223</v>
      </c>
      <c r="I1064" s="3" t="s">
        <v>42</v>
      </c>
      <c r="J1064" s="3" t="s">
        <v>43</v>
      </c>
      <c r="K1064" s="3" t="s">
        <v>44</v>
      </c>
      <c r="L1064" s="3" t="s">
        <v>6</v>
      </c>
      <c r="M1064" s="3" t="s">
        <v>9</v>
      </c>
      <c r="N1064" s="3">
        <v>26.15</v>
      </c>
      <c r="O1064" s="3">
        <v>17</v>
      </c>
      <c r="P1064" s="3">
        <v>65</v>
      </c>
      <c r="Q1064" s="3">
        <v>0</v>
      </c>
      <c r="R1064" s="3"/>
      <c r="S1064" s="3"/>
      <c r="T1064" s="3"/>
      <c r="U1064" s="3"/>
      <c r="V1064" s="3" t="s">
        <v>67</v>
      </c>
      <c r="W1064" s="3" t="s">
        <v>40</v>
      </c>
      <c r="X1064" s="3" t="s">
        <v>40</v>
      </c>
      <c r="Y1064" s="3" t="s">
        <v>40</v>
      </c>
      <c r="Z1064" s="3" t="s">
        <v>67</v>
      </c>
      <c r="AA1064" s="3" t="s">
        <v>40</v>
      </c>
      <c r="AB1064" s="3" t="s">
        <v>40</v>
      </c>
      <c r="AC1064" s="3" t="s">
        <v>40</v>
      </c>
      <c r="AD1064" s="3" t="s">
        <v>67</v>
      </c>
      <c r="AE1064" s="3" t="s">
        <v>40</v>
      </c>
      <c r="AF1064" s="3" t="s">
        <v>40</v>
      </c>
      <c r="AG1064" s="3" t="s">
        <v>40</v>
      </c>
      <c r="AH1064" s="3" t="s">
        <v>4225</v>
      </c>
    </row>
    <row r="1065" spans="1:34" s="4" customFormat="1" ht="11.25" x14ac:dyDescent="0.2">
      <c r="A1065" s="3" t="s">
        <v>3877</v>
      </c>
      <c r="B1065" s="3" t="s">
        <v>4195</v>
      </c>
      <c r="C1065" s="3" t="s">
        <v>36</v>
      </c>
      <c r="D1065" s="3">
        <v>13994</v>
      </c>
      <c r="E1065" s="3" t="s">
        <v>4226</v>
      </c>
      <c r="F1065" s="3" t="s">
        <v>4229</v>
      </c>
      <c r="G1065" s="3" t="s">
        <v>4227</v>
      </c>
      <c r="H1065" s="3" t="s">
        <v>4228</v>
      </c>
      <c r="I1065" s="3" t="s">
        <v>42</v>
      </c>
      <c r="J1065" s="3" t="s">
        <v>43</v>
      </c>
      <c r="K1065" s="3" t="s">
        <v>44</v>
      </c>
      <c r="L1065" s="3" t="s">
        <v>6</v>
      </c>
      <c r="M1065" s="3" t="s">
        <v>9</v>
      </c>
      <c r="N1065" s="3">
        <v>80</v>
      </c>
      <c r="O1065" s="3">
        <v>32</v>
      </c>
      <c r="P1065" s="3">
        <v>40</v>
      </c>
      <c r="Q1065" s="3">
        <v>0</v>
      </c>
      <c r="R1065" s="3"/>
      <c r="S1065" s="3"/>
      <c r="T1065" s="3"/>
      <c r="U1065" s="3"/>
      <c r="V1065" s="3" t="s">
        <v>67</v>
      </c>
      <c r="W1065" s="3" t="s">
        <v>40</v>
      </c>
      <c r="X1065" s="3" t="s">
        <v>40</v>
      </c>
      <c r="Y1065" s="3" t="s">
        <v>40</v>
      </c>
      <c r="Z1065" s="3" t="s">
        <v>67</v>
      </c>
      <c r="AA1065" s="3" t="s">
        <v>40</v>
      </c>
      <c r="AB1065" s="3" t="s">
        <v>40</v>
      </c>
      <c r="AC1065" s="3" t="s">
        <v>40</v>
      </c>
      <c r="AD1065" s="3" t="s">
        <v>67</v>
      </c>
      <c r="AE1065" s="3" t="s">
        <v>40</v>
      </c>
      <c r="AF1065" s="3" t="s">
        <v>40</v>
      </c>
      <c r="AG1065" s="3" t="s">
        <v>40</v>
      </c>
      <c r="AH1065" s="3" t="s">
        <v>4230</v>
      </c>
    </row>
    <row r="1066" spans="1:34" s="4" customFormat="1" ht="11.25" x14ac:dyDescent="0.2">
      <c r="A1066" s="3" t="s">
        <v>3877</v>
      </c>
      <c r="B1066" s="3" t="s">
        <v>4231</v>
      </c>
      <c r="C1066" s="3" t="s">
        <v>36</v>
      </c>
      <c r="D1066" s="3">
        <v>4048</v>
      </c>
      <c r="E1066" s="3" t="s">
        <v>4232</v>
      </c>
      <c r="F1066" s="3" t="s">
        <v>4233</v>
      </c>
      <c r="G1066" s="3"/>
      <c r="H1066" s="3"/>
      <c r="I1066" s="3" t="s">
        <v>42</v>
      </c>
      <c r="J1066" s="3" t="s">
        <v>52</v>
      </c>
      <c r="K1066" s="3" t="s">
        <v>505</v>
      </c>
      <c r="L1066" s="3" t="s">
        <v>6</v>
      </c>
      <c r="M1066" s="3" t="s">
        <v>5256</v>
      </c>
      <c r="N1066" s="3" t="s">
        <v>67</v>
      </c>
      <c r="O1066" s="3" t="s">
        <v>40</v>
      </c>
      <c r="P1066" s="3" t="s">
        <v>40</v>
      </c>
      <c r="Q1066" s="3" t="s">
        <v>40</v>
      </c>
      <c r="R1066" s="3">
        <v>102</v>
      </c>
      <c r="S1066" s="3">
        <v>83883422000</v>
      </c>
      <c r="T1066" s="3">
        <v>82238649000</v>
      </c>
      <c r="U1066" s="3">
        <v>0</v>
      </c>
      <c r="V1066" s="3">
        <v>0</v>
      </c>
      <c r="W1066" s="3">
        <v>0</v>
      </c>
      <c r="X1066" s="3">
        <v>0</v>
      </c>
      <c r="Y1066" s="3">
        <v>0</v>
      </c>
      <c r="Z1066" s="3">
        <v>101</v>
      </c>
      <c r="AA1066" s="3">
        <v>42829510495</v>
      </c>
      <c r="AB1066" s="3">
        <v>42536584102</v>
      </c>
      <c r="AC1066" s="3">
        <v>0</v>
      </c>
      <c r="AD1066" s="3">
        <v>102</v>
      </c>
      <c r="AE1066" s="3">
        <v>12972808381</v>
      </c>
      <c r="AF1066" s="3">
        <v>12721860450</v>
      </c>
      <c r="AG1066" s="3">
        <v>0</v>
      </c>
      <c r="AH1066" s="3" t="s">
        <v>4234</v>
      </c>
    </row>
    <row r="1067" spans="1:34" s="4" customFormat="1" ht="11.25" x14ac:dyDescent="0.2">
      <c r="A1067" s="3" t="s">
        <v>3877</v>
      </c>
      <c r="B1067" s="3" t="s">
        <v>4231</v>
      </c>
      <c r="C1067" s="3" t="s">
        <v>36</v>
      </c>
      <c r="D1067" s="3">
        <v>4054</v>
      </c>
      <c r="E1067" s="3" t="s">
        <v>4034</v>
      </c>
      <c r="F1067" s="3" t="s">
        <v>3983</v>
      </c>
      <c r="G1067" s="3" t="s">
        <v>4235</v>
      </c>
      <c r="H1067" s="3" t="s">
        <v>4236</v>
      </c>
      <c r="I1067" s="3" t="s">
        <v>42</v>
      </c>
      <c r="J1067" s="3" t="s">
        <v>43</v>
      </c>
      <c r="K1067" s="3" t="s">
        <v>44</v>
      </c>
      <c r="L1067" s="3" t="s">
        <v>6</v>
      </c>
      <c r="M1067" s="3" t="s">
        <v>5257</v>
      </c>
      <c r="N1067" s="3">
        <v>50</v>
      </c>
      <c r="O1067" s="3">
        <v>70884756000</v>
      </c>
      <c r="P1067" s="3">
        <v>141769512000</v>
      </c>
      <c r="Q1067" s="3">
        <v>0</v>
      </c>
      <c r="R1067" s="3">
        <v>50</v>
      </c>
      <c r="S1067" s="3">
        <v>64656120000</v>
      </c>
      <c r="T1067" s="3">
        <v>129312240000</v>
      </c>
      <c r="U1067" s="3">
        <v>0</v>
      </c>
      <c r="V1067" s="3">
        <v>28</v>
      </c>
      <c r="W1067" s="3">
        <v>39143685000</v>
      </c>
      <c r="X1067" s="3">
        <v>140661780000</v>
      </c>
      <c r="Y1067" s="3">
        <v>0</v>
      </c>
      <c r="Z1067" s="3">
        <v>55</v>
      </c>
      <c r="AA1067" s="3">
        <v>70332620035</v>
      </c>
      <c r="AB1067" s="3">
        <v>128043313000</v>
      </c>
      <c r="AC1067" s="3">
        <v>0</v>
      </c>
      <c r="AD1067" s="3">
        <v>41</v>
      </c>
      <c r="AE1067" s="3">
        <v>54891432886</v>
      </c>
      <c r="AF1067" s="3">
        <v>134117497000</v>
      </c>
      <c r="AG1067" s="3">
        <v>0</v>
      </c>
      <c r="AH1067" s="3" t="s">
        <v>4237</v>
      </c>
    </row>
    <row r="1068" spans="1:34" s="4" customFormat="1" ht="11.25" x14ac:dyDescent="0.2">
      <c r="A1068" s="3" t="s">
        <v>3877</v>
      </c>
      <c r="B1068" s="3" t="s">
        <v>4231</v>
      </c>
      <c r="C1068" s="3" t="s">
        <v>36</v>
      </c>
      <c r="D1068" s="3">
        <v>4058</v>
      </c>
      <c r="E1068" s="3" t="s">
        <v>4238</v>
      </c>
      <c r="F1068" s="3" t="s">
        <v>4240</v>
      </c>
      <c r="G1068" s="3" t="s">
        <v>4235</v>
      </c>
      <c r="H1068" s="3" t="s">
        <v>4239</v>
      </c>
      <c r="I1068" s="3" t="s">
        <v>42</v>
      </c>
      <c r="J1068" s="3" t="s">
        <v>52</v>
      </c>
      <c r="K1068" s="3" t="s">
        <v>505</v>
      </c>
      <c r="L1068" s="3" t="s">
        <v>45</v>
      </c>
      <c r="M1068" s="3" t="s">
        <v>5257</v>
      </c>
      <c r="N1068" s="3">
        <v>73</v>
      </c>
      <c r="O1068" s="3">
        <v>98122148000</v>
      </c>
      <c r="P1068" s="3">
        <v>134413901000</v>
      </c>
      <c r="Q1068" s="3">
        <v>0</v>
      </c>
      <c r="R1068" s="3">
        <v>73</v>
      </c>
      <c r="S1068" s="3">
        <v>83300788000</v>
      </c>
      <c r="T1068" s="3">
        <v>114110668000</v>
      </c>
      <c r="U1068" s="3">
        <v>0</v>
      </c>
      <c r="V1068" s="3">
        <v>77</v>
      </c>
      <c r="W1068" s="3">
        <v>108639043000</v>
      </c>
      <c r="X1068" s="3">
        <v>141769512000</v>
      </c>
      <c r="Y1068" s="3">
        <v>0</v>
      </c>
      <c r="Z1068" s="3">
        <v>73</v>
      </c>
      <c r="AA1068" s="3">
        <v>96855330437</v>
      </c>
      <c r="AB1068" s="3">
        <v>132120217000</v>
      </c>
      <c r="AC1068" s="3">
        <v>0</v>
      </c>
      <c r="AD1068" s="3">
        <v>73</v>
      </c>
      <c r="AE1068" s="3">
        <v>72567932710</v>
      </c>
      <c r="AF1068" s="3">
        <v>99408127000</v>
      </c>
      <c r="AG1068" s="3">
        <v>0</v>
      </c>
      <c r="AH1068" s="3" t="s">
        <v>4241</v>
      </c>
    </row>
    <row r="1069" spans="1:34" s="4" customFormat="1" ht="11.25" x14ac:dyDescent="0.2">
      <c r="A1069" s="3" t="s">
        <v>3877</v>
      </c>
      <c r="B1069" s="3" t="s">
        <v>4231</v>
      </c>
      <c r="C1069" s="3" t="s">
        <v>36</v>
      </c>
      <c r="D1069" s="3">
        <v>6612</v>
      </c>
      <c r="E1069" s="3" t="s">
        <v>3991</v>
      </c>
      <c r="F1069" s="3" t="s">
        <v>4243</v>
      </c>
      <c r="G1069" s="3" t="s">
        <v>4235</v>
      </c>
      <c r="H1069" s="3" t="s">
        <v>4242</v>
      </c>
      <c r="I1069" s="3" t="s">
        <v>42</v>
      </c>
      <c r="J1069" s="3" t="s">
        <v>43</v>
      </c>
      <c r="K1069" s="3" t="s">
        <v>44</v>
      </c>
      <c r="L1069" s="3" t="s">
        <v>45</v>
      </c>
      <c r="M1069" s="3" t="s">
        <v>5257</v>
      </c>
      <c r="N1069" s="3">
        <v>96</v>
      </c>
      <c r="O1069" s="3">
        <v>173</v>
      </c>
      <c r="P1069" s="3">
        <v>180</v>
      </c>
      <c r="Q1069" s="3">
        <v>0</v>
      </c>
      <c r="R1069" s="3">
        <v>96</v>
      </c>
      <c r="S1069" s="3">
        <v>147</v>
      </c>
      <c r="T1069" s="3">
        <v>153</v>
      </c>
      <c r="U1069" s="3">
        <v>0</v>
      </c>
      <c r="V1069" s="3">
        <v>96</v>
      </c>
      <c r="W1069" s="3">
        <v>149</v>
      </c>
      <c r="X1069" s="3">
        <v>156</v>
      </c>
      <c r="Y1069" s="3">
        <v>0</v>
      </c>
      <c r="Z1069" s="3">
        <v>96</v>
      </c>
      <c r="AA1069" s="3">
        <v>156</v>
      </c>
      <c r="AB1069" s="3">
        <v>162</v>
      </c>
      <c r="AC1069" s="3">
        <v>0</v>
      </c>
      <c r="AD1069" s="3">
        <v>98</v>
      </c>
      <c r="AE1069" s="3">
        <v>115</v>
      </c>
      <c r="AF1069" s="3">
        <v>117</v>
      </c>
      <c r="AG1069" s="3">
        <v>0</v>
      </c>
      <c r="AH1069" s="3" t="s">
        <v>4244</v>
      </c>
    </row>
    <row r="1070" spans="1:34" s="4" customFormat="1" ht="11.25" x14ac:dyDescent="0.2">
      <c r="A1070" s="3" t="s">
        <v>3877</v>
      </c>
      <c r="B1070" s="3" t="s">
        <v>4231</v>
      </c>
      <c r="C1070" s="3" t="s">
        <v>36</v>
      </c>
      <c r="D1070" s="3">
        <v>6703</v>
      </c>
      <c r="E1070" s="3" t="s">
        <v>4245</v>
      </c>
      <c r="F1070" s="3" t="s">
        <v>4246</v>
      </c>
      <c r="G1070" s="3"/>
      <c r="H1070" s="3"/>
      <c r="I1070" s="3" t="s">
        <v>42</v>
      </c>
      <c r="J1070" s="3" t="s">
        <v>43</v>
      </c>
      <c r="K1070" s="3" t="s">
        <v>44</v>
      </c>
      <c r="L1070" s="3" t="s">
        <v>6</v>
      </c>
      <c r="M1070" s="3" t="s">
        <v>5256</v>
      </c>
      <c r="N1070" s="3" t="s">
        <v>67</v>
      </c>
      <c r="O1070" s="3" t="s">
        <v>40</v>
      </c>
      <c r="P1070" s="3" t="s">
        <v>40</v>
      </c>
      <c r="Q1070" s="3" t="s">
        <v>40</v>
      </c>
      <c r="R1070" s="3">
        <v>100</v>
      </c>
      <c r="S1070" s="3">
        <v>82238649000</v>
      </c>
      <c r="T1070" s="3">
        <v>82238649000</v>
      </c>
      <c r="U1070" s="3">
        <v>0</v>
      </c>
      <c r="V1070" s="3">
        <v>0</v>
      </c>
      <c r="W1070" s="3">
        <v>0</v>
      </c>
      <c r="X1070" s="3">
        <v>0</v>
      </c>
      <c r="Y1070" s="3">
        <v>0</v>
      </c>
      <c r="Z1070" s="3">
        <v>100</v>
      </c>
      <c r="AA1070" s="3">
        <v>52104146000</v>
      </c>
      <c r="AB1070" s="3">
        <v>52104146000</v>
      </c>
      <c r="AC1070" s="3">
        <v>0</v>
      </c>
      <c r="AD1070" s="3">
        <v>100</v>
      </c>
      <c r="AE1070" s="3">
        <v>50439724000</v>
      </c>
      <c r="AF1070" s="3">
        <v>50439724000</v>
      </c>
      <c r="AG1070" s="3">
        <v>0</v>
      </c>
      <c r="AH1070" s="3" t="s">
        <v>4247</v>
      </c>
    </row>
    <row r="1071" spans="1:34" s="4" customFormat="1" ht="11.25" x14ac:dyDescent="0.2">
      <c r="A1071" s="3" t="s">
        <v>3877</v>
      </c>
      <c r="B1071" s="3" t="s">
        <v>4231</v>
      </c>
      <c r="C1071" s="3" t="s">
        <v>36</v>
      </c>
      <c r="D1071" s="3">
        <v>6724</v>
      </c>
      <c r="E1071" s="3" t="s">
        <v>4248</v>
      </c>
      <c r="F1071" s="3" t="s">
        <v>4249</v>
      </c>
      <c r="G1071" s="3"/>
      <c r="H1071" s="3"/>
      <c r="I1071" s="3" t="s">
        <v>42</v>
      </c>
      <c r="J1071" s="3" t="s">
        <v>43</v>
      </c>
      <c r="K1071" s="3" t="s">
        <v>44</v>
      </c>
      <c r="L1071" s="3" t="s">
        <v>6</v>
      </c>
      <c r="M1071" s="3" t="s">
        <v>5256</v>
      </c>
      <c r="N1071" s="3" t="s">
        <v>67</v>
      </c>
      <c r="O1071" s="3" t="s">
        <v>40</v>
      </c>
      <c r="P1071" s="3" t="s">
        <v>40</v>
      </c>
      <c r="Q1071" s="3" t="s">
        <v>40</v>
      </c>
      <c r="R1071" s="3">
        <v>100</v>
      </c>
      <c r="S1071" s="3">
        <v>4</v>
      </c>
      <c r="T1071" s="3">
        <v>4</v>
      </c>
      <c r="U1071" s="3">
        <v>0</v>
      </c>
      <c r="V1071" s="3">
        <v>0</v>
      </c>
      <c r="W1071" s="3">
        <v>0</v>
      </c>
      <c r="X1071" s="3">
        <v>0</v>
      </c>
      <c r="Y1071" s="3">
        <v>0</v>
      </c>
      <c r="Z1071" s="3">
        <v>100</v>
      </c>
      <c r="AA1071" s="3">
        <v>4</v>
      </c>
      <c r="AB1071" s="3">
        <v>4</v>
      </c>
      <c r="AC1071" s="3">
        <v>0</v>
      </c>
      <c r="AD1071" s="3">
        <v>100</v>
      </c>
      <c r="AE1071" s="3">
        <v>4</v>
      </c>
      <c r="AF1071" s="3">
        <v>4</v>
      </c>
      <c r="AG1071" s="3">
        <v>0</v>
      </c>
      <c r="AH1071" s="3" t="s">
        <v>4250</v>
      </c>
    </row>
    <row r="1072" spans="1:34" s="4" customFormat="1" ht="11.25" x14ac:dyDescent="0.2">
      <c r="A1072" s="3" t="s">
        <v>3877</v>
      </c>
      <c r="B1072" s="3" t="s">
        <v>4231</v>
      </c>
      <c r="C1072" s="3" t="s">
        <v>36</v>
      </c>
      <c r="D1072" s="3">
        <v>13698</v>
      </c>
      <c r="E1072" s="3" t="s">
        <v>4251</v>
      </c>
      <c r="F1072" s="3" t="s">
        <v>4254</v>
      </c>
      <c r="G1072" s="3" t="s">
        <v>4252</v>
      </c>
      <c r="H1072" s="3" t="s">
        <v>4253</v>
      </c>
      <c r="I1072" s="3" t="s">
        <v>42</v>
      </c>
      <c r="J1072" s="3" t="s">
        <v>43</v>
      </c>
      <c r="K1072" s="3" t="s">
        <v>44</v>
      </c>
      <c r="L1072" s="3" t="s">
        <v>6</v>
      </c>
      <c r="M1072" s="3" t="s">
        <v>9</v>
      </c>
      <c r="N1072" s="3">
        <v>33</v>
      </c>
      <c r="O1072" s="3">
        <v>2</v>
      </c>
      <c r="P1072" s="3">
        <v>6</v>
      </c>
      <c r="Q1072" s="3">
        <v>0</v>
      </c>
      <c r="R1072" s="3"/>
      <c r="S1072" s="3"/>
      <c r="T1072" s="3"/>
      <c r="U1072" s="3"/>
      <c r="V1072" s="3">
        <v>0</v>
      </c>
      <c r="W1072" s="3">
        <v>0</v>
      </c>
      <c r="X1072" s="3">
        <v>0</v>
      </c>
      <c r="Y1072" s="3">
        <v>0</v>
      </c>
      <c r="Z1072" s="3">
        <v>0</v>
      </c>
      <c r="AA1072" s="3">
        <v>0</v>
      </c>
      <c r="AB1072" s="3">
        <v>0</v>
      </c>
      <c r="AC1072" s="3">
        <v>0</v>
      </c>
      <c r="AD1072" s="3">
        <v>0</v>
      </c>
      <c r="AE1072" s="3">
        <v>0</v>
      </c>
      <c r="AF1072" s="3">
        <v>0</v>
      </c>
      <c r="AG1072" s="3">
        <v>0</v>
      </c>
      <c r="AH1072" s="3" t="s">
        <v>4255</v>
      </c>
    </row>
    <row r="1073" spans="1:34" s="4" customFormat="1" ht="11.25" x14ac:dyDescent="0.2">
      <c r="A1073" s="3" t="s">
        <v>3877</v>
      </c>
      <c r="B1073" s="3" t="s">
        <v>4231</v>
      </c>
      <c r="C1073" s="3" t="s">
        <v>36</v>
      </c>
      <c r="D1073" s="3">
        <v>13702</v>
      </c>
      <c r="E1073" s="3" t="s">
        <v>4256</v>
      </c>
      <c r="F1073" s="3" t="s">
        <v>4259</v>
      </c>
      <c r="G1073" s="3" t="s">
        <v>4257</v>
      </c>
      <c r="H1073" s="3" t="s">
        <v>4258</v>
      </c>
      <c r="I1073" s="3" t="s">
        <v>42</v>
      </c>
      <c r="J1073" s="3" t="s">
        <v>43</v>
      </c>
      <c r="K1073" s="3" t="s">
        <v>44</v>
      </c>
      <c r="L1073" s="3" t="s">
        <v>45</v>
      </c>
      <c r="M1073" s="3" t="s">
        <v>9</v>
      </c>
      <c r="N1073" s="3">
        <v>32</v>
      </c>
      <c r="O1073" s="3">
        <v>6</v>
      </c>
      <c r="P1073" s="3">
        <v>19</v>
      </c>
      <c r="Q1073" s="3">
        <v>0</v>
      </c>
      <c r="R1073" s="3"/>
      <c r="S1073" s="3"/>
      <c r="T1073" s="3"/>
      <c r="U1073" s="3"/>
      <c r="V1073" s="3">
        <v>0</v>
      </c>
      <c r="W1073" s="3">
        <v>0</v>
      </c>
      <c r="X1073" s="3">
        <v>0</v>
      </c>
      <c r="Y1073" s="3">
        <v>0</v>
      </c>
      <c r="Z1073" s="3">
        <v>0</v>
      </c>
      <c r="AA1073" s="3">
        <v>0</v>
      </c>
      <c r="AB1073" s="3">
        <v>0</v>
      </c>
      <c r="AC1073" s="3">
        <v>0</v>
      </c>
      <c r="AD1073" s="3">
        <v>0</v>
      </c>
      <c r="AE1073" s="3">
        <v>0</v>
      </c>
      <c r="AF1073" s="3">
        <v>0</v>
      </c>
      <c r="AG1073" s="3">
        <v>0</v>
      </c>
      <c r="AH1073" s="3" t="s">
        <v>4260</v>
      </c>
    </row>
    <row r="1074" spans="1:34" s="4" customFormat="1" ht="11.25" x14ac:dyDescent="0.2">
      <c r="A1074" s="3" t="s">
        <v>3877</v>
      </c>
      <c r="B1074" s="3" t="s">
        <v>4261</v>
      </c>
      <c r="C1074" s="3" t="s">
        <v>36</v>
      </c>
      <c r="D1074" s="3">
        <v>13225</v>
      </c>
      <c r="E1074" s="3" t="s">
        <v>4062</v>
      </c>
      <c r="F1074" s="3" t="s">
        <v>3994</v>
      </c>
      <c r="G1074" s="3" t="s">
        <v>4262</v>
      </c>
      <c r="H1074" s="3" t="s">
        <v>4263</v>
      </c>
      <c r="I1074" s="3" t="s">
        <v>42</v>
      </c>
      <c r="J1074" s="3" t="s">
        <v>43</v>
      </c>
      <c r="K1074" s="3" t="s">
        <v>44</v>
      </c>
      <c r="L1074" s="3" t="s">
        <v>6</v>
      </c>
      <c r="M1074" s="3" t="s">
        <v>5257</v>
      </c>
      <c r="N1074" s="3">
        <v>96</v>
      </c>
      <c r="O1074" s="3">
        <v>43</v>
      </c>
      <c r="P1074" s="3">
        <v>45</v>
      </c>
      <c r="Q1074" s="3">
        <v>0</v>
      </c>
      <c r="R1074" s="3">
        <v>100</v>
      </c>
      <c r="S1074" s="3">
        <v>45</v>
      </c>
      <c r="T1074" s="3">
        <v>45</v>
      </c>
      <c r="U1074" s="3">
        <v>0</v>
      </c>
      <c r="V1074" s="3">
        <v>100</v>
      </c>
      <c r="W1074" s="3">
        <v>45</v>
      </c>
      <c r="X1074" s="3">
        <v>45</v>
      </c>
      <c r="Y1074" s="3">
        <v>0</v>
      </c>
      <c r="Z1074" s="3">
        <v>100</v>
      </c>
      <c r="AA1074" s="3">
        <v>20</v>
      </c>
      <c r="AB1074" s="3">
        <v>20</v>
      </c>
      <c r="AC1074" s="3">
        <v>0</v>
      </c>
      <c r="AD1074" s="3">
        <v>100</v>
      </c>
      <c r="AE1074" s="3">
        <v>12</v>
      </c>
      <c r="AF1074" s="3">
        <v>12</v>
      </c>
      <c r="AG1074" s="3">
        <v>0</v>
      </c>
      <c r="AH1074" s="3" t="s">
        <v>4264</v>
      </c>
    </row>
    <row r="1075" spans="1:34" s="4" customFormat="1" ht="11.25" x14ac:dyDescent="0.2">
      <c r="A1075" s="3" t="s">
        <v>3877</v>
      </c>
      <c r="B1075" s="3" t="s">
        <v>4261</v>
      </c>
      <c r="C1075" s="3" t="s">
        <v>36</v>
      </c>
      <c r="D1075" s="3">
        <v>13226</v>
      </c>
      <c r="E1075" s="3" t="s">
        <v>4265</v>
      </c>
      <c r="F1075" s="3" t="s">
        <v>4266</v>
      </c>
      <c r="G1075" s="3"/>
      <c r="H1075" s="3"/>
      <c r="I1075" s="3" t="s">
        <v>42</v>
      </c>
      <c r="J1075" s="3" t="s">
        <v>43</v>
      </c>
      <c r="K1075" s="3" t="s">
        <v>44</v>
      </c>
      <c r="L1075" s="3" t="s">
        <v>6</v>
      </c>
      <c r="M1075" s="3" t="s">
        <v>5256</v>
      </c>
      <c r="N1075" s="3" t="s">
        <v>67</v>
      </c>
      <c r="O1075" s="3" t="s">
        <v>40</v>
      </c>
      <c r="P1075" s="3" t="s">
        <v>40</v>
      </c>
      <c r="Q1075" s="3" t="s">
        <v>40</v>
      </c>
      <c r="R1075" s="3">
        <v>94</v>
      </c>
      <c r="S1075" s="3">
        <v>33</v>
      </c>
      <c r="T1075" s="3">
        <v>35</v>
      </c>
      <c r="U1075" s="3">
        <v>0</v>
      </c>
      <c r="V1075" s="3">
        <v>33</v>
      </c>
      <c r="W1075" s="3">
        <v>2</v>
      </c>
      <c r="X1075" s="3">
        <v>6</v>
      </c>
      <c r="Y1075" s="3">
        <v>0</v>
      </c>
      <c r="Z1075" s="3">
        <v>88</v>
      </c>
      <c r="AA1075" s="3">
        <v>7</v>
      </c>
      <c r="AB1075" s="3">
        <v>8</v>
      </c>
      <c r="AC1075" s="3">
        <v>0</v>
      </c>
      <c r="AD1075" s="3">
        <v>100</v>
      </c>
      <c r="AE1075" s="3">
        <v>36</v>
      </c>
      <c r="AF1075" s="3">
        <v>36</v>
      </c>
      <c r="AG1075" s="3">
        <v>0</v>
      </c>
      <c r="AH1075" s="3" t="s">
        <v>4267</v>
      </c>
    </row>
    <row r="1076" spans="1:34" s="4" customFormat="1" ht="11.25" x14ac:dyDescent="0.2">
      <c r="A1076" s="3" t="s">
        <v>3877</v>
      </c>
      <c r="B1076" s="3" t="s">
        <v>4261</v>
      </c>
      <c r="C1076" s="3" t="s">
        <v>36</v>
      </c>
      <c r="D1076" s="3">
        <v>13227</v>
      </c>
      <c r="E1076" s="3" t="s">
        <v>4059</v>
      </c>
      <c r="F1076" s="3" t="s">
        <v>3983</v>
      </c>
      <c r="G1076" s="3" t="s">
        <v>4262</v>
      </c>
      <c r="H1076" s="3" t="s">
        <v>4268</v>
      </c>
      <c r="I1076" s="3" t="s">
        <v>42</v>
      </c>
      <c r="J1076" s="3" t="s">
        <v>43</v>
      </c>
      <c r="K1076" s="3" t="s">
        <v>505</v>
      </c>
      <c r="L1076" s="3" t="s">
        <v>6</v>
      </c>
      <c r="M1076" s="3" t="s">
        <v>5257</v>
      </c>
      <c r="N1076" s="3">
        <v>27</v>
      </c>
      <c r="O1076" s="3">
        <v>15592586</v>
      </c>
      <c r="P1076" s="3">
        <v>57789890</v>
      </c>
      <c r="Q1076" s="3">
        <v>0</v>
      </c>
      <c r="R1076" s="3">
        <v>32</v>
      </c>
      <c r="S1076" s="3">
        <v>16919307</v>
      </c>
      <c r="T1076" s="3">
        <v>52654984</v>
      </c>
      <c r="U1076" s="3">
        <v>0</v>
      </c>
      <c r="V1076" s="3">
        <v>23</v>
      </c>
      <c r="W1076" s="3">
        <v>13392586</v>
      </c>
      <c r="X1076" s="3">
        <v>57789890</v>
      </c>
      <c r="Y1076" s="3">
        <v>0</v>
      </c>
      <c r="Z1076" s="3">
        <v>14</v>
      </c>
      <c r="AA1076" s="3">
        <v>7126491</v>
      </c>
      <c r="AB1076" s="3">
        <v>51127063</v>
      </c>
      <c r="AC1076" s="3">
        <v>0</v>
      </c>
      <c r="AD1076" s="3">
        <v>34</v>
      </c>
      <c r="AE1076" s="3">
        <v>17678312</v>
      </c>
      <c r="AF1076" s="3">
        <v>51671824</v>
      </c>
      <c r="AG1076" s="3">
        <v>0</v>
      </c>
      <c r="AH1076" s="3" t="s">
        <v>4269</v>
      </c>
    </row>
    <row r="1077" spans="1:34" s="4" customFormat="1" ht="11.25" x14ac:dyDescent="0.2">
      <c r="A1077" s="3" t="s">
        <v>3877</v>
      </c>
      <c r="B1077" s="3" t="s">
        <v>4261</v>
      </c>
      <c r="C1077" s="3" t="s">
        <v>36</v>
      </c>
      <c r="D1077" s="3">
        <v>13228</v>
      </c>
      <c r="E1077" s="3" t="s">
        <v>4205</v>
      </c>
      <c r="F1077" s="3" t="s">
        <v>4271</v>
      </c>
      <c r="G1077" s="3" t="s">
        <v>4262</v>
      </c>
      <c r="H1077" s="3" t="s">
        <v>4270</v>
      </c>
      <c r="I1077" s="3" t="s">
        <v>42</v>
      </c>
      <c r="J1077" s="3" t="s">
        <v>43</v>
      </c>
      <c r="K1077" s="3" t="s">
        <v>44</v>
      </c>
      <c r="L1077" s="3" t="s">
        <v>6</v>
      </c>
      <c r="M1077" s="3" t="s">
        <v>5257</v>
      </c>
      <c r="N1077" s="3">
        <v>100</v>
      </c>
      <c r="O1077" s="3">
        <v>40</v>
      </c>
      <c r="P1077" s="3">
        <v>40</v>
      </c>
      <c r="Q1077" s="3">
        <v>0</v>
      </c>
      <c r="R1077" s="3">
        <v>100</v>
      </c>
      <c r="S1077" s="3">
        <v>40</v>
      </c>
      <c r="T1077" s="3">
        <v>40</v>
      </c>
      <c r="U1077" s="3">
        <v>0</v>
      </c>
      <c r="V1077" s="3">
        <v>100</v>
      </c>
      <c r="W1077" s="3">
        <v>37</v>
      </c>
      <c r="X1077" s="3">
        <v>37</v>
      </c>
      <c r="Y1077" s="3">
        <v>0</v>
      </c>
      <c r="Z1077" s="3">
        <v>100</v>
      </c>
      <c r="AA1077" s="3">
        <v>56</v>
      </c>
      <c r="AB1077" s="3">
        <v>56</v>
      </c>
      <c r="AC1077" s="3">
        <v>0</v>
      </c>
      <c r="AD1077" s="3">
        <v>100</v>
      </c>
      <c r="AE1077" s="3">
        <v>49</v>
      </c>
      <c r="AF1077" s="3">
        <v>49</v>
      </c>
      <c r="AG1077" s="3">
        <v>0</v>
      </c>
      <c r="AH1077" s="3" t="s">
        <v>4272</v>
      </c>
    </row>
    <row r="1078" spans="1:34" s="4" customFormat="1" ht="11.25" x14ac:dyDescent="0.2">
      <c r="A1078" s="3" t="s">
        <v>3877</v>
      </c>
      <c r="B1078" s="3" t="s">
        <v>4261</v>
      </c>
      <c r="C1078" s="3" t="s">
        <v>36</v>
      </c>
      <c r="D1078" s="3">
        <v>13229</v>
      </c>
      <c r="E1078" s="3" t="s">
        <v>4273</v>
      </c>
      <c r="F1078" s="3" t="s">
        <v>4276</v>
      </c>
      <c r="G1078" s="3" t="s">
        <v>4274</v>
      </c>
      <c r="H1078" s="3" t="s">
        <v>4275</v>
      </c>
      <c r="I1078" s="3" t="s">
        <v>42</v>
      </c>
      <c r="J1078" s="3" t="s">
        <v>43</v>
      </c>
      <c r="K1078" s="3" t="s">
        <v>44</v>
      </c>
      <c r="L1078" s="3" t="s">
        <v>6</v>
      </c>
      <c r="M1078" s="3" t="s">
        <v>5257</v>
      </c>
      <c r="N1078" s="3">
        <v>94</v>
      </c>
      <c r="O1078" s="3">
        <v>67</v>
      </c>
      <c r="P1078" s="3">
        <v>71</v>
      </c>
      <c r="Q1078" s="3">
        <v>0</v>
      </c>
      <c r="R1078" s="3">
        <v>94</v>
      </c>
      <c r="S1078" s="3">
        <v>67</v>
      </c>
      <c r="T1078" s="3">
        <v>71</v>
      </c>
      <c r="U1078" s="3">
        <v>0</v>
      </c>
      <c r="V1078" s="3">
        <v>31</v>
      </c>
      <c r="W1078" s="3">
        <v>12</v>
      </c>
      <c r="X1078" s="3">
        <v>39</v>
      </c>
      <c r="Y1078" s="3">
        <v>0</v>
      </c>
      <c r="Z1078" s="3">
        <v>100</v>
      </c>
      <c r="AA1078" s="3">
        <v>63</v>
      </c>
      <c r="AB1078" s="3">
        <v>63</v>
      </c>
      <c r="AC1078" s="3">
        <v>0</v>
      </c>
      <c r="AD1078" s="3">
        <v>0</v>
      </c>
      <c r="AE1078" s="3">
        <v>0</v>
      </c>
      <c r="AF1078" s="3">
        <v>38</v>
      </c>
      <c r="AG1078" s="3">
        <v>0</v>
      </c>
      <c r="AH1078" s="3" t="s">
        <v>4277</v>
      </c>
    </row>
    <row r="1079" spans="1:34" s="4" customFormat="1" ht="11.25" x14ac:dyDescent="0.2">
      <c r="A1079" s="3" t="s">
        <v>3877</v>
      </c>
      <c r="B1079" s="3" t="s">
        <v>4261</v>
      </c>
      <c r="C1079" s="3" t="s">
        <v>36</v>
      </c>
      <c r="D1079" s="3">
        <v>13732</v>
      </c>
      <c r="E1079" s="3" t="s">
        <v>4278</v>
      </c>
      <c r="F1079" s="3" t="s">
        <v>4281</v>
      </c>
      <c r="G1079" s="3" t="s">
        <v>4279</v>
      </c>
      <c r="H1079" s="3" t="s">
        <v>4280</v>
      </c>
      <c r="I1079" s="3" t="s">
        <v>42</v>
      </c>
      <c r="J1079" s="3" t="s">
        <v>43</v>
      </c>
      <c r="K1079" s="3" t="s">
        <v>44</v>
      </c>
      <c r="L1079" s="3" t="s">
        <v>6</v>
      </c>
      <c r="M1079" s="3" t="s">
        <v>9</v>
      </c>
      <c r="N1079" s="3">
        <v>85</v>
      </c>
      <c r="O1079" s="3">
        <v>85</v>
      </c>
      <c r="P1079" s="3">
        <v>100</v>
      </c>
      <c r="Q1079" s="3">
        <v>0</v>
      </c>
      <c r="R1079" s="3"/>
      <c r="S1079" s="3"/>
      <c r="T1079" s="3"/>
      <c r="U1079" s="3"/>
      <c r="V1079" s="3">
        <v>0</v>
      </c>
      <c r="W1079" s="3">
        <v>0</v>
      </c>
      <c r="X1079" s="3">
        <v>0</v>
      </c>
      <c r="Y1079" s="3">
        <v>0</v>
      </c>
      <c r="Z1079" s="3">
        <v>0</v>
      </c>
      <c r="AA1079" s="3">
        <v>0</v>
      </c>
      <c r="AB1079" s="3">
        <v>0</v>
      </c>
      <c r="AC1079" s="3">
        <v>0</v>
      </c>
      <c r="AD1079" s="3">
        <v>0</v>
      </c>
      <c r="AE1079" s="3">
        <v>0</v>
      </c>
      <c r="AF1079" s="3">
        <v>0</v>
      </c>
      <c r="AG1079" s="3">
        <v>0</v>
      </c>
      <c r="AH1079" s="3" t="s">
        <v>4282</v>
      </c>
    </row>
    <row r="1080" spans="1:34" s="4" customFormat="1" ht="11.25" x14ac:dyDescent="0.2">
      <c r="A1080" s="3" t="s">
        <v>3877</v>
      </c>
      <c r="B1080" s="3" t="s">
        <v>4283</v>
      </c>
      <c r="C1080" s="3" t="s">
        <v>36</v>
      </c>
      <c r="D1080" s="3">
        <v>3911</v>
      </c>
      <c r="E1080" s="3" t="s">
        <v>4284</v>
      </c>
      <c r="F1080" s="3" t="s">
        <v>4287</v>
      </c>
      <c r="G1080" s="3" t="s">
        <v>4285</v>
      </c>
      <c r="H1080" s="3" t="s">
        <v>4286</v>
      </c>
      <c r="I1080" s="3" t="s">
        <v>42</v>
      </c>
      <c r="J1080" s="3" t="s">
        <v>43</v>
      </c>
      <c r="K1080" s="3" t="s">
        <v>44</v>
      </c>
      <c r="L1080" s="3" t="s">
        <v>6</v>
      </c>
      <c r="M1080" s="3" t="s">
        <v>5257</v>
      </c>
      <c r="N1080" s="3">
        <v>100</v>
      </c>
      <c r="O1080" s="3">
        <v>45</v>
      </c>
      <c r="P1080" s="3">
        <v>45</v>
      </c>
      <c r="Q1080" s="3">
        <v>0</v>
      </c>
      <c r="R1080" s="3">
        <v>97.8</v>
      </c>
      <c r="S1080" s="3">
        <v>45</v>
      </c>
      <c r="T1080" s="3">
        <v>46</v>
      </c>
      <c r="U1080" s="3">
        <v>0</v>
      </c>
      <c r="V1080" s="3">
        <v>97.8</v>
      </c>
      <c r="W1080" s="3">
        <v>45</v>
      </c>
      <c r="X1080" s="3">
        <v>46</v>
      </c>
      <c r="Y1080" s="3">
        <v>0</v>
      </c>
      <c r="Z1080" s="3">
        <v>0</v>
      </c>
      <c r="AA1080" s="3">
        <v>41</v>
      </c>
      <c r="AB1080" s="3">
        <v>41</v>
      </c>
      <c r="AC1080" s="3">
        <v>0</v>
      </c>
      <c r="AD1080" s="3">
        <v>100</v>
      </c>
      <c r="AE1080" s="3">
        <v>33</v>
      </c>
      <c r="AF1080" s="3">
        <v>33</v>
      </c>
      <c r="AG1080" s="3">
        <v>0</v>
      </c>
      <c r="AH1080" s="3" t="s">
        <v>4288</v>
      </c>
    </row>
    <row r="1081" spans="1:34" s="4" customFormat="1" ht="11.25" x14ac:dyDescent="0.2">
      <c r="A1081" s="3" t="s">
        <v>3877</v>
      </c>
      <c r="B1081" s="3" t="s">
        <v>4283</v>
      </c>
      <c r="C1081" s="3" t="s">
        <v>36</v>
      </c>
      <c r="D1081" s="3">
        <v>9718</v>
      </c>
      <c r="E1081" s="3" t="s">
        <v>4289</v>
      </c>
      <c r="F1081" s="3" t="s">
        <v>4292</v>
      </c>
      <c r="G1081" s="3" t="s">
        <v>4290</v>
      </c>
      <c r="H1081" s="3" t="s">
        <v>4291</v>
      </c>
      <c r="I1081" s="3" t="s">
        <v>42</v>
      </c>
      <c r="J1081" s="3" t="s">
        <v>43</v>
      </c>
      <c r="K1081" s="3" t="s">
        <v>44</v>
      </c>
      <c r="L1081" s="3" t="s">
        <v>6</v>
      </c>
      <c r="M1081" s="3" t="s">
        <v>5257</v>
      </c>
      <c r="N1081" s="3">
        <v>45</v>
      </c>
      <c r="O1081" s="3">
        <v>83</v>
      </c>
      <c r="P1081" s="3">
        <v>184</v>
      </c>
      <c r="Q1081" s="3">
        <v>0</v>
      </c>
      <c r="R1081" s="3">
        <v>45</v>
      </c>
      <c r="S1081" s="3">
        <v>82</v>
      </c>
      <c r="T1081" s="3">
        <v>183</v>
      </c>
      <c r="U1081" s="3">
        <v>0</v>
      </c>
      <c r="V1081" s="3">
        <v>27</v>
      </c>
      <c r="W1081" s="3">
        <v>50</v>
      </c>
      <c r="X1081" s="3">
        <v>183</v>
      </c>
      <c r="Y1081" s="3">
        <v>0</v>
      </c>
      <c r="Z1081" s="3">
        <v>45</v>
      </c>
      <c r="AA1081" s="3">
        <v>88</v>
      </c>
      <c r="AB1081" s="3">
        <v>196</v>
      </c>
      <c r="AC1081" s="3">
        <v>0</v>
      </c>
      <c r="AD1081" s="3">
        <v>44</v>
      </c>
      <c r="AE1081" s="3">
        <v>62</v>
      </c>
      <c r="AF1081" s="3">
        <v>140</v>
      </c>
      <c r="AG1081" s="3">
        <v>0</v>
      </c>
      <c r="AH1081" s="3" t="s">
        <v>4293</v>
      </c>
    </row>
    <row r="1082" spans="1:34" s="4" customFormat="1" ht="11.25" x14ac:dyDescent="0.2">
      <c r="A1082" s="3" t="s">
        <v>3877</v>
      </c>
      <c r="B1082" s="3" t="s">
        <v>4283</v>
      </c>
      <c r="C1082" s="3" t="s">
        <v>36</v>
      </c>
      <c r="D1082" s="3">
        <v>13775</v>
      </c>
      <c r="E1082" s="3" t="s">
        <v>4294</v>
      </c>
      <c r="F1082" s="3" t="s">
        <v>4297</v>
      </c>
      <c r="G1082" s="3" t="s">
        <v>4295</v>
      </c>
      <c r="H1082" s="3" t="s">
        <v>4296</v>
      </c>
      <c r="I1082" s="3" t="s">
        <v>42</v>
      </c>
      <c r="J1082" s="3" t="s">
        <v>43</v>
      </c>
      <c r="K1082" s="3" t="s">
        <v>44</v>
      </c>
      <c r="L1082" s="3" t="s">
        <v>6</v>
      </c>
      <c r="M1082" s="3" t="s">
        <v>9</v>
      </c>
      <c r="N1082" s="3">
        <v>46</v>
      </c>
      <c r="O1082" s="3">
        <v>6</v>
      </c>
      <c r="P1082" s="3">
        <v>13</v>
      </c>
      <c r="Q1082" s="3">
        <v>0</v>
      </c>
      <c r="R1082" s="3"/>
      <c r="S1082" s="3"/>
      <c r="T1082" s="3"/>
      <c r="U1082" s="3"/>
      <c r="V1082" s="3" t="s">
        <v>67</v>
      </c>
      <c r="W1082" s="3" t="s">
        <v>40</v>
      </c>
      <c r="X1082" s="3" t="s">
        <v>40</v>
      </c>
      <c r="Y1082" s="3" t="s">
        <v>40</v>
      </c>
      <c r="Z1082" s="3" t="s">
        <v>67</v>
      </c>
      <c r="AA1082" s="3" t="s">
        <v>40</v>
      </c>
      <c r="AB1082" s="3" t="s">
        <v>40</v>
      </c>
      <c r="AC1082" s="3" t="s">
        <v>40</v>
      </c>
      <c r="AD1082" s="3" t="s">
        <v>67</v>
      </c>
      <c r="AE1082" s="3" t="s">
        <v>40</v>
      </c>
      <c r="AF1082" s="3" t="s">
        <v>40</v>
      </c>
      <c r="AG1082" s="3" t="s">
        <v>40</v>
      </c>
      <c r="AH1082" s="3" t="s">
        <v>4298</v>
      </c>
    </row>
    <row r="1083" spans="1:34" s="4" customFormat="1" ht="11.25" x14ac:dyDescent="0.2">
      <c r="A1083" s="3" t="s">
        <v>3877</v>
      </c>
      <c r="B1083" s="3" t="s">
        <v>4299</v>
      </c>
      <c r="C1083" s="3" t="s">
        <v>36</v>
      </c>
      <c r="D1083" s="3">
        <v>4232</v>
      </c>
      <c r="E1083" s="3" t="s">
        <v>4300</v>
      </c>
      <c r="F1083" s="3" t="s">
        <v>4301</v>
      </c>
      <c r="G1083" s="3"/>
      <c r="H1083" s="3"/>
      <c r="I1083" s="3" t="s">
        <v>42</v>
      </c>
      <c r="J1083" s="3" t="s">
        <v>43</v>
      </c>
      <c r="K1083" s="3" t="s">
        <v>44</v>
      </c>
      <c r="L1083" s="3" t="s">
        <v>6</v>
      </c>
      <c r="M1083" s="3" t="s">
        <v>5256</v>
      </c>
      <c r="N1083" s="3" t="s">
        <v>67</v>
      </c>
      <c r="O1083" s="3" t="s">
        <v>40</v>
      </c>
      <c r="P1083" s="3" t="s">
        <v>40</v>
      </c>
      <c r="Q1083" s="3" t="s">
        <v>40</v>
      </c>
      <c r="R1083" s="3">
        <v>88</v>
      </c>
      <c r="S1083" s="3">
        <v>128</v>
      </c>
      <c r="T1083" s="3">
        <v>145</v>
      </c>
      <c r="U1083" s="3">
        <v>0</v>
      </c>
      <c r="V1083" s="3">
        <v>78</v>
      </c>
      <c r="W1083" s="3">
        <v>70</v>
      </c>
      <c r="X1083" s="3">
        <v>90</v>
      </c>
      <c r="Y1083" s="3">
        <v>0</v>
      </c>
      <c r="Z1083" s="3">
        <v>91</v>
      </c>
      <c r="AA1083" s="3">
        <v>96</v>
      </c>
      <c r="AB1083" s="3">
        <v>105</v>
      </c>
      <c r="AC1083" s="3">
        <v>0</v>
      </c>
      <c r="AD1083" s="3">
        <v>90</v>
      </c>
      <c r="AE1083" s="3">
        <v>100</v>
      </c>
      <c r="AF1083" s="3">
        <v>111</v>
      </c>
      <c r="AG1083" s="3">
        <v>0</v>
      </c>
      <c r="AH1083" s="3" t="s">
        <v>4302</v>
      </c>
    </row>
    <row r="1084" spans="1:34" s="4" customFormat="1" ht="11.25" x14ac:dyDescent="0.2">
      <c r="A1084" s="3" t="s">
        <v>3877</v>
      </c>
      <c r="B1084" s="3" t="s">
        <v>4299</v>
      </c>
      <c r="C1084" s="3" t="s">
        <v>36</v>
      </c>
      <c r="D1084" s="3">
        <v>5386</v>
      </c>
      <c r="E1084" s="3" t="s">
        <v>3991</v>
      </c>
      <c r="F1084" s="3" t="s">
        <v>4189</v>
      </c>
      <c r="G1084" s="3"/>
      <c r="H1084" s="3"/>
      <c r="I1084" s="3" t="s">
        <v>42</v>
      </c>
      <c r="J1084" s="3" t="s">
        <v>43</v>
      </c>
      <c r="K1084" s="3" t="s">
        <v>44</v>
      </c>
      <c r="L1084" s="3" t="s">
        <v>45</v>
      </c>
      <c r="M1084" s="3" t="s">
        <v>5256</v>
      </c>
      <c r="N1084" s="3" t="s">
        <v>67</v>
      </c>
      <c r="O1084" s="3" t="s">
        <v>40</v>
      </c>
      <c r="P1084" s="3" t="s">
        <v>40</v>
      </c>
      <c r="Q1084" s="3" t="s">
        <v>40</v>
      </c>
      <c r="R1084" s="3">
        <v>97</v>
      </c>
      <c r="S1084" s="3">
        <v>142</v>
      </c>
      <c r="T1084" s="3">
        <v>146</v>
      </c>
      <c r="U1084" s="3">
        <v>0</v>
      </c>
      <c r="V1084" s="3">
        <v>0</v>
      </c>
      <c r="W1084" s="3">
        <v>0</v>
      </c>
      <c r="X1084" s="3">
        <v>0</v>
      </c>
      <c r="Y1084" s="3">
        <v>0</v>
      </c>
      <c r="Z1084" s="3">
        <v>99</v>
      </c>
      <c r="AA1084" s="3">
        <v>133</v>
      </c>
      <c r="AB1084" s="3">
        <v>135</v>
      </c>
      <c r="AC1084" s="3">
        <v>0</v>
      </c>
      <c r="AD1084" s="3">
        <v>97</v>
      </c>
      <c r="AE1084" s="3">
        <v>116</v>
      </c>
      <c r="AF1084" s="3">
        <v>119</v>
      </c>
      <c r="AG1084" s="3">
        <v>0</v>
      </c>
      <c r="AH1084" s="3" t="s">
        <v>4303</v>
      </c>
    </row>
    <row r="1085" spans="1:34" s="4" customFormat="1" ht="11.25" x14ac:dyDescent="0.2">
      <c r="A1085" s="3" t="s">
        <v>3877</v>
      </c>
      <c r="B1085" s="3" t="s">
        <v>4299</v>
      </c>
      <c r="C1085" s="3" t="s">
        <v>36</v>
      </c>
      <c r="D1085" s="3">
        <v>8587</v>
      </c>
      <c r="E1085" s="3" t="s">
        <v>4304</v>
      </c>
      <c r="F1085" s="3" t="s">
        <v>4072</v>
      </c>
      <c r="G1085" s="3"/>
      <c r="H1085" s="3"/>
      <c r="I1085" s="3" t="s">
        <v>42</v>
      </c>
      <c r="J1085" s="3" t="s">
        <v>52</v>
      </c>
      <c r="K1085" s="3" t="s">
        <v>44</v>
      </c>
      <c r="L1085" s="3" t="s">
        <v>6</v>
      </c>
      <c r="M1085" s="3" t="s">
        <v>5256</v>
      </c>
      <c r="N1085" s="3" t="s">
        <v>67</v>
      </c>
      <c r="O1085" s="3" t="s">
        <v>40</v>
      </c>
      <c r="P1085" s="3" t="s">
        <v>40</v>
      </c>
      <c r="Q1085" s="3" t="s">
        <v>40</v>
      </c>
      <c r="R1085" s="3">
        <v>102.5</v>
      </c>
      <c r="S1085" s="3">
        <v>27500000000</v>
      </c>
      <c r="T1085" s="3">
        <v>26829268000</v>
      </c>
      <c r="U1085" s="3">
        <v>0</v>
      </c>
      <c r="V1085" s="3">
        <v>100.8</v>
      </c>
      <c r="W1085" s="3">
        <v>148019875220</v>
      </c>
      <c r="X1085" s="3">
        <v>146860980800</v>
      </c>
      <c r="Y1085" s="3">
        <v>0</v>
      </c>
      <c r="Z1085" s="3">
        <v>100.6</v>
      </c>
      <c r="AA1085" s="3">
        <v>21416311852</v>
      </c>
      <c r="AB1085" s="3">
        <v>21298980844</v>
      </c>
      <c r="AC1085" s="3">
        <v>0</v>
      </c>
      <c r="AD1085" s="3">
        <v>99.7</v>
      </c>
      <c r="AE1085" s="3">
        <v>21501961930</v>
      </c>
      <c r="AF1085" s="3">
        <v>21570902025</v>
      </c>
      <c r="AG1085" s="3">
        <v>0</v>
      </c>
      <c r="AH1085" s="3" t="s">
        <v>4305</v>
      </c>
    </row>
    <row r="1086" spans="1:34" s="4" customFormat="1" ht="11.25" x14ac:dyDescent="0.2">
      <c r="A1086" s="3" t="s">
        <v>3877</v>
      </c>
      <c r="B1086" s="3" t="s">
        <v>4299</v>
      </c>
      <c r="C1086" s="3" t="s">
        <v>36</v>
      </c>
      <c r="D1086" s="3">
        <v>9132</v>
      </c>
      <c r="E1086" s="3" t="s">
        <v>4306</v>
      </c>
      <c r="F1086" s="3" t="s">
        <v>4307</v>
      </c>
      <c r="G1086" s="3"/>
      <c r="H1086" s="3"/>
      <c r="I1086" s="3" t="s">
        <v>42</v>
      </c>
      <c r="J1086" s="3" t="s">
        <v>43</v>
      </c>
      <c r="K1086" s="3" t="s">
        <v>44</v>
      </c>
      <c r="L1086" s="3" t="s">
        <v>6</v>
      </c>
      <c r="M1086" s="3" t="s">
        <v>5256</v>
      </c>
      <c r="N1086" s="3" t="s">
        <v>67</v>
      </c>
      <c r="O1086" s="3" t="s">
        <v>40</v>
      </c>
      <c r="P1086" s="3" t="s">
        <v>40</v>
      </c>
      <c r="Q1086" s="3" t="s">
        <v>40</v>
      </c>
      <c r="R1086" s="3">
        <v>39</v>
      </c>
      <c r="S1086" s="3">
        <v>12</v>
      </c>
      <c r="T1086" s="3">
        <v>31</v>
      </c>
      <c r="U1086" s="3">
        <v>0</v>
      </c>
      <c r="V1086" s="3">
        <v>0</v>
      </c>
      <c r="W1086" s="3">
        <v>0</v>
      </c>
      <c r="X1086" s="3">
        <v>0</v>
      </c>
      <c r="Y1086" s="3">
        <v>0</v>
      </c>
      <c r="Z1086" s="3">
        <v>38</v>
      </c>
      <c r="AA1086" s="3">
        <v>17</v>
      </c>
      <c r="AB1086" s="3">
        <v>45</v>
      </c>
      <c r="AC1086" s="3">
        <v>0</v>
      </c>
      <c r="AD1086" s="3">
        <v>38</v>
      </c>
      <c r="AE1086" s="3">
        <v>15</v>
      </c>
      <c r="AF1086" s="3">
        <v>39</v>
      </c>
      <c r="AG1086" s="3">
        <v>0</v>
      </c>
      <c r="AH1086" s="3" t="s">
        <v>4308</v>
      </c>
    </row>
    <row r="1087" spans="1:34" s="4" customFormat="1" ht="11.25" x14ac:dyDescent="0.2">
      <c r="A1087" s="3" t="s">
        <v>3877</v>
      </c>
      <c r="B1087" s="3" t="s">
        <v>4299</v>
      </c>
      <c r="C1087" s="3" t="s">
        <v>36</v>
      </c>
      <c r="D1087" s="3">
        <v>10731</v>
      </c>
      <c r="E1087" s="3" t="s">
        <v>4034</v>
      </c>
      <c r="F1087" s="3" t="s">
        <v>3983</v>
      </c>
      <c r="G1087" s="3" t="s">
        <v>4309</v>
      </c>
      <c r="H1087" s="3"/>
      <c r="I1087" s="3" t="s">
        <v>42</v>
      </c>
      <c r="J1087" s="3" t="s">
        <v>43</v>
      </c>
      <c r="K1087" s="3" t="s">
        <v>44</v>
      </c>
      <c r="L1087" s="3" t="s">
        <v>6</v>
      </c>
      <c r="M1087" s="3" t="s">
        <v>5257</v>
      </c>
      <c r="N1087" s="3">
        <v>35</v>
      </c>
      <c r="O1087" s="3">
        <v>30740547</v>
      </c>
      <c r="P1087" s="3">
        <v>87830133</v>
      </c>
      <c r="Q1087" s="3">
        <v>0</v>
      </c>
      <c r="R1087" s="3">
        <v>42</v>
      </c>
      <c r="S1087" s="3">
        <v>32451333</v>
      </c>
      <c r="T1087" s="3">
        <v>77265079</v>
      </c>
      <c r="U1087" s="3">
        <v>0</v>
      </c>
      <c r="V1087" s="3">
        <v>25</v>
      </c>
      <c r="W1087" s="3">
        <v>21023749</v>
      </c>
      <c r="X1087" s="3">
        <v>85271974</v>
      </c>
      <c r="Y1087" s="3">
        <v>0</v>
      </c>
      <c r="Z1087" s="3">
        <v>32</v>
      </c>
      <c r="AA1087" s="3">
        <v>24506080</v>
      </c>
      <c r="AB1087" s="3">
        <v>77265079</v>
      </c>
      <c r="AC1087" s="3">
        <v>0</v>
      </c>
      <c r="AD1087" s="3">
        <v>26</v>
      </c>
      <c r="AE1087" s="3">
        <v>22686135</v>
      </c>
      <c r="AF1087" s="3">
        <v>86896678</v>
      </c>
      <c r="AG1087" s="3">
        <v>0</v>
      </c>
      <c r="AH1087" s="3" t="s">
        <v>4310</v>
      </c>
    </row>
    <row r="1088" spans="1:34" s="4" customFormat="1" ht="11.25" x14ac:dyDescent="0.2">
      <c r="A1088" s="3" t="s">
        <v>3877</v>
      </c>
      <c r="B1088" s="3" t="s">
        <v>4299</v>
      </c>
      <c r="C1088" s="3" t="s">
        <v>36</v>
      </c>
      <c r="D1088" s="3">
        <v>13737</v>
      </c>
      <c r="E1088" s="3" t="s">
        <v>4311</v>
      </c>
      <c r="F1088" s="3" t="s">
        <v>4314</v>
      </c>
      <c r="G1088" s="3" t="s">
        <v>4312</v>
      </c>
      <c r="H1088" s="3" t="s">
        <v>4313</v>
      </c>
      <c r="I1088" s="3" t="s">
        <v>42</v>
      </c>
      <c r="J1088" s="3" t="s">
        <v>43</v>
      </c>
      <c r="K1088" s="3" t="s">
        <v>44</v>
      </c>
      <c r="L1088" s="3" t="s">
        <v>45</v>
      </c>
      <c r="M1088" s="3" t="s">
        <v>9</v>
      </c>
      <c r="N1088" s="3">
        <v>50</v>
      </c>
      <c r="O1088" s="3">
        <v>2</v>
      </c>
      <c r="P1088" s="3">
        <v>4</v>
      </c>
      <c r="Q1088" s="3">
        <v>0</v>
      </c>
      <c r="R1088" s="3"/>
      <c r="S1088" s="3"/>
      <c r="T1088" s="3"/>
      <c r="U1088" s="3"/>
      <c r="V1088" s="3" t="s">
        <v>67</v>
      </c>
      <c r="W1088" s="3" t="s">
        <v>40</v>
      </c>
      <c r="X1088" s="3" t="s">
        <v>40</v>
      </c>
      <c r="Y1088" s="3" t="s">
        <v>40</v>
      </c>
      <c r="Z1088" s="3" t="s">
        <v>67</v>
      </c>
      <c r="AA1088" s="3" t="s">
        <v>40</v>
      </c>
      <c r="AB1088" s="3" t="s">
        <v>40</v>
      </c>
      <c r="AC1088" s="3" t="s">
        <v>40</v>
      </c>
      <c r="AD1088" s="3" t="s">
        <v>67</v>
      </c>
      <c r="AE1088" s="3" t="s">
        <v>40</v>
      </c>
      <c r="AF1088" s="3" t="s">
        <v>40</v>
      </c>
      <c r="AG1088" s="3" t="s">
        <v>40</v>
      </c>
      <c r="AH1088" s="3" t="s">
        <v>4315</v>
      </c>
    </row>
    <row r="1089" spans="1:34" s="4" customFormat="1" ht="11.25" x14ac:dyDescent="0.2">
      <c r="A1089" s="3" t="s">
        <v>3877</v>
      </c>
      <c r="B1089" s="3" t="s">
        <v>4299</v>
      </c>
      <c r="C1089" s="3" t="s">
        <v>36</v>
      </c>
      <c r="D1089" s="3">
        <v>13738</v>
      </c>
      <c r="E1089" s="3" t="s">
        <v>4316</v>
      </c>
      <c r="F1089" s="3" t="s">
        <v>4319</v>
      </c>
      <c r="G1089" s="3" t="s">
        <v>4317</v>
      </c>
      <c r="H1089" s="3" t="s">
        <v>4318</v>
      </c>
      <c r="I1089" s="3" t="s">
        <v>42</v>
      </c>
      <c r="J1089" s="3" t="s">
        <v>43</v>
      </c>
      <c r="K1089" s="3" t="s">
        <v>44</v>
      </c>
      <c r="L1089" s="3" t="s">
        <v>45</v>
      </c>
      <c r="M1089" s="3" t="s">
        <v>9</v>
      </c>
      <c r="N1089" s="3">
        <v>50</v>
      </c>
      <c r="O1089" s="3">
        <v>2</v>
      </c>
      <c r="P1089" s="3">
        <v>4</v>
      </c>
      <c r="Q1089" s="3">
        <v>0</v>
      </c>
      <c r="R1089" s="3"/>
      <c r="S1089" s="3"/>
      <c r="T1089" s="3"/>
      <c r="U1089" s="3"/>
      <c r="V1089" s="3" t="s">
        <v>67</v>
      </c>
      <c r="W1089" s="3" t="s">
        <v>40</v>
      </c>
      <c r="X1089" s="3" t="s">
        <v>40</v>
      </c>
      <c r="Y1089" s="3" t="s">
        <v>40</v>
      </c>
      <c r="Z1089" s="3" t="s">
        <v>67</v>
      </c>
      <c r="AA1089" s="3" t="s">
        <v>40</v>
      </c>
      <c r="AB1089" s="3" t="s">
        <v>40</v>
      </c>
      <c r="AC1089" s="3" t="s">
        <v>40</v>
      </c>
      <c r="AD1089" s="3" t="s">
        <v>67</v>
      </c>
      <c r="AE1089" s="3" t="s">
        <v>40</v>
      </c>
      <c r="AF1089" s="3" t="s">
        <v>40</v>
      </c>
      <c r="AG1089" s="3" t="s">
        <v>40</v>
      </c>
      <c r="AH1089" s="3" t="s">
        <v>4320</v>
      </c>
    </row>
    <row r="1090" spans="1:34" s="4" customFormat="1" ht="11.25" x14ac:dyDescent="0.2">
      <c r="A1090" s="3" t="s">
        <v>3877</v>
      </c>
      <c r="B1090" s="3" t="s">
        <v>4299</v>
      </c>
      <c r="C1090" s="3" t="s">
        <v>36</v>
      </c>
      <c r="D1090" s="3">
        <v>13740</v>
      </c>
      <c r="E1090" s="3" t="s">
        <v>4321</v>
      </c>
      <c r="F1090" s="3" t="s">
        <v>4324</v>
      </c>
      <c r="G1090" s="3" t="s">
        <v>4322</v>
      </c>
      <c r="H1090" s="3" t="s">
        <v>4323</v>
      </c>
      <c r="I1090" s="3" t="s">
        <v>42</v>
      </c>
      <c r="J1090" s="3" t="s">
        <v>43</v>
      </c>
      <c r="K1090" s="3" t="s">
        <v>44</v>
      </c>
      <c r="L1090" s="3" t="s">
        <v>45</v>
      </c>
      <c r="M1090" s="3" t="s">
        <v>9</v>
      </c>
      <c r="N1090" s="3">
        <v>80</v>
      </c>
      <c r="O1090" s="3">
        <v>12</v>
      </c>
      <c r="P1090" s="3">
        <v>15</v>
      </c>
      <c r="Q1090" s="3">
        <v>0</v>
      </c>
      <c r="R1090" s="3"/>
      <c r="S1090" s="3"/>
      <c r="T1090" s="3"/>
      <c r="U1090" s="3"/>
      <c r="V1090" s="3" t="s">
        <v>67</v>
      </c>
      <c r="W1090" s="3" t="s">
        <v>40</v>
      </c>
      <c r="X1090" s="3" t="s">
        <v>40</v>
      </c>
      <c r="Y1090" s="3" t="s">
        <v>40</v>
      </c>
      <c r="Z1090" s="3" t="s">
        <v>67</v>
      </c>
      <c r="AA1090" s="3" t="s">
        <v>40</v>
      </c>
      <c r="AB1090" s="3" t="s">
        <v>40</v>
      </c>
      <c r="AC1090" s="3" t="s">
        <v>40</v>
      </c>
      <c r="AD1090" s="3" t="s">
        <v>67</v>
      </c>
      <c r="AE1090" s="3" t="s">
        <v>40</v>
      </c>
      <c r="AF1090" s="3" t="s">
        <v>40</v>
      </c>
      <c r="AG1090" s="3" t="s">
        <v>40</v>
      </c>
      <c r="AH1090" s="3" t="s">
        <v>4325</v>
      </c>
    </row>
    <row r="1091" spans="1:34" s="4" customFormat="1" ht="11.25" x14ac:dyDescent="0.2">
      <c r="A1091" s="3" t="s">
        <v>3877</v>
      </c>
      <c r="B1091" s="3" t="s">
        <v>4326</v>
      </c>
      <c r="C1091" s="3" t="s">
        <v>639</v>
      </c>
      <c r="D1091" s="3">
        <v>12327</v>
      </c>
      <c r="E1091" s="3" t="s">
        <v>4327</v>
      </c>
      <c r="F1091" s="3" t="s">
        <v>4328</v>
      </c>
      <c r="G1091" s="3"/>
      <c r="H1091" s="3"/>
      <c r="I1091" s="3" t="s">
        <v>42</v>
      </c>
      <c r="J1091" s="3" t="s">
        <v>43</v>
      </c>
      <c r="K1091" s="3" t="s">
        <v>44</v>
      </c>
      <c r="L1091" s="3" t="s">
        <v>6</v>
      </c>
      <c r="M1091" s="3" t="s">
        <v>5256</v>
      </c>
      <c r="N1091" s="3" t="s">
        <v>67</v>
      </c>
      <c r="O1091" s="3" t="s">
        <v>40</v>
      </c>
      <c r="P1091" s="3" t="s">
        <v>40</v>
      </c>
      <c r="Q1091" s="3" t="s">
        <v>40</v>
      </c>
      <c r="R1091" s="3">
        <v>24</v>
      </c>
      <c r="S1091" s="3">
        <v>83</v>
      </c>
      <c r="T1091" s="3">
        <v>346</v>
      </c>
      <c r="U1091" s="3">
        <v>0</v>
      </c>
      <c r="V1091" s="3">
        <v>13</v>
      </c>
      <c r="W1091" s="3">
        <v>45</v>
      </c>
      <c r="X1091" s="3">
        <v>346</v>
      </c>
      <c r="Y1091" s="3">
        <v>0</v>
      </c>
      <c r="Z1091" s="3">
        <v>24</v>
      </c>
      <c r="AA1091" s="3">
        <v>83</v>
      </c>
      <c r="AB1091" s="3">
        <v>346</v>
      </c>
      <c r="AC1091" s="3">
        <v>0</v>
      </c>
      <c r="AD1091" s="3">
        <v>24</v>
      </c>
      <c r="AE1091" s="3">
        <v>82</v>
      </c>
      <c r="AF1091" s="3">
        <v>346</v>
      </c>
      <c r="AG1091" s="3">
        <v>0</v>
      </c>
      <c r="AH1091" s="3" t="s">
        <v>4329</v>
      </c>
    </row>
    <row r="1092" spans="1:34" s="4" customFormat="1" ht="11.25" x14ac:dyDescent="0.2">
      <c r="A1092" s="3" t="s">
        <v>3877</v>
      </c>
      <c r="B1092" s="3" t="s">
        <v>4326</v>
      </c>
      <c r="C1092" s="3" t="s">
        <v>639</v>
      </c>
      <c r="D1092" s="3">
        <v>12347</v>
      </c>
      <c r="E1092" s="3" t="s">
        <v>4330</v>
      </c>
      <c r="F1092" s="3" t="s">
        <v>4331</v>
      </c>
      <c r="G1092" s="3"/>
      <c r="H1092" s="3"/>
      <c r="I1092" s="3" t="s">
        <v>42</v>
      </c>
      <c r="J1092" s="3" t="s">
        <v>43</v>
      </c>
      <c r="K1092" s="3" t="s">
        <v>53</v>
      </c>
      <c r="L1092" s="3" t="s">
        <v>6</v>
      </c>
      <c r="M1092" s="3" t="s">
        <v>5256</v>
      </c>
      <c r="N1092" s="3" t="s">
        <v>67</v>
      </c>
      <c r="O1092" s="3" t="s">
        <v>40</v>
      </c>
      <c r="P1092" s="3" t="s">
        <v>40</v>
      </c>
      <c r="Q1092" s="3" t="s">
        <v>40</v>
      </c>
      <c r="R1092" s="3">
        <v>96</v>
      </c>
      <c r="S1092" s="3">
        <v>96</v>
      </c>
      <c r="T1092" s="3">
        <v>100</v>
      </c>
      <c r="U1092" s="3">
        <v>0</v>
      </c>
      <c r="V1092" s="3">
        <v>100</v>
      </c>
      <c r="W1092" s="3">
        <v>22</v>
      </c>
      <c r="X1092" s="3">
        <v>22</v>
      </c>
      <c r="Y1092" s="3">
        <v>0</v>
      </c>
      <c r="Z1092" s="3">
        <v>100</v>
      </c>
      <c r="AA1092" s="3">
        <v>53</v>
      </c>
      <c r="AB1092" s="3">
        <v>53</v>
      </c>
      <c r="AC1092" s="3">
        <v>0</v>
      </c>
      <c r="AD1092" s="3">
        <v>96</v>
      </c>
      <c r="AE1092" s="3">
        <v>50</v>
      </c>
      <c r="AF1092" s="3">
        <v>52</v>
      </c>
      <c r="AG1092" s="3">
        <v>0</v>
      </c>
      <c r="AH1092" s="3" t="s">
        <v>4332</v>
      </c>
    </row>
    <row r="1093" spans="1:34" s="4" customFormat="1" ht="11.25" x14ac:dyDescent="0.2">
      <c r="A1093" s="3" t="s">
        <v>3877</v>
      </c>
      <c r="B1093" s="3" t="s">
        <v>4326</v>
      </c>
      <c r="C1093" s="3" t="s">
        <v>639</v>
      </c>
      <c r="D1093" s="3">
        <v>13319</v>
      </c>
      <c r="E1093" s="3" t="s">
        <v>4333</v>
      </c>
      <c r="F1093" s="3" t="s">
        <v>4334</v>
      </c>
      <c r="G1093" s="3"/>
      <c r="H1093" s="3"/>
      <c r="I1093" s="3" t="s">
        <v>42</v>
      </c>
      <c r="J1093" s="3" t="s">
        <v>43</v>
      </c>
      <c r="K1093" s="3" t="s">
        <v>44</v>
      </c>
      <c r="L1093" s="3" t="s">
        <v>6</v>
      </c>
      <c r="M1093" s="3" t="s">
        <v>5256</v>
      </c>
      <c r="N1093" s="3" t="s">
        <v>67</v>
      </c>
      <c r="O1093" s="3" t="s">
        <v>40</v>
      </c>
      <c r="P1093" s="3" t="s">
        <v>40</v>
      </c>
      <c r="Q1093" s="3" t="s">
        <v>40</v>
      </c>
      <c r="R1093" s="3">
        <v>5.67</v>
      </c>
      <c r="S1093" s="3">
        <v>930</v>
      </c>
      <c r="T1093" s="3">
        <v>16398</v>
      </c>
      <c r="U1093" s="3">
        <v>0</v>
      </c>
      <c r="V1093" s="3">
        <v>0.82</v>
      </c>
      <c r="W1093" s="3">
        <v>134</v>
      </c>
      <c r="X1093" s="3">
        <v>16398</v>
      </c>
      <c r="Y1093" s="3">
        <v>0</v>
      </c>
      <c r="Z1093" s="3">
        <v>3.65</v>
      </c>
      <c r="AA1093" s="3">
        <v>599</v>
      </c>
      <c r="AB1093" s="3">
        <v>16398</v>
      </c>
      <c r="AC1093" s="3">
        <v>0</v>
      </c>
      <c r="AD1093" s="3">
        <v>5.36</v>
      </c>
      <c r="AE1093" s="3">
        <v>870</v>
      </c>
      <c r="AF1093" s="3">
        <v>16236</v>
      </c>
      <c r="AG1093" s="3">
        <v>0</v>
      </c>
      <c r="AH1093" s="3" t="s">
        <v>4335</v>
      </c>
    </row>
    <row r="1094" spans="1:34" s="4" customFormat="1" ht="11.25" x14ac:dyDescent="0.2">
      <c r="A1094" s="3" t="s">
        <v>3877</v>
      </c>
      <c r="B1094" s="3" t="s">
        <v>4326</v>
      </c>
      <c r="C1094" s="3" t="s">
        <v>639</v>
      </c>
      <c r="D1094" s="3">
        <v>13411</v>
      </c>
      <c r="E1094" s="3" t="s">
        <v>4336</v>
      </c>
      <c r="F1094" s="3" t="s">
        <v>4339</v>
      </c>
      <c r="G1094" s="3" t="s">
        <v>4337</v>
      </c>
      <c r="H1094" s="3" t="s">
        <v>4338</v>
      </c>
      <c r="I1094" s="3" t="s">
        <v>42</v>
      </c>
      <c r="J1094" s="3" t="s">
        <v>43</v>
      </c>
      <c r="K1094" s="3" t="s">
        <v>53</v>
      </c>
      <c r="L1094" s="3" t="s">
        <v>6</v>
      </c>
      <c r="M1094" s="3" t="s">
        <v>5257</v>
      </c>
      <c r="N1094" s="3">
        <v>98</v>
      </c>
      <c r="O1094" s="3">
        <v>98</v>
      </c>
      <c r="P1094" s="3">
        <v>100</v>
      </c>
      <c r="Q1094" s="3">
        <v>0</v>
      </c>
      <c r="R1094" s="3">
        <v>98</v>
      </c>
      <c r="S1094" s="3">
        <v>98</v>
      </c>
      <c r="T1094" s="3">
        <v>100</v>
      </c>
      <c r="U1094" s="3">
        <v>0</v>
      </c>
      <c r="V1094" s="3">
        <v>99</v>
      </c>
      <c r="W1094" s="3">
        <v>121</v>
      </c>
      <c r="X1094" s="3">
        <v>122</v>
      </c>
      <c r="Y1094" s="3">
        <v>0</v>
      </c>
      <c r="Z1094" s="3">
        <v>99</v>
      </c>
      <c r="AA1094" s="3">
        <v>189</v>
      </c>
      <c r="AB1094" s="3">
        <v>190</v>
      </c>
      <c r="AC1094" s="3">
        <v>0</v>
      </c>
      <c r="AD1094" s="3">
        <v>98</v>
      </c>
      <c r="AE1094" s="3">
        <v>167</v>
      </c>
      <c r="AF1094" s="3">
        <v>170</v>
      </c>
      <c r="AG1094" s="3">
        <v>0</v>
      </c>
      <c r="AH1094" s="3" t="s">
        <v>4340</v>
      </c>
    </row>
    <row r="1095" spans="1:34" s="4" customFormat="1" ht="11.25" x14ac:dyDescent="0.2">
      <c r="A1095" s="3" t="s">
        <v>3877</v>
      </c>
      <c r="B1095" s="3" t="s">
        <v>4326</v>
      </c>
      <c r="C1095" s="3" t="s">
        <v>639</v>
      </c>
      <c r="D1095" s="3">
        <v>13412</v>
      </c>
      <c r="E1095" s="3" t="s">
        <v>4341</v>
      </c>
      <c r="F1095" s="3" t="s">
        <v>4342</v>
      </c>
      <c r="G1095" s="3" t="s">
        <v>4337</v>
      </c>
      <c r="H1095" s="3" t="s">
        <v>4338</v>
      </c>
      <c r="I1095" s="3" t="s">
        <v>4343</v>
      </c>
      <c r="J1095" s="3" t="s">
        <v>52</v>
      </c>
      <c r="K1095" s="3" t="s">
        <v>53</v>
      </c>
      <c r="L1095" s="3" t="s">
        <v>6</v>
      </c>
      <c r="M1095" s="3" t="s">
        <v>5257</v>
      </c>
      <c r="N1095" s="3">
        <v>2.7</v>
      </c>
      <c r="O1095" s="3">
        <v>840</v>
      </c>
      <c r="P1095" s="3">
        <v>311</v>
      </c>
      <c r="Q1095" s="3">
        <v>0</v>
      </c>
      <c r="R1095" s="3">
        <v>2.7</v>
      </c>
      <c r="S1095" s="3">
        <v>840</v>
      </c>
      <c r="T1095" s="3">
        <v>311</v>
      </c>
      <c r="U1095" s="3">
        <v>0</v>
      </c>
      <c r="V1095" s="3">
        <v>1.86</v>
      </c>
      <c r="W1095" s="3">
        <v>276</v>
      </c>
      <c r="X1095" s="3">
        <v>148</v>
      </c>
      <c r="Y1095" s="3">
        <v>0</v>
      </c>
      <c r="Z1095" s="3">
        <v>2.19</v>
      </c>
      <c r="AA1095" s="3">
        <v>834</v>
      </c>
      <c r="AB1095" s="3">
        <v>380</v>
      </c>
      <c r="AC1095" s="3">
        <v>0</v>
      </c>
      <c r="AD1095" s="3">
        <v>2.2400000000000002</v>
      </c>
      <c r="AE1095" s="3">
        <v>722</v>
      </c>
      <c r="AF1095" s="3">
        <v>323</v>
      </c>
      <c r="AG1095" s="3">
        <v>0</v>
      </c>
      <c r="AH1095" s="3" t="s">
        <v>4344</v>
      </c>
    </row>
    <row r="1096" spans="1:34" s="4" customFormat="1" ht="11.25" x14ac:dyDescent="0.2">
      <c r="A1096" s="3" t="s">
        <v>3877</v>
      </c>
      <c r="B1096" s="3" t="s">
        <v>4326</v>
      </c>
      <c r="C1096" s="3" t="s">
        <v>639</v>
      </c>
      <c r="D1096" s="3">
        <v>13413</v>
      </c>
      <c r="E1096" s="3" t="s">
        <v>4345</v>
      </c>
      <c r="F1096" s="3" t="s">
        <v>4348</v>
      </c>
      <c r="G1096" s="3" t="s">
        <v>4346</v>
      </c>
      <c r="H1096" s="3" t="s">
        <v>4347</v>
      </c>
      <c r="I1096" s="3" t="s">
        <v>42</v>
      </c>
      <c r="J1096" s="3" t="s">
        <v>43</v>
      </c>
      <c r="K1096" s="3" t="s">
        <v>44</v>
      </c>
      <c r="L1096" s="3" t="s">
        <v>6</v>
      </c>
      <c r="M1096" s="3" t="s">
        <v>5257</v>
      </c>
      <c r="N1096" s="3">
        <v>43</v>
      </c>
      <c r="O1096" s="3">
        <v>150</v>
      </c>
      <c r="P1096" s="3">
        <v>346</v>
      </c>
      <c r="Q1096" s="3">
        <v>0</v>
      </c>
      <c r="R1096" s="3">
        <v>43</v>
      </c>
      <c r="S1096" s="3">
        <v>149</v>
      </c>
      <c r="T1096" s="3">
        <v>346</v>
      </c>
      <c r="U1096" s="3">
        <v>0</v>
      </c>
      <c r="V1096" s="3">
        <v>22</v>
      </c>
      <c r="W1096" s="3">
        <v>77</v>
      </c>
      <c r="X1096" s="3">
        <v>346</v>
      </c>
      <c r="Y1096" s="3">
        <v>0</v>
      </c>
      <c r="Z1096" s="3">
        <v>43</v>
      </c>
      <c r="AA1096" s="3">
        <v>148</v>
      </c>
      <c r="AB1096" s="3">
        <v>346</v>
      </c>
      <c r="AC1096" s="3">
        <v>0</v>
      </c>
      <c r="AD1096" s="3">
        <v>30</v>
      </c>
      <c r="AE1096" s="3">
        <v>103</v>
      </c>
      <c r="AF1096" s="3">
        <v>346</v>
      </c>
      <c r="AG1096" s="3">
        <v>0</v>
      </c>
      <c r="AH1096" s="3" t="s">
        <v>4349</v>
      </c>
    </row>
    <row r="1097" spans="1:34" s="4" customFormat="1" ht="11.25" x14ac:dyDescent="0.2">
      <c r="A1097" s="3" t="s">
        <v>3877</v>
      </c>
      <c r="B1097" s="3" t="s">
        <v>4326</v>
      </c>
      <c r="C1097" s="3" t="s">
        <v>639</v>
      </c>
      <c r="D1097" s="3">
        <v>13414</v>
      </c>
      <c r="E1097" s="3" t="s">
        <v>4350</v>
      </c>
      <c r="F1097" s="3" t="s">
        <v>4352</v>
      </c>
      <c r="G1097" s="3" t="s">
        <v>4346</v>
      </c>
      <c r="H1097" s="3" t="s">
        <v>4351</v>
      </c>
      <c r="I1097" s="3" t="s">
        <v>42</v>
      </c>
      <c r="J1097" s="3" t="s">
        <v>43</v>
      </c>
      <c r="K1097" s="3" t="s">
        <v>44</v>
      </c>
      <c r="L1097" s="3" t="s">
        <v>6</v>
      </c>
      <c r="M1097" s="3" t="s">
        <v>5257</v>
      </c>
      <c r="N1097" s="3">
        <v>75</v>
      </c>
      <c r="O1097" s="3">
        <v>12</v>
      </c>
      <c r="P1097" s="3">
        <v>16</v>
      </c>
      <c r="Q1097" s="3">
        <v>0</v>
      </c>
      <c r="R1097" s="3">
        <v>81</v>
      </c>
      <c r="S1097" s="3">
        <v>13</v>
      </c>
      <c r="T1097" s="3">
        <v>16</v>
      </c>
      <c r="U1097" s="3">
        <v>0</v>
      </c>
      <c r="V1097" s="3">
        <v>19</v>
      </c>
      <c r="W1097" s="3">
        <v>3</v>
      </c>
      <c r="X1097" s="3">
        <v>16</v>
      </c>
      <c r="Y1097" s="3">
        <v>0</v>
      </c>
      <c r="Z1097" s="3">
        <v>94</v>
      </c>
      <c r="AA1097" s="3">
        <v>15</v>
      </c>
      <c r="AB1097" s="3">
        <v>16</v>
      </c>
      <c r="AC1097" s="3">
        <v>0</v>
      </c>
      <c r="AD1097" s="3">
        <v>50</v>
      </c>
      <c r="AE1097" s="3">
        <v>8</v>
      </c>
      <c r="AF1097" s="3">
        <v>16</v>
      </c>
      <c r="AG1097" s="3">
        <v>0</v>
      </c>
      <c r="AH1097" s="3" t="s">
        <v>4353</v>
      </c>
    </row>
    <row r="1098" spans="1:34" s="4" customFormat="1" ht="11.25" x14ac:dyDescent="0.2">
      <c r="A1098" s="3" t="s">
        <v>3877</v>
      </c>
      <c r="B1098" s="3" t="s">
        <v>4354</v>
      </c>
      <c r="C1098" s="3" t="s">
        <v>263</v>
      </c>
      <c r="D1098" s="3">
        <v>9119</v>
      </c>
      <c r="E1098" s="3" t="s">
        <v>4355</v>
      </c>
      <c r="F1098" s="3" t="s">
        <v>4356</v>
      </c>
      <c r="G1098" s="3"/>
      <c r="H1098" s="3"/>
      <c r="I1098" s="3" t="s">
        <v>42</v>
      </c>
      <c r="J1098" s="3" t="s">
        <v>43</v>
      </c>
      <c r="K1098" s="3" t="s">
        <v>44</v>
      </c>
      <c r="L1098" s="3" t="s">
        <v>6</v>
      </c>
      <c r="M1098" s="3" t="s">
        <v>5256</v>
      </c>
      <c r="N1098" s="3" t="s">
        <v>67</v>
      </c>
      <c r="O1098" s="3" t="s">
        <v>40</v>
      </c>
      <c r="P1098" s="3" t="s">
        <v>40</v>
      </c>
      <c r="Q1098" s="3" t="s">
        <v>40</v>
      </c>
      <c r="R1098" s="3" t="s">
        <v>67</v>
      </c>
      <c r="S1098" s="3" t="s">
        <v>40</v>
      </c>
      <c r="T1098" s="3" t="s">
        <v>40</v>
      </c>
      <c r="U1098" s="3" t="s">
        <v>40</v>
      </c>
      <c r="V1098" s="3" t="s">
        <v>67</v>
      </c>
      <c r="W1098" s="3" t="s">
        <v>40</v>
      </c>
      <c r="X1098" s="3" t="s">
        <v>40</v>
      </c>
      <c r="Y1098" s="3" t="s">
        <v>40</v>
      </c>
      <c r="Z1098" s="3">
        <v>100</v>
      </c>
      <c r="AA1098" s="3">
        <v>3917</v>
      </c>
      <c r="AB1098" s="3">
        <v>3917</v>
      </c>
      <c r="AC1098" s="3">
        <v>0</v>
      </c>
      <c r="AD1098" s="3">
        <v>100</v>
      </c>
      <c r="AE1098" s="3">
        <v>1809</v>
      </c>
      <c r="AF1098" s="3">
        <v>1809</v>
      </c>
      <c r="AG1098" s="3">
        <v>0</v>
      </c>
      <c r="AH1098" s="3" t="s">
        <v>4357</v>
      </c>
    </row>
    <row r="1099" spans="1:34" s="4" customFormat="1" ht="11.25" x14ac:dyDescent="0.2">
      <c r="A1099" s="3" t="s">
        <v>3877</v>
      </c>
      <c r="B1099" s="3" t="s">
        <v>4354</v>
      </c>
      <c r="C1099" s="3" t="s">
        <v>263</v>
      </c>
      <c r="D1099" s="3">
        <v>9120</v>
      </c>
      <c r="E1099" s="3" t="s">
        <v>4358</v>
      </c>
      <c r="F1099" s="3" t="s">
        <v>4359</v>
      </c>
      <c r="G1099" s="3"/>
      <c r="H1099" s="3"/>
      <c r="I1099" s="3" t="s">
        <v>42</v>
      </c>
      <c r="J1099" s="3" t="s">
        <v>43</v>
      </c>
      <c r="K1099" s="3" t="s">
        <v>44</v>
      </c>
      <c r="L1099" s="3" t="s">
        <v>45</v>
      </c>
      <c r="M1099" s="3" t="s">
        <v>5256</v>
      </c>
      <c r="N1099" s="3" t="s">
        <v>67</v>
      </c>
      <c r="O1099" s="3" t="s">
        <v>40</v>
      </c>
      <c r="P1099" s="3" t="s">
        <v>40</v>
      </c>
      <c r="Q1099" s="3" t="s">
        <v>40</v>
      </c>
      <c r="R1099" s="3">
        <v>100</v>
      </c>
      <c r="S1099" s="3">
        <v>1600</v>
      </c>
      <c r="T1099" s="3">
        <v>1600</v>
      </c>
      <c r="U1099" s="3">
        <v>0</v>
      </c>
      <c r="V1099" s="3" t="s">
        <v>67</v>
      </c>
      <c r="W1099" s="3" t="s">
        <v>40</v>
      </c>
      <c r="X1099" s="3" t="s">
        <v>40</v>
      </c>
      <c r="Y1099" s="3" t="s">
        <v>40</v>
      </c>
      <c r="Z1099" s="3">
        <v>100</v>
      </c>
      <c r="AA1099" s="3">
        <v>1800</v>
      </c>
      <c r="AB1099" s="3">
        <v>1800</v>
      </c>
      <c r="AC1099" s="3">
        <v>0</v>
      </c>
      <c r="AD1099" s="3">
        <v>100</v>
      </c>
      <c r="AE1099" s="3">
        <v>1400</v>
      </c>
      <c r="AF1099" s="3">
        <v>1400</v>
      </c>
      <c r="AG1099" s="3">
        <v>0</v>
      </c>
      <c r="AH1099" s="3" t="s">
        <v>4360</v>
      </c>
    </row>
    <row r="1100" spans="1:34" s="4" customFormat="1" ht="11.25" x14ac:dyDescent="0.2">
      <c r="A1100" s="3" t="s">
        <v>3877</v>
      </c>
      <c r="B1100" s="3" t="s">
        <v>4354</v>
      </c>
      <c r="C1100" s="3" t="s">
        <v>263</v>
      </c>
      <c r="D1100" s="3">
        <v>9121</v>
      </c>
      <c r="E1100" s="3" t="s">
        <v>4361</v>
      </c>
      <c r="F1100" s="3" t="s">
        <v>4362</v>
      </c>
      <c r="G1100" s="3"/>
      <c r="H1100" s="3"/>
      <c r="I1100" s="3" t="s">
        <v>42</v>
      </c>
      <c r="J1100" s="3" t="s">
        <v>43</v>
      </c>
      <c r="K1100" s="3" t="s">
        <v>44</v>
      </c>
      <c r="L1100" s="3" t="s">
        <v>45</v>
      </c>
      <c r="M1100" s="3" t="s">
        <v>5256</v>
      </c>
      <c r="N1100" s="3" t="s">
        <v>67</v>
      </c>
      <c r="O1100" s="3" t="s">
        <v>40</v>
      </c>
      <c r="P1100" s="3" t="s">
        <v>40</v>
      </c>
      <c r="Q1100" s="3" t="s">
        <v>40</v>
      </c>
      <c r="R1100" s="3">
        <v>100</v>
      </c>
      <c r="S1100" s="3">
        <v>96</v>
      </c>
      <c r="T1100" s="3">
        <v>96</v>
      </c>
      <c r="U1100" s="3">
        <v>0</v>
      </c>
      <c r="V1100" s="3" t="s">
        <v>67</v>
      </c>
      <c r="W1100" s="3" t="s">
        <v>40</v>
      </c>
      <c r="X1100" s="3" t="s">
        <v>40</v>
      </c>
      <c r="Y1100" s="3" t="s">
        <v>40</v>
      </c>
      <c r="Z1100" s="3">
        <v>100</v>
      </c>
      <c r="AA1100" s="3">
        <v>104</v>
      </c>
      <c r="AB1100" s="3">
        <v>104</v>
      </c>
      <c r="AC1100" s="3">
        <v>0</v>
      </c>
      <c r="AD1100" s="3">
        <v>100</v>
      </c>
      <c r="AE1100" s="3">
        <v>86</v>
      </c>
      <c r="AF1100" s="3">
        <v>86</v>
      </c>
      <c r="AG1100" s="3">
        <v>0</v>
      </c>
      <c r="AH1100" s="3" t="s">
        <v>4363</v>
      </c>
    </row>
    <row r="1101" spans="1:34" s="4" customFormat="1" ht="11.25" x14ac:dyDescent="0.2">
      <c r="A1101" s="3" t="s">
        <v>3877</v>
      </c>
      <c r="B1101" s="3" t="s">
        <v>4354</v>
      </c>
      <c r="C1101" s="3" t="s">
        <v>263</v>
      </c>
      <c r="D1101" s="3">
        <v>10044</v>
      </c>
      <c r="E1101" s="3" t="s">
        <v>4364</v>
      </c>
      <c r="F1101" s="3" t="s">
        <v>4365</v>
      </c>
      <c r="G1101" s="3"/>
      <c r="H1101" s="3"/>
      <c r="I1101" s="3" t="s">
        <v>87</v>
      </c>
      <c r="J1101" s="3" t="s">
        <v>52</v>
      </c>
      <c r="K1101" s="3" t="s">
        <v>53</v>
      </c>
      <c r="L1101" s="3" t="s">
        <v>6</v>
      </c>
      <c r="M1101" s="3" t="s">
        <v>5256</v>
      </c>
      <c r="N1101" s="3" t="s">
        <v>67</v>
      </c>
      <c r="O1101" s="3" t="s">
        <v>40</v>
      </c>
      <c r="P1101" s="3" t="s">
        <v>40</v>
      </c>
      <c r="Q1101" s="3" t="s">
        <v>40</v>
      </c>
      <c r="R1101" s="3">
        <v>8</v>
      </c>
      <c r="S1101" s="3">
        <v>18400</v>
      </c>
      <c r="T1101" s="3">
        <v>2300</v>
      </c>
      <c r="U1101" s="3">
        <v>0</v>
      </c>
      <c r="V1101" s="3" t="s">
        <v>67</v>
      </c>
      <c r="W1101" s="3" t="s">
        <v>40</v>
      </c>
      <c r="X1101" s="3" t="s">
        <v>40</v>
      </c>
      <c r="Y1101" s="3" t="s">
        <v>40</v>
      </c>
      <c r="Z1101" s="3">
        <v>7</v>
      </c>
      <c r="AA1101" s="3">
        <v>9719</v>
      </c>
      <c r="AB1101" s="3">
        <v>1457</v>
      </c>
      <c r="AC1101" s="3">
        <v>0</v>
      </c>
      <c r="AD1101" s="3">
        <v>7</v>
      </c>
      <c r="AE1101" s="3">
        <v>10584</v>
      </c>
      <c r="AF1101" s="3">
        <v>1598</v>
      </c>
      <c r="AG1101" s="3">
        <v>0</v>
      </c>
      <c r="AH1101" s="3" t="s">
        <v>4366</v>
      </c>
    </row>
    <row r="1102" spans="1:34" s="4" customFormat="1" ht="11.25" x14ac:dyDescent="0.2">
      <c r="A1102" s="3" t="s">
        <v>3877</v>
      </c>
      <c r="B1102" s="3" t="s">
        <v>4354</v>
      </c>
      <c r="C1102" s="3" t="s">
        <v>263</v>
      </c>
      <c r="D1102" s="3">
        <v>10046</v>
      </c>
      <c r="E1102" s="3" t="s">
        <v>4367</v>
      </c>
      <c r="F1102" s="3" t="s">
        <v>4368</v>
      </c>
      <c r="G1102" s="3"/>
      <c r="H1102" s="3"/>
      <c r="I1102" s="3" t="s">
        <v>87</v>
      </c>
      <c r="J1102" s="3" t="s">
        <v>52</v>
      </c>
      <c r="K1102" s="3" t="s">
        <v>53</v>
      </c>
      <c r="L1102" s="3" t="s">
        <v>6</v>
      </c>
      <c r="M1102" s="3" t="s">
        <v>5256</v>
      </c>
      <c r="N1102" s="3" t="s">
        <v>67</v>
      </c>
      <c r="O1102" s="3" t="s">
        <v>40</v>
      </c>
      <c r="P1102" s="3" t="s">
        <v>40</v>
      </c>
      <c r="Q1102" s="3" t="s">
        <v>40</v>
      </c>
      <c r="R1102" s="3">
        <v>9</v>
      </c>
      <c r="S1102" s="3">
        <v>134000</v>
      </c>
      <c r="T1102" s="3">
        <v>14821</v>
      </c>
      <c r="U1102" s="3">
        <v>0</v>
      </c>
      <c r="V1102" s="3" t="s">
        <v>67</v>
      </c>
      <c r="W1102" s="3" t="s">
        <v>40</v>
      </c>
      <c r="X1102" s="3" t="s">
        <v>40</v>
      </c>
      <c r="Y1102" s="3" t="s">
        <v>40</v>
      </c>
      <c r="Z1102" s="3">
        <v>9</v>
      </c>
      <c r="AA1102" s="3">
        <v>64660</v>
      </c>
      <c r="AB1102" s="3">
        <v>7585</v>
      </c>
      <c r="AC1102" s="3">
        <v>0</v>
      </c>
      <c r="AD1102" s="3">
        <v>8</v>
      </c>
      <c r="AE1102" s="3">
        <v>145736</v>
      </c>
      <c r="AF1102" s="3">
        <v>18054</v>
      </c>
      <c r="AG1102" s="3">
        <v>0</v>
      </c>
      <c r="AH1102" s="3" t="s">
        <v>4369</v>
      </c>
    </row>
    <row r="1103" spans="1:34" s="4" customFormat="1" ht="11.25" x14ac:dyDescent="0.2">
      <c r="A1103" s="3" t="s">
        <v>3877</v>
      </c>
      <c r="B1103" s="3" t="s">
        <v>4354</v>
      </c>
      <c r="C1103" s="3" t="s">
        <v>263</v>
      </c>
      <c r="D1103" s="3">
        <v>13761</v>
      </c>
      <c r="E1103" s="3" t="s">
        <v>4370</v>
      </c>
      <c r="F1103" s="3" t="s">
        <v>4373</v>
      </c>
      <c r="G1103" s="3" t="s">
        <v>4371</v>
      </c>
      <c r="H1103" s="3" t="s">
        <v>4372</v>
      </c>
      <c r="I1103" s="3" t="s">
        <v>42</v>
      </c>
      <c r="J1103" s="3" t="s">
        <v>43</v>
      </c>
      <c r="K1103" s="3" t="s">
        <v>44</v>
      </c>
      <c r="L1103" s="3" t="s">
        <v>45</v>
      </c>
      <c r="M1103" s="3" t="s">
        <v>9</v>
      </c>
      <c r="N1103" s="3">
        <v>50</v>
      </c>
      <c r="O1103" s="3">
        <v>6</v>
      </c>
      <c r="P1103" s="3">
        <v>12</v>
      </c>
      <c r="Q1103" s="3">
        <v>0</v>
      </c>
      <c r="R1103" s="3"/>
      <c r="S1103" s="3"/>
      <c r="T1103" s="3"/>
      <c r="U1103" s="3"/>
      <c r="V1103" s="3" t="s">
        <v>67</v>
      </c>
      <c r="W1103" s="3" t="s">
        <v>40</v>
      </c>
      <c r="X1103" s="3" t="s">
        <v>40</v>
      </c>
      <c r="Y1103" s="3" t="s">
        <v>40</v>
      </c>
      <c r="Z1103" s="3" t="s">
        <v>67</v>
      </c>
      <c r="AA1103" s="3" t="s">
        <v>40</v>
      </c>
      <c r="AB1103" s="3" t="s">
        <v>40</v>
      </c>
      <c r="AC1103" s="3" t="s">
        <v>40</v>
      </c>
      <c r="AD1103" s="3" t="s">
        <v>67</v>
      </c>
      <c r="AE1103" s="3" t="s">
        <v>40</v>
      </c>
      <c r="AF1103" s="3" t="s">
        <v>40</v>
      </c>
      <c r="AG1103" s="3" t="s">
        <v>40</v>
      </c>
      <c r="AH1103" s="3" t="s">
        <v>4374</v>
      </c>
    </row>
    <row r="1104" spans="1:34" s="4" customFormat="1" ht="11.25" x14ac:dyDescent="0.2">
      <c r="A1104" s="3" t="s">
        <v>3877</v>
      </c>
      <c r="B1104" s="3" t="s">
        <v>4354</v>
      </c>
      <c r="C1104" s="3" t="s">
        <v>263</v>
      </c>
      <c r="D1104" s="3">
        <v>13763</v>
      </c>
      <c r="E1104" s="3" t="s">
        <v>4375</v>
      </c>
      <c r="F1104" s="3" t="s">
        <v>4377</v>
      </c>
      <c r="G1104" s="3" t="s">
        <v>4371</v>
      </c>
      <c r="H1104" s="3" t="s">
        <v>4376</v>
      </c>
      <c r="I1104" s="3" t="s">
        <v>42</v>
      </c>
      <c r="J1104" s="3" t="s">
        <v>43</v>
      </c>
      <c r="K1104" s="3" t="s">
        <v>44</v>
      </c>
      <c r="L1104" s="3" t="s">
        <v>6</v>
      </c>
      <c r="M1104" s="3" t="s">
        <v>9</v>
      </c>
      <c r="N1104" s="3">
        <v>50</v>
      </c>
      <c r="O1104" s="3">
        <v>6</v>
      </c>
      <c r="P1104" s="3">
        <v>12</v>
      </c>
      <c r="Q1104" s="3">
        <v>0</v>
      </c>
      <c r="R1104" s="3"/>
      <c r="S1104" s="3"/>
      <c r="T1104" s="3"/>
      <c r="U1104" s="3"/>
      <c r="V1104" s="3" t="s">
        <v>67</v>
      </c>
      <c r="W1104" s="3" t="s">
        <v>40</v>
      </c>
      <c r="X1104" s="3" t="s">
        <v>40</v>
      </c>
      <c r="Y1104" s="3" t="s">
        <v>40</v>
      </c>
      <c r="Z1104" s="3" t="s">
        <v>67</v>
      </c>
      <c r="AA1104" s="3" t="s">
        <v>40</v>
      </c>
      <c r="AB1104" s="3" t="s">
        <v>40</v>
      </c>
      <c r="AC1104" s="3" t="s">
        <v>40</v>
      </c>
      <c r="AD1104" s="3" t="s">
        <v>67</v>
      </c>
      <c r="AE1104" s="3" t="s">
        <v>40</v>
      </c>
      <c r="AF1104" s="3" t="s">
        <v>40</v>
      </c>
      <c r="AG1104" s="3" t="s">
        <v>40</v>
      </c>
      <c r="AH1104" s="3" t="s">
        <v>4378</v>
      </c>
    </row>
    <row r="1105" spans="1:34" s="4" customFormat="1" ht="11.25" x14ac:dyDescent="0.2">
      <c r="A1105" s="3" t="s">
        <v>3877</v>
      </c>
      <c r="B1105" s="3" t="s">
        <v>4354</v>
      </c>
      <c r="C1105" s="3" t="s">
        <v>263</v>
      </c>
      <c r="D1105" s="3">
        <v>13776</v>
      </c>
      <c r="E1105" s="3" t="s">
        <v>4379</v>
      </c>
      <c r="F1105" s="3" t="s">
        <v>4382</v>
      </c>
      <c r="G1105" s="3" t="s">
        <v>4380</v>
      </c>
      <c r="H1105" s="3" t="s">
        <v>4381</v>
      </c>
      <c r="I1105" s="3" t="s">
        <v>42</v>
      </c>
      <c r="J1105" s="3" t="s">
        <v>43</v>
      </c>
      <c r="K1105" s="3" t="s">
        <v>44</v>
      </c>
      <c r="L1105" s="3" t="s">
        <v>45</v>
      </c>
      <c r="M1105" s="3" t="s">
        <v>9</v>
      </c>
      <c r="N1105" s="3">
        <v>50</v>
      </c>
      <c r="O1105" s="3">
        <v>6</v>
      </c>
      <c r="P1105" s="3">
        <v>12</v>
      </c>
      <c r="Q1105" s="3">
        <v>0</v>
      </c>
      <c r="R1105" s="3"/>
      <c r="S1105" s="3"/>
      <c r="T1105" s="3"/>
      <c r="U1105" s="3"/>
      <c r="V1105" s="3" t="s">
        <v>67</v>
      </c>
      <c r="W1105" s="3" t="s">
        <v>40</v>
      </c>
      <c r="X1105" s="3" t="s">
        <v>40</v>
      </c>
      <c r="Y1105" s="3" t="s">
        <v>40</v>
      </c>
      <c r="Z1105" s="3" t="s">
        <v>67</v>
      </c>
      <c r="AA1105" s="3" t="s">
        <v>40</v>
      </c>
      <c r="AB1105" s="3" t="s">
        <v>40</v>
      </c>
      <c r="AC1105" s="3" t="s">
        <v>40</v>
      </c>
      <c r="AD1105" s="3" t="s">
        <v>67</v>
      </c>
      <c r="AE1105" s="3" t="s">
        <v>40</v>
      </c>
      <c r="AF1105" s="3" t="s">
        <v>40</v>
      </c>
      <c r="AG1105" s="3" t="s">
        <v>40</v>
      </c>
      <c r="AH1105" s="3" t="s">
        <v>4383</v>
      </c>
    </row>
    <row r="1106" spans="1:34" s="4" customFormat="1" ht="11.25" x14ac:dyDescent="0.2">
      <c r="A1106" s="3" t="s">
        <v>3877</v>
      </c>
      <c r="B1106" s="3" t="s">
        <v>4354</v>
      </c>
      <c r="C1106" s="3" t="s">
        <v>263</v>
      </c>
      <c r="D1106" s="3">
        <v>13779</v>
      </c>
      <c r="E1106" s="3" t="s">
        <v>4384</v>
      </c>
      <c r="F1106" s="3" t="s">
        <v>4386</v>
      </c>
      <c r="G1106" s="3" t="s">
        <v>4380</v>
      </c>
      <c r="H1106" s="3" t="s">
        <v>4385</v>
      </c>
      <c r="I1106" s="3" t="s">
        <v>42</v>
      </c>
      <c r="J1106" s="3" t="s">
        <v>43</v>
      </c>
      <c r="K1106" s="3" t="s">
        <v>44</v>
      </c>
      <c r="L1106" s="3" t="s">
        <v>45</v>
      </c>
      <c r="M1106" s="3" t="s">
        <v>9</v>
      </c>
      <c r="N1106" s="3">
        <v>75</v>
      </c>
      <c r="O1106" s="3">
        <v>6</v>
      </c>
      <c r="P1106" s="3">
        <v>8</v>
      </c>
      <c r="Q1106" s="3">
        <v>0</v>
      </c>
      <c r="R1106" s="3"/>
      <c r="S1106" s="3"/>
      <c r="T1106" s="3"/>
      <c r="U1106" s="3"/>
      <c r="V1106" s="3" t="s">
        <v>67</v>
      </c>
      <c r="W1106" s="3" t="s">
        <v>40</v>
      </c>
      <c r="X1106" s="3" t="s">
        <v>40</v>
      </c>
      <c r="Y1106" s="3" t="s">
        <v>40</v>
      </c>
      <c r="Z1106" s="3" t="s">
        <v>67</v>
      </c>
      <c r="AA1106" s="3" t="s">
        <v>40</v>
      </c>
      <c r="AB1106" s="3" t="s">
        <v>40</v>
      </c>
      <c r="AC1106" s="3" t="s">
        <v>40</v>
      </c>
      <c r="AD1106" s="3" t="s">
        <v>67</v>
      </c>
      <c r="AE1106" s="3" t="s">
        <v>40</v>
      </c>
      <c r="AF1106" s="3" t="s">
        <v>40</v>
      </c>
      <c r="AG1106" s="3" t="s">
        <v>40</v>
      </c>
      <c r="AH1106" s="3" t="s">
        <v>4387</v>
      </c>
    </row>
    <row r="1107" spans="1:34" s="4" customFormat="1" ht="11.25" x14ac:dyDescent="0.2">
      <c r="A1107" s="3" t="s">
        <v>3877</v>
      </c>
      <c r="B1107" s="3" t="s">
        <v>4354</v>
      </c>
      <c r="C1107" s="3" t="s">
        <v>263</v>
      </c>
      <c r="D1107" s="3">
        <v>13781</v>
      </c>
      <c r="E1107" s="3" t="s">
        <v>4388</v>
      </c>
      <c r="F1107" s="3" t="s">
        <v>4391</v>
      </c>
      <c r="G1107" s="3" t="s">
        <v>4389</v>
      </c>
      <c r="H1107" s="3" t="s">
        <v>4390</v>
      </c>
      <c r="I1107" s="3" t="s">
        <v>42</v>
      </c>
      <c r="J1107" s="3" t="s">
        <v>52</v>
      </c>
      <c r="K1107" s="3" t="s">
        <v>505</v>
      </c>
      <c r="L1107" s="3" t="s">
        <v>45</v>
      </c>
      <c r="M1107" s="3" t="s">
        <v>9</v>
      </c>
      <c r="N1107" s="3">
        <v>80</v>
      </c>
      <c r="O1107" s="3">
        <v>1680000000</v>
      </c>
      <c r="P1107" s="3">
        <v>2100000000</v>
      </c>
      <c r="Q1107" s="3">
        <v>0</v>
      </c>
      <c r="R1107" s="3"/>
      <c r="S1107" s="3"/>
      <c r="T1107" s="3"/>
      <c r="U1107" s="3"/>
      <c r="V1107" s="3" t="s">
        <v>67</v>
      </c>
      <c r="W1107" s="3" t="s">
        <v>40</v>
      </c>
      <c r="X1107" s="3" t="s">
        <v>40</v>
      </c>
      <c r="Y1107" s="3" t="s">
        <v>40</v>
      </c>
      <c r="Z1107" s="3" t="s">
        <v>67</v>
      </c>
      <c r="AA1107" s="3" t="s">
        <v>40</v>
      </c>
      <c r="AB1107" s="3" t="s">
        <v>40</v>
      </c>
      <c r="AC1107" s="3" t="s">
        <v>40</v>
      </c>
      <c r="AD1107" s="3" t="s">
        <v>67</v>
      </c>
      <c r="AE1107" s="3" t="s">
        <v>40</v>
      </c>
      <c r="AF1107" s="3" t="s">
        <v>40</v>
      </c>
      <c r="AG1107" s="3" t="s">
        <v>40</v>
      </c>
      <c r="AH1107" s="3"/>
    </row>
    <row r="1108" spans="1:34" s="4" customFormat="1" ht="11.25" x14ac:dyDescent="0.2">
      <c r="A1108" s="3" t="s">
        <v>3877</v>
      </c>
      <c r="B1108" s="3" t="s">
        <v>4354</v>
      </c>
      <c r="C1108" s="3" t="s">
        <v>263</v>
      </c>
      <c r="D1108" s="3">
        <v>13784</v>
      </c>
      <c r="E1108" s="3" t="s">
        <v>4392</v>
      </c>
      <c r="F1108" s="3" t="s">
        <v>4395</v>
      </c>
      <c r="G1108" s="3" t="s">
        <v>4393</v>
      </c>
      <c r="H1108" s="3" t="s">
        <v>4394</v>
      </c>
      <c r="I1108" s="3" t="s">
        <v>42</v>
      </c>
      <c r="J1108" s="3" t="s">
        <v>43</v>
      </c>
      <c r="K1108" s="3" t="s">
        <v>505</v>
      </c>
      <c r="L1108" s="3" t="s">
        <v>45</v>
      </c>
      <c r="M1108" s="3" t="s">
        <v>9</v>
      </c>
      <c r="N1108" s="3">
        <v>80</v>
      </c>
      <c r="O1108" s="3">
        <v>4000000000</v>
      </c>
      <c r="P1108" s="3">
        <v>5000000000</v>
      </c>
      <c r="Q1108" s="3">
        <v>0</v>
      </c>
      <c r="R1108" s="3"/>
      <c r="S1108" s="3"/>
      <c r="T1108" s="3"/>
      <c r="U1108" s="3"/>
      <c r="V1108" s="3" t="s">
        <v>67</v>
      </c>
      <c r="W1108" s="3" t="s">
        <v>40</v>
      </c>
      <c r="X1108" s="3" t="s">
        <v>40</v>
      </c>
      <c r="Y1108" s="3" t="s">
        <v>40</v>
      </c>
      <c r="Z1108" s="3" t="s">
        <v>67</v>
      </c>
      <c r="AA1108" s="3" t="s">
        <v>40</v>
      </c>
      <c r="AB1108" s="3" t="s">
        <v>40</v>
      </c>
      <c r="AC1108" s="3" t="s">
        <v>40</v>
      </c>
      <c r="AD1108" s="3" t="s">
        <v>67</v>
      </c>
      <c r="AE1108" s="3" t="s">
        <v>40</v>
      </c>
      <c r="AF1108" s="3" t="s">
        <v>40</v>
      </c>
      <c r="AG1108" s="3" t="s">
        <v>40</v>
      </c>
      <c r="AH1108" s="3" t="s">
        <v>4396</v>
      </c>
    </row>
    <row r="1109" spans="1:34" s="4" customFormat="1" ht="11.25" x14ac:dyDescent="0.2">
      <c r="A1109" s="3" t="s">
        <v>3877</v>
      </c>
      <c r="B1109" s="3" t="s">
        <v>4354</v>
      </c>
      <c r="C1109" s="3" t="s">
        <v>263</v>
      </c>
      <c r="D1109" s="3">
        <v>14018</v>
      </c>
      <c r="E1109" s="3" t="s">
        <v>4397</v>
      </c>
      <c r="F1109" s="3" t="s">
        <v>4399</v>
      </c>
      <c r="G1109" s="3" t="s">
        <v>4389</v>
      </c>
      <c r="H1109" s="3" t="s">
        <v>4398</v>
      </c>
      <c r="I1109" s="3" t="s">
        <v>42</v>
      </c>
      <c r="J1109" s="3" t="s">
        <v>52</v>
      </c>
      <c r="K1109" s="3" t="s">
        <v>505</v>
      </c>
      <c r="L1109" s="3" t="s">
        <v>45</v>
      </c>
      <c r="M1109" s="3" t="s">
        <v>9</v>
      </c>
      <c r="N1109" s="3">
        <v>80</v>
      </c>
      <c r="O1109" s="3">
        <v>3040000000</v>
      </c>
      <c r="P1109" s="3">
        <v>3800000000</v>
      </c>
      <c r="Q1109" s="3">
        <v>0</v>
      </c>
      <c r="R1109" s="3"/>
      <c r="S1109" s="3"/>
      <c r="T1109" s="3"/>
      <c r="U1109" s="3"/>
      <c r="V1109" s="3" t="s">
        <v>67</v>
      </c>
      <c r="W1109" s="3" t="s">
        <v>40</v>
      </c>
      <c r="X1109" s="3" t="s">
        <v>40</v>
      </c>
      <c r="Y1109" s="3" t="s">
        <v>40</v>
      </c>
      <c r="Z1109" s="3" t="s">
        <v>67</v>
      </c>
      <c r="AA1109" s="3" t="s">
        <v>40</v>
      </c>
      <c r="AB1109" s="3" t="s">
        <v>40</v>
      </c>
      <c r="AC1109" s="3" t="s">
        <v>40</v>
      </c>
      <c r="AD1109" s="3" t="s">
        <v>67</v>
      </c>
      <c r="AE1109" s="3" t="s">
        <v>40</v>
      </c>
      <c r="AF1109" s="3" t="s">
        <v>40</v>
      </c>
      <c r="AG1109" s="3" t="s">
        <v>40</v>
      </c>
      <c r="AH1109" s="3"/>
    </row>
    <row r="1110" spans="1:34" s="4" customFormat="1" ht="11.25" x14ac:dyDescent="0.2">
      <c r="A1110" s="3" t="s">
        <v>3877</v>
      </c>
      <c r="B1110" s="3" t="s">
        <v>4400</v>
      </c>
      <c r="C1110" s="3" t="s">
        <v>639</v>
      </c>
      <c r="D1110" s="3">
        <v>11811</v>
      </c>
      <c r="E1110" s="3" t="s">
        <v>4401</v>
      </c>
      <c r="F1110" s="3" t="s">
        <v>4404</v>
      </c>
      <c r="G1110" s="3" t="s">
        <v>4402</v>
      </c>
      <c r="H1110" s="3" t="s">
        <v>4403</v>
      </c>
      <c r="I1110" s="3" t="s">
        <v>42</v>
      </c>
      <c r="J1110" s="3" t="s">
        <v>43</v>
      </c>
      <c r="K1110" s="3" t="s">
        <v>53</v>
      </c>
      <c r="L1110" s="3" t="s">
        <v>6</v>
      </c>
      <c r="M1110" s="3" t="s">
        <v>5257</v>
      </c>
      <c r="N1110" s="3">
        <v>92</v>
      </c>
      <c r="O1110" s="3">
        <v>2300</v>
      </c>
      <c r="P1110" s="3">
        <v>2500</v>
      </c>
      <c r="Q1110" s="3">
        <v>0</v>
      </c>
      <c r="R1110" s="3">
        <v>92</v>
      </c>
      <c r="S1110" s="3">
        <v>3220</v>
      </c>
      <c r="T1110" s="3">
        <v>3500</v>
      </c>
      <c r="U1110" s="3">
        <v>0</v>
      </c>
      <c r="V1110" s="3">
        <v>95</v>
      </c>
      <c r="W1110" s="3">
        <v>1452</v>
      </c>
      <c r="X1110" s="3">
        <v>1522</v>
      </c>
      <c r="Y1110" s="3">
        <v>0</v>
      </c>
      <c r="Z1110" s="3">
        <v>97</v>
      </c>
      <c r="AA1110" s="3">
        <v>2120</v>
      </c>
      <c r="AB1110" s="3">
        <v>2182</v>
      </c>
      <c r="AC1110" s="3">
        <v>0</v>
      </c>
      <c r="AD1110" s="3">
        <v>96</v>
      </c>
      <c r="AE1110" s="3">
        <v>2265</v>
      </c>
      <c r="AF1110" s="3">
        <v>2353</v>
      </c>
      <c r="AG1110" s="3">
        <v>0</v>
      </c>
      <c r="AH1110" s="3" t="s">
        <v>4405</v>
      </c>
    </row>
    <row r="1111" spans="1:34" s="4" customFormat="1" ht="11.25" x14ac:dyDescent="0.2">
      <c r="A1111" s="3" t="s">
        <v>3877</v>
      </c>
      <c r="B1111" s="3" t="s">
        <v>4400</v>
      </c>
      <c r="C1111" s="3" t="s">
        <v>639</v>
      </c>
      <c r="D1111" s="3">
        <v>11817</v>
      </c>
      <c r="E1111" s="3" t="s">
        <v>4406</v>
      </c>
      <c r="F1111" s="3" t="s">
        <v>4409</v>
      </c>
      <c r="G1111" s="3" t="s">
        <v>4407</v>
      </c>
      <c r="H1111" s="3" t="s">
        <v>4408</v>
      </c>
      <c r="I1111" s="3" t="s">
        <v>42</v>
      </c>
      <c r="J1111" s="3" t="s">
        <v>43</v>
      </c>
      <c r="K1111" s="3" t="s">
        <v>44</v>
      </c>
      <c r="L1111" s="3" t="s">
        <v>392</v>
      </c>
      <c r="M1111" s="3" t="s">
        <v>5257</v>
      </c>
      <c r="N1111" s="3">
        <v>60</v>
      </c>
      <c r="O1111" s="3">
        <v>4950</v>
      </c>
      <c r="P1111" s="3">
        <v>8249</v>
      </c>
      <c r="Q1111" s="3">
        <v>0</v>
      </c>
      <c r="R1111" s="3">
        <v>60</v>
      </c>
      <c r="S1111" s="3">
        <v>3397</v>
      </c>
      <c r="T1111" s="3">
        <v>5661</v>
      </c>
      <c r="U1111" s="3">
        <v>0</v>
      </c>
      <c r="V1111" s="3">
        <v>70</v>
      </c>
      <c r="W1111" s="3">
        <v>2783</v>
      </c>
      <c r="X1111" s="3">
        <v>3985</v>
      </c>
      <c r="Y1111" s="3">
        <v>0</v>
      </c>
      <c r="Z1111" s="3">
        <v>66</v>
      </c>
      <c r="AA1111" s="3">
        <v>4931</v>
      </c>
      <c r="AB1111" s="3">
        <v>7450</v>
      </c>
      <c r="AC1111" s="3">
        <v>0</v>
      </c>
      <c r="AD1111" s="3">
        <v>67</v>
      </c>
      <c r="AE1111" s="3">
        <v>3711</v>
      </c>
      <c r="AF1111" s="3">
        <v>5518</v>
      </c>
      <c r="AG1111" s="3">
        <v>0</v>
      </c>
      <c r="AH1111" s="3" t="s">
        <v>4410</v>
      </c>
    </row>
    <row r="1112" spans="1:34" s="4" customFormat="1" ht="11.25" x14ac:dyDescent="0.2">
      <c r="A1112" s="3" t="s">
        <v>3877</v>
      </c>
      <c r="B1112" s="3" t="s">
        <v>4400</v>
      </c>
      <c r="C1112" s="3" t="s">
        <v>639</v>
      </c>
      <c r="D1112" s="3">
        <v>12090</v>
      </c>
      <c r="E1112" s="3" t="s">
        <v>4411</v>
      </c>
      <c r="F1112" s="3" t="s">
        <v>4413</v>
      </c>
      <c r="G1112" s="3" t="s">
        <v>4407</v>
      </c>
      <c r="H1112" s="3" t="s">
        <v>4412</v>
      </c>
      <c r="I1112" s="3" t="s">
        <v>42</v>
      </c>
      <c r="J1112" s="3" t="s">
        <v>43</v>
      </c>
      <c r="K1112" s="3" t="s">
        <v>44</v>
      </c>
      <c r="L1112" s="3" t="s">
        <v>6</v>
      </c>
      <c r="M1112" s="3" t="s">
        <v>5257</v>
      </c>
      <c r="N1112" s="3">
        <v>88</v>
      </c>
      <c r="O1112" s="3">
        <v>2675</v>
      </c>
      <c r="P1112" s="3">
        <v>3040</v>
      </c>
      <c r="Q1112" s="3">
        <v>0</v>
      </c>
      <c r="R1112" s="3">
        <v>88</v>
      </c>
      <c r="S1112" s="3">
        <v>2464</v>
      </c>
      <c r="T1112" s="3">
        <v>2800</v>
      </c>
      <c r="U1112" s="3">
        <v>0</v>
      </c>
      <c r="V1112" s="3">
        <v>49</v>
      </c>
      <c r="W1112" s="3">
        <v>1375</v>
      </c>
      <c r="X1112" s="3">
        <v>2800</v>
      </c>
      <c r="Y1112" s="3">
        <v>0</v>
      </c>
      <c r="Z1112" s="3">
        <v>96</v>
      </c>
      <c r="AA1112" s="3">
        <v>2701</v>
      </c>
      <c r="AB1112" s="3">
        <v>2800</v>
      </c>
      <c r="AC1112" s="3">
        <v>0</v>
      </c>
      <c r="AD1112" s="3">
        <v>91</v>
      </c>
      <c r="AE1112" s="3">
        <v>2521</v>
      </c>
      <c r="AF1112" s="3">
        <v>2759</v>
      </c>
      <c r="AG1112" s="3">
        <v>0</v>
      </c>
      <c r="AH1112" s="3" t="s">
        <v>4414</v>
      </c>
    </row>
    <row r="1113" spans="1:34" s="4" customFormat="1" ht="11.25" x14ac:dyDescent="0.2">
      <c r="A1113" s="3" t="s">
        <v>3877</v>
      </c>
      <c r="B1113" s="3" t="s">
        <v>4400</v>
      </c>
      <c r="C1113" s="3" t="s">
        <v>639</v>
      </c>
      <c r="D1113" s="3">
        <v>12537</v>
      </c>
      <c r="E1113" s="3" t="s">
        <v>4415</v>
      </c>
      <c r="F1113" s="3" t="s">
        <v>4416</v>
      </c>
      <c r="G1113" s="3"/>
      <c r="H1113" s="3"/>
      <c r="I1113" s="3" t="s">
        <v>42</v>
      </c>
      <c r="J1113" s="3" t="s">
        <v>43</v>
      </c>
      <c r="K1113" s="3" t="s">
        <v>44</v>
      </c>
      <c r="L1113" s="3" t="s">
        <v>45</v>
      </c>
      <c r="M1113" s="3" t="s">
        <v>5256</v>
      </c>
      <c r="N1113" s="3" t="s">
        <v>67</v>
      </c>
      <c r="O1113" s="3" t="s">
        <v>40</v>
      </c>
      <c r="P1113" s="3" t="s">
        <v>40</v>
      </c>
      <c r="Q1113" s="3" t="s">
        <v>40</v>
      </c>
      <c r="R1113" s="3">
        <v>94</v>
      </c>
      <c r="S1113" s="3">
        <v>1106</v>
      </c>
      <c r="T1113" s="3">
        <v>1176</v>
      </c>
      <c r="U1113" s="3">
        <v>0</v>
      </c>
      <c r="V1113" s="3">
        <v>49</v>
      </c>
      <c r="W1113" s="3">
        <v>578</v>
      </c>
      <c r="X1113" s="3">
        <v>1176</v>
      </c>
      <c r="Y1113" s="3">
        <v>0</v>
      </c>
      <c r="Z1113" s="3">
        <v>100</v>
      </c>
      <c r="AA1113" s="3">
        <v>1045</v>
      </c>
      <c r="AB1113" s="3">
        <v>1045</v>
      </c>
      <c r="AC1113" s="3">
        <v>0</v>
      </c>
      <c r="AD1113" s="3">
        <v>97</v>
      </c>
      <c r="AE1113" s="3">
        <v>506</v>
      </c>
      <c r="AF1113" s="3">
        <v>519</v>
      </c>
      <c r="AG1113" s="3">
        <v>0</v>
      </c>
      <c r="AH1113" s="3" t="s">
        <v>4417</v>
      </c>
    </row>
    <row r="1114" spans="1:34" s="4" customFormat="1" ht="11.25" x14ac:dyDescent="0.2">
      <c r="A1114" s="3" t="s">
        <v>3877</v>
      </c>
      <c r="B1114" s="3" t="s">
        <v>4400</v>
      </c>
      <c r="C1114" s="3" t="s">
        <v>639</v>
      </c>
      <c r="D1114" s="3">
        <v>13193</v>
      </c>
      <c r="E1114" s="3" t="s">
        <v>4418</v>
      </c>
      <c r="F1114" s="3" t="s">
        <v>4420</v>
      </c>
      <c r="G1114" s="3" t="s">
        <v>4407</v>
      </c>
      <c r="H1114" s="3" t="s">
        <v>4419</v>
      </c>
      <c r="I1114" s="3" t="s">
        <v>42</v>
      </c>
      <c r="J1114" s="3" t="s">
        <v>43</v>
      </c>
      <c r="K1114" s="3" t="s">
        <v>44</v>
      </c>
      <c r="L1114" s="3" t="s">
        <v>6</v>
      </c>
      <c r="M1114" s="3" t="s">
        <v>5257</v>
      </c>
      <c r="N1114" s="3">
        <v>90</v>
      </c>
      <c r="O1114" s="3">
        <v>72</v>
      </c>
      <c r="P1114" s="3">
        <v>80</v>
      </c>
      <c r="Q1114" s="3">
        <v>0</v>
      </c>
      <c r="R1114" s="3">
        <v>84</v>
      </c>
      <c r="S1114" s="3">
        <v>54</v>
      </c>
      <c r="T1114" s="3">
        <v>64</v>
      </c>
      <c r="U1114" s="3">
        <v>0</v>
      </c>
      <c r="V1114" s="3">
        <v>86</v>
      </c>
      <c r="W1114" s="3">
        <v>55</v>
      </c>
      <c r="X1114" s="3">
        <v>64</v>
      </c>
      <c r="Y1114" s="3">
        <v>0</v>
      </c>
      <c r="Z1114" s="3">
        <v>67</v>
      </c>
      <c r="AA1114" s="3">
        <v>43</v>
      </c>
      <c r="AB1114" s="3">
        <v>64</v>
      </c>
      <c r="AC1114" s="3">
        <v>0</v>
      </c>
      <c r="AD1114" s="3">
        <v>69</v>
      </c>
      <c r="AE1114" s="3">
        <v>44</v>
      </c>
      <c r="AF1114" s="3">
        <v>64</v>
      </c>
      <c r="AG1114" s="3">
        <v>0</v>
      </c>
      <c r="AH1114" s="3" t="s">
        <v>4421</v>
      </c>
    </row>
    <row r="1115" spans="1:34" s="4" customFormat="1" ht="11.25" x14ac:dyDescent="0.2">
      <c r="A1115" s="3" t="s">
        <v>3877</v>
      </c>
      <c r="B1115" s="3" t="s">
        <v>4400</v>
      </c>
      <c r="C1115" s="3" t="s">
        <v>639</v>
      </c>
      <c r="D1115" s="3">
        <v>13438</v>
      </c>
      <c r="E1115" s="3" t="s">
        <v>4422</v>
      </c>
      <c r="F1115" s="3" t="s">
        <v>4425</v>
      </c>
      <c r="G1115" s="3" t="s">
        <v>4423</v>
      </c>
      <c r="H1115" s="3" t="s">
        <v>4424</v>
      </c>
      <c r="I1115" s="3" t="s">
        <v>42</v>
      </c>
      <c r="J1115" s="3" t="s">
        <v>43</v>
      </c>
      <c r="K1115" s="3" t="s">
        <v>44</v>
      </c>
      <c r="L1115" s="3" t="s">
        <v>6</v>
      </c>
      <c r="M1115" s="3" t="s">
        <v>9</v>
      </c>
      <c r="N1115" s="3">
        <v>70</v>
      </c>
      <c r="O1115" s="3">
        <v>305</v>
      </c>
      <c r="P1115" s="3">
        <v>435</v>
      </c>
      <c r="Q1115" s="3">
        <v>0</v>
      </c>
      <c r="R1115" s="3"/>
      <c r="S1115" s="3"/>
      <c r="T1115" s="3"/>
      <c r="U1115" s="3"/>
      <c r="V1115" s="3">
        <v>0</v>
      </c>
      <c r="W1115" s="3">
        <v>0</v>
      </c>
      <c r="X1115" s="3">
        <v>434</v>
      </c>
      <c r="Y1115" s="3">
        <v>0</v>
      </c>
      <c r="Z1115" s="3">
        <v>27</v>
      </c>
      <c r="AA1115" s="3">
        <v>117</v>
      </c>
      <c r="AB1115" s="3">
        <v>435</v>
      </c>
      <c r="AC1115" s="3">
        <v>0</v>
      </c>
      <c r="AD1115" s="3">
        <v>86</v>
      </c>
      <c r="AE1115" s="3">
        <v>369</v>
      </c>
      <c r="AF1115" s="3">
        <v>430</v>
      </c>
      <c r="AG1115" s="3">
        <v>0</v>
      </c>
      <c r="AH1115" s="3" t="s">
        <v>4426</v>
      </c>
    </row>
    <row r="1116" spans="1:34" s="4" customFormat="1" ht="11.25" x14ac:dyDescent="0.2">
      <c r="A1116" s="3" t="s">
        <v>3877</v>
      </c>
      <c r="B1116" s="3" t="s">
        <v>4427</v>
      </c>
      <c r="C1116" s="3" t="s">
        <v>263</v>
      </c>
      <c r="D1116" s="3">
        <v>10674</v>
      </c>
      <c r="E1116" s="3" t="s">
        <v>4428</v>
      </c>
      <c r="F1116" s="3" t="s">
        <v>4431</v>
      </c>
      <c r="G1116" s="3" t="s">
        <v>4429</v>
      </c>
      <c r="H1116" s="3" t="s">
        <v>4430</v>
      </c>
      <c r="I1116" s="3" t="s">
        <v>87</v>
      </c>
      <c r="J1116" s="3" t="s">
        <v>52</v>
      </c>
      <c r="K1116" s="3" t="s">
        <v>53</v>
      </c>
      <c r="L1116" s="3" t="s">
        <v>6</v>
      </c>
      <c r="M1116" s="3" t="s">
        <v>5257</v>
      </c>
      <c r="N1116" s="3">
        <v>6.25</v>
      </c>
      <c r="O1116" s="3">
        <v>6813</v>
      </c>
      <c r="P1116" s="3">
        <v>1090</v>
      </c>
      <c r="Q1116" s="3">
        <v>0</v>
      </c>
      <c r="R1116" s="3">
        <v>6.71</v>
      </c>
      <c r="S1116" s="3">
        <v>2234</v>
      </c>
      <c r="T1116" s="3">
        <v>333</v>
      </c>
      <c r="U1116" s="3">
        <v>0</v>
      </c>
      <c r="V1116" s="3">
        <v>4.2</v>
      </c>
      <c r="W1116" s="3">
        <v>3992</v>
      </c>
      <c r="X1116" s="3">
        <v>950</v>
      </c>
      <c r="Y1116" s="3">
        <v>0</v>
      </c>
      <c r="Z1116" s="3">
        <v>6.45</v>
      </c>
      <c r="AA1116" s="3">
        <v>6872</v>
      </c>
      <c r="AB1116" s="3">
        <v>1066</v>
      </c>
      <c r="AC1116" s="3">
        <v>0</v>
      </c>
      <c r="AD1116" s="3">
        <v>6.62</v>
      </c>
      <c r="AE1116" s="3">
        <v>7622</v>
      </c>
      <c r="AF1116" s="3">
        <v>1152</v>
      </c>
      <c r="AG1116" s="3">
        <v>0</v>
      </c>
      <c r="AH1116" s="3" t="s">
        <v>4432</v>
      </c>
    </row>
    <row r="1117" spans="1:34" s="4" customFormat="1" ht="11.25" x14ac:dyDescent="0.2">
      <c r="A1117" s="3" t="s">
        <v>3877</v>
      </c>
      <c r="B1117" s="3" t="s">
        <v>4427</v>
      </c>
      <c r="C1117" s="3" t="s">
        <v>263</v>
      </c>
      <c r="D1117" s="3">
        <v>11886</v>
      </c>
      <c r="E1117" s="3" t="s">
        <v>4433</v>
      </c>
      <c r="F1117" s="3" t="s">
        <v>4434</v>
      </c>
      <c r="G1117" s="3"/>
      <c r="H1117" s="3"/>
      <c r="I1117" s="3" t="s">
        <v>87</v>
      </c>
      <c r="J1117" s="3" t="s">
        <v>52</v>
      </c>
      <c r="K1117" s="3" t="s">
        <v>53</v>
      </c>
      <c r="L1117" s="3" t="s">
        <v>6</v>
      </c>
      <c r="M1117" s="3" t="s">
        <v>5256</v>
      </c>
      <c r="N1117" s="3" t="s">
        <v>67</v>
      </c>
      <c r="O1117" s="3" t="s">
        <v>40</v>
      </c>
      <c r="P1117" s="3" t="s">
        <v>40</v>
      </c>
      <c r="Q1117" s="3" t="s">
        <v>40</v>
      </c>
      <c r="R1117" s="3" t="s">
        <v>67</v>
      </c>
      <c r="S1117" s="3" t="s">
        <v>40</v>
      </c>
      <c r="T1117" s="3" t="s">
        <v>40</v>
      </c>
      <c r="U1117" s="3" t="s">
        <v>40</v>
      </c>
      <c r="V1117" s="3" t="s">
        <v>67</v>
      </c>
      <c r="W1117" s="3" t="s">
        <v>40</v>
      </c>
      <c r="X1117" s="3" t="s">
        <v>40</v>
      </c>
      <c r="Y1117" s="3" t="s">
        <v>40</v>
      </c>
      <c r="Z1117" s="3">
        <v>18</v>
      </c>
      <c r="AA1117" s="3">
        <v>71718</v>
      </c>
      <c r="AB1117" s="3">
        <v>4024</v>
      </c>
      <c r="AC1117" s="3">
        <v>0</v>
      </c>
      <c r="AD1117" s="3">
        <v>16</v>
      </c>
      <c r="AE1117" s="3">
        <v>61987</v>
      </c>
      <c r="AF1117" s="3">
        <v>3894</v>
      </c>
      <c r="AG1117" s="3">
        <v>0</v>
      </c>
      <c r="AH1117" s="3" t="s">
        <v>4435</v>
      </c>
    </row>
    <row r="1118" spans="1:34" s="4" customFormat="1" ht="11.25" x14ac:dyDescent="0.2">
      <c r="A1118" s="3" t="s">
        <v>3877</v>
      </c>
      <c r="B1118" s="3" t="s">
        <v>4427</v>
      </c>
      <c r="C1118" s="3" t="s">
        <v>263</v>
      </c>
      <c r="D1118" s="3">
        <v>12702</v>
      </c>
      <c r="E1118" s="3" t="s">
        <v>4436</v>
      </c>
      <c r="F1118" s="3" t="s">
        <v>4437</v>
      </c>
      <c r="G1118" s="3"/>
      <c r="H1118" s="3"/>
      <c r="I1118" s="3" t="s">
        <v>42</v>
      </c>
      <c r="J1118" s="3" t="s">
        <v>43</v>
      </c>
      <c r="K1118" s="3" t="s">
        <v>44</v>
      </c>
      <c r="L1118" s="3" t="s">
        <v>6</v>
      </c>
      <c r="M1118" s="3" t="s">
        <v>5256</v>
      </c>
      <c r="N1118" s="3" t="s">
        <v>67</v>
      </c>
      <c r="O1118" s="3" t="s">
        <v>40</v>
      </c>
      <c r="P1118" s="3" t="s">
        <v>40</v>
      </c>
      <c r="Q1118" s="3" t="s">
        <v>40</v>
      </c>
      <c r="R1118" s="3" t="s">
        <v>67</v>
      </c>
      <c r="S1118" s="3" t="s">
        <v>40</v>
      </c>
      <c r="T1118" s="3" t="s">
        <v>40</v>
      </c>
      <c r="U1118" s="3" t="s">
        <v>40</v>
      </c>
      <c r="V1118" s="3" t="s">
        <v>67</v>
      </c>
      <c r="W1118" s="3" t="s">
        <v>40</v>
      </c>
      <c r="X1118" s="3" t="s">
        <v>40</v>
      </c>
      <c r="Y1118" s="3" t="s">
        <v>40</v>
      </c>
      <c r="Z1118" s="3">
        <v>100</v>
      </c>
      <c r="AA1118" s="3">
        <v>30</v>
      </c>
      <c r="AB1118" s="3">
        <v>30</v>
      </c>
      <c r="AC1118" s="3">
        <v>0</v>
      </c>
      <c r="AD1118" s="3">
        <v>100</v>
      </c>
      <c r="AE1118" s="3">
        <v>27</v>
      </c>
      <c r="AF1118" s="3">
        <v>27</v>
      </c>
      <c r="AG1118" s="3">
        <v>0</v>
      </c>
      <c r="AH1118" s="3" t="s">
        <v>4438</v>
      </c>
    </row>
    <row r="1119" spans="1:34" s="4" customFormat="1" ht="11.25" x14ac:dyDescent="0.2">
      <c r="A1119" s="3" t="s">
        <v>3877</v>
      </c>
      <c r="B1119" s="3" t="s">
        <v>4427</v>
      </c>
      <c r="C1119" s="3" t="s">
        <v>263</v>
      </c>
      <c r="D1119" s="3">
        <v>13216</v>
      </c>
      <c r="E1119" s="3" t="s">
        <v>4439</v>
      </c>
      <c r="F1119" s="3" t="s">
        <v>4440</v>
      </c>
      <c r="G1119" s="3" t="s">
        <v>4429</v>
      </c>
      <c r="H1119" s="3"/>
      <c r="I1119" s="3" t="s">
        <v>87</v>
      </c>
      <c r="J1119" s="3" t="s">
        <v>52</v>
      </c>
      <c r="K1119" s="3" t="s">
        <v>53</v>
      </c>
      <c r="L1119" s="3" t="s">
        <v>6</v>
      </c>
      <c r="M1119" s="3" t="s">
        <v>5257</v>
      </c>
      <c r="N1119" s="3">
        <v>3.83</v>
      </c>
      <c r="O1119" s="3">
        <v>1302</v>
      </c>
      <c r="P1119" s="3">
        <v>340</v>
      </c>
      <c r="Q1119" s="3">
        <v>0</v>
      </c>
      <c r="R1119" s="3">
        <v>3.99</v>
      </c>
      <c r="S1119" s="3">
        <v>1338</v>
      </c>
      <c r="T1119" s="3">
        <v>335</v>
      </c>
      <c r="U1119" s="3">
        <v>0</v>
      </c>
      <c r="V1119" s="3">
        <v>2.69</v>
      </c>
      <c r="W1119" s="3">
        <v>800</v>
      </c>
      <c r="X1119" s="3">
        <v>297</v>
      </c>
      <c r="Y1119" s="3">
        <v>0</v>
      </c>
      <c r="Z1119" s="3">
        <v>2.4</v>
      </c>
      <c r="AA1119" s="3">
        <v>913</v>
      </c>
      <c r="AB1119" s="3">
        <v>380</v>
      </c>
      <c r="AC1119" s="3">
        <v>0</v>
      </c>
      <c r="AD1119" s="3">
        <v>4.22</v>
      </c>
      <c r="AE1119" s="3">
        <v>1338</v>
      </c>
      <c r="AF1119" s="3">
        <v>317</v>
      </c>
      <c r="AG1119" s="3">
        <v>0</v>
      </c>
      <c r="AH1119" s="3" t="s">
        <v>4441</v>
      </c>
    </row>
    <row r="1120" spans="1:34" s="4" customFormat="1" ht="11.25" x14ac:dyDescent="0.2">
      <c r="A1120" s="3" t="s">
        <v>3877</v>
      </c>
      <c r="B1120" s="3" t="s">
        <v>4427</v>
      </c>
      <c r="C1120" s="3" t="s">
        <v>263</v>
      </c>
      <c r="D1120" s="3">
        <v>13495</v>
      </c>
      <c r="E1120" s="3" t="s">
        <v>4442</v>
      </c>
      <c r="F1120" s="3" t="s">
        <v>4445</v>
      </c>
      <c r="G1120" s="3" t="s">
        <v>4443</v>
      </c>
      <c r="H1120" s="3" t="s">
        <v>4444</v>
      </c>
      <c r="I1120" s="3" t="s">
        <v>42</v>
      </c>
      <c r="J1120" s="3" t="s">
        <v>43</v>
      </c>
      <c r="K1120" s="3" t="s">
        <v>44</v>
      </c>
      <c r="L1120" s="3" t="s">
        <v>6</v>
      </c>
      <c r="M1120" s="3" t="s">
        <v>9</v>
      </c>
      <c r="N1120" s="3">
        <v>9.11</v>
      </c>
      <c r="O1120" s="3">
        <v>3150</v>
      </c>
      <c r="P1120" s="3">
        <v>2887</v>
      </c>
      <c r="Q1120" s="3">
        <v>0</v>
      </c>
      <c r="R1120" s="3"/>
      <c r="S1120" s="3"/>
      <c r="T1120" s="3"/>
      <c r="U1120" s="3"/>
      <c r="V1120" s="3">
        <v>12.55</v>
      </c>
      <c r="W1120" s="3">
        <v>2887</v>
      </c>
      <c r="X1120" s="3">
        <v>2565</v>
      </c>
      <c r="Y1120" s="3">
        <v>0</v>
      </c>
      <c r="Z1120" s="3">
        <v>-13.98</v>
      </c>
      <c r="AA1120" s="3">
        <v>2565</v>
      </c>
      <c r="AB1120" s="3">
        <v>2982</v>
      </c>
      <c r="AC1120" s="3">
        <v>0</v>
      </c>
      <c r="AD1120" s="3">
        <v>-8.92</v>
      </c>
      <c r="AE1120" s="3">
        <v>2982</v>
      </c>
      <c r="AF1120" s="3">
        <v>3274</v>
      </c>
      <c r="AG1120" s="3">
        <v>0</v>
      </c>
      <c r="AH1120" s="3"/>
    </row>
    <row r="1121" spans="1:34" s="4" customFormat="1" ht="11.25" x14ac:dyDescent="0.2">
      <c r="A1121" s="3" t="s">
        <v>3877</v>
      </c>
      <c r="B1121" s="3" t="s">
        <v>4427</v>
      </c>
      <c r="C1121" s="3" t="s">
        <v>263</v>
      </c>
      <c r="D1121" s="3">
        <v>13496</v>
      </c>
      <c r="E1121" s="3" t="s">
        <v>4446</v>
      </c>
      <c r="F1121" s="3" t="s">
        <v>4449</v>
      </c>
      <c r="G1121" s="3" t="s">
        <v>4447</v>
      </c>
      <c r="H1121" s="3" t="s">
        <v>4448</v>
      </c>
      <c r="I1121" s="3" t="s">
        <v>42</v>
      </c>
      <c r="J1121" s="3" t="s">
        <v>43</v>
      </c>
      <c r="K1121" s="3" t="s">
        <v>44</v>
      </c>
      <c r="L1121" s="3" t="s">
        <v>6</v>
      </c>
      <c r="M1121" s="3" t="s">
        <v>9</v>
      </c>
      <c r="N1121" s="3">
        <v>100</v>
      </c>
      <c r="O1121" s="3">
        <v>8</v>
      </c>
      <c r="P1121" s="3">
        <v>8</v>
      </c>
      <c r="Q1121" s="3">
        <v>0</v>
      </c>
      <c r="R1121" s="3"/>
      <c r="S1121" s="3"/>
      <c r="T1121" s="3"/>
      <c r="U1121" s="3"/>
      <c r="V1121" s="3">
        <v>25</v>
      </c>
      <c r="W1121" s="3">
        <v>1</v>
      </c>
      <c r="X1121" s="3">
        <v>4</v>
      </c>
      <c r="Y1121" s="3">
        <v>0</v>
      </c>
      <c r="Z1121" s="3">
        <v>40</v>
      </c>
      <c r="AA1121" s="3">
        <v>2</v>
      </c>
      <c r="AB1121" s="3">
        <v>5</v>
      </c>
      <c r="AC1121" s="3">
        <v>0</v>
      </c>
      <c r="AD1121" s="3">
        <v>50</v>
      </c>
      <c r="AE1121" s="3">
        <v>12</v>
      </c>
      <c r="AF1121" s="3">
        <v>24</v>
      </c>
      <c r="AG1121" s="3">
        <v>0</v>
      </c>
      <c r="AH1121" s="3" t="s">
        <v>4450</v>
      </c>
    </row>
    <row r="1122" spans="1:34" s="4" customFormat="1" ht="11.25" x14ac:dyDescent="0.2">
      <c r="A1122" s="3" t="s">
        <v>3877</v>
      </c>
      <c r="B1122" s="3" t="s">
        <v>4451</v>
      </c>
      <c r="C1122" s="3" t="s">
        <v>2069</v>
      </c>
      <c r="D1122" s="3">
        <v>12451</v>
      </c>
      <c r="E1122" s="3" t="s">
        <v>4452</v>
      </c>
      <c r="F1122" s="3" t="s">
        <v>4455</v>
      </c>
      <c r="G1122" s="3" t="s">
        <v>4453</v>
      </c>
      <c r="H1122" s="3" t="s">
        <v>4454</v>
      </c>
      <c r="I1122" s="3" t="s">
        <v>42</v>
      </c>
      <c r="J1122" s="3" t="s">
        <v>43</v>
      </c>
      <c r="K1122" s="3" t="s">
        <v>44</v>
      </c>
      <c r="L1122" s="3" t="s">
        <v>78</v>
      </c>
      <c r="M1122" s="3" t="s">
        <v>5257</v>
      </c>
      <c r="N1122" s="3">
        <v>95.02</v>
      </c>
      <c r="O1122" s="3">
        <v>1716</v>
      </c>
      <c r="P1122" s="3">
        <v>1806</v>
      </c>
      <c r="Q1122" s="3">
        <v>0</v>
      </c>
      <c r="R1122" s="3">
        <v>95</v>
      </c>
      <c r="S1122" s="3">
        <v>1633</v>
      </c>
      <c r="T1122" s="3">
        <v>1719</v>
      </c>
      <c r="U1122" s="3">
        <v>0</v>
      </c>
      <c r="V1122" s="3">
        <v>93.57</v>
      </c>
      <c r="W1122" s="3">
        <v>917</v>
      </c>
      <c r="X1122" s="3">
        <v>980</v>
      </c>
      <c r="Y1122" s="3">
        <v>0</v>
      </c>
      <c r="Z1122" s="3">
        <v>0</v>
      </c>
      <c r="AA1122" s="3">
        <v>1762</v>
      </c>
      <c r="AB1122" s="3">
        <v>1822</v>
      </c>
      <c r="AC1122" s="3">
        <v>0</v>
      </c>
      <c r="AD1122" s="3">
        <v>96.4</v>
      </c>
      <c r="AE1122" s="3">
        <v>1722</v>
      </c>
      <c r="AF1122" s="3">
        <v>1787</v>
      </c>
      <c r="AG1122" s="3">
        <v>0</v>
      </c>
      <c r="AH1122" s="3" t="s">
        <v>4456</v>
      </c>
    </row>
    <row r="1123" spans="1:34" s="4" customFormat="1" ht="11.25" x14ac:dyDescent="0.2">
      <c r="A1123" s="3" t="s">
        <v>3877</v>
      </c>
      <c r="B1123" s="3" t="s">
        <v>4451</v>
      </c>
      <c r="C1123" s="3" t="s">
        <v>2069</v>
      </c>
      <c r="D1123" s="3">
        <v>12543</v>
      </c>
      <c r="E1123" s="3" t="s">
        <v>4457</v>
      </c>
      <c r="F1123" s="3" t="s">
        <v>4458</v>
      </c>
      <c r="G1123" s="3" t="s">
        <v>4453</v>
      </c>
      <c r="H1123" s="3"/>
      <c r="I1123" s="3" t="s">
        <v>42</v>
      </c>
      <c r="J1123" s="3" t="s">
        <v>43</v>
      </c>
      <c r="K1123" s="3" t="s">
        <v>44</v>
      </c>
      <c r="L1123" s="3" t="s">
        <v>392</v>
      </c>
      <c r="M1123" s="3" t="s">
        <v>5256</v>
      </c>
      <c r="N1123" s="3" t="s">
        <v>67</v>
      </c>
      <c r="O1123" s="3" t="s">
        <v>40</v>
      </c>
      <c r="P1123" s="3" t="s">
        <v>40</v>
      </c>
      <c r="Q1123" s="3" t="s">
        <v>40</v>
      </c>
      <c r="R1123" s="3">
        <v>99.6</v>
      </c>
      <c r="S1123" s="3">
        <v>6787</v>
      </c>
      <c r="T1123" s="3">
        <v>6815</v>
      </c>
      <c r="U1123" s="3">
        <v>0</v>
      </c>
      <c r="V1123" s="3">
        <v>99.9</v>
      </c>
      <c r="W1123" s="3">
        <v>4382</v>
      </c>
      <c r="X1123" s="3">
        <v>4386</v>
      </c>
      <c r="Y1123" s="3">
        <v>0</v>
      </c>
      <c r="Z1123" s="3">
        <v>99.9</v>
      </c>
      <c r="AA1123" s="3">
        <v>7497</v>
      </c>
      <c r="AB1123" s="3">
        <v>7507</v>
      </c>
      <c r="AC1123" s="3">
        <v>0</v>
      </c>
      <c r="AD1123" s="3">
        <v>99.9</v>
      </c>
      <c r="AE1123" s="3">
        <v>8494</v>
      </c>
      <c r="AF1123" s="3">
        <v>8504</v>
      </c>
      <c r="AG1123" s="3">
        <v>0</v>
      </c>
      <c r="AH1123" s="3" t="s">
        <v>4459</v>
      </c>
    </row>
    <row r="1124" spans="1:34" s="4" customFormat="1" ht="11.25" x14ac:dyDescent="0.2">
      <c r="A1124" s="3" t="s">
        <v>3877</v>
      </c>
      <c r="B1124" s="3" t="s">
        <v>4451</v>
      </c>
      <c r="C1124" s="3" t="s">
        <v>2069</v>
      </c>
      <c r="D1124" s="3">
        <v>12849</v>
      </c>
      <c r="E1124" s="3" t="s">
        <v>4460</v>
      </c>
      <c r="F1124" s="3" t="s">
        <v>4461</v>
      </c>
      <c r="G1124" s="3" t="s">
        <v>4453</v>
      </c>
      <c r="H1124" s="3"/>
      <c r="I1124" s="3" t="s">
        <v>42</v>
      </c>
      <c r="J1124" s="3" t="s">
        <v>43</v>
      </c>
      <c r="K1124" s="3" t="s">
        <v>44</v>
      </c>
      <c r="L1124" s="3" t="s">
        <v>45</v>
      </c>
      <c r="M1124" s="3" t="s">
        <v>5256</v>
      </c>
      <c r="N1124" s="3" t="s">
        <v>67</v>
      </c>
      <c r="O1124" s="3" t="s">
        <v>40</v>
      </c>
      <c r="P1124" s="3" t="s">
        <v>40</v>
      </c>
      <c r="Q1124" s="3" t="s">
        <v>40</v>
      </c>
      <c r="R1124" s="3">
        <v>92.7</v>
      </c>
      <c r="S1124" s="3">
        <v>202</v>
      </c>
      <c r="T1124" s="3">
        <v>218</v>
      </c>
      <c r="U1124" s="3">
        <v>0</v>
      </c>
      <c r="V1124" s="3">
        <v>36.9</v>
      </c>
      <c r="W1124" s="3">
        <v>52</v>
      </c>
      <c r="X1124" s="3">
        <v>141</v>
      </c>
      <c r="Y1124" s="3">
        <v>0</v>
      </c>
      <c r="Z1124" s="3">
        <v>91.9</v>
      </c>
      <c r="AA1124" s="3">
        <v>147</v>
      </c>
      <c r="AB1124" s="3">
        <v>160</v>
      </c>
      <c r="AC1124" s="3">
        <v>0</v>
      </c>
      <c r="AD1124" s="3">
        <v>94.1</v>
      </c>
      <c r="AE1124" s="3">
        <v>190</v>
      </c>
      <c r="AF1124" s="3">
        <v>202</v>
      </c>
      <c r="AG1124" s="3">
        <v>0</v>
      </c>
      <c r="AH1124" s="3" t="s">
        <v>4462</v>
      </c>
    </row>
    <row r="1125" spans="1:34" s="4" customFormat="1" ht="11.25" x14ac:dyDescent="0.2">
      <c r="A1125" s="3" t="s">
        <v>3877</v>
      </c>
      <c r="B1125" s="3" t="s">
        <v>4451</v>
      </c>
      <c r="C1125" s="3" t="s">
        <v>2069</v>
      </c>
      <c r="D1125" s="3">
        <v>12861</v>
      </c>
      <c r="E1125" s="3" t="s">
        <v>4463</v>
      </c>
      <c r="F1125" s="3" t="s">
        <v>4464</v>
      </c>
      <c r="G1125" s="3" t="s">
        <v>4453</v>
      </c>
      <c r="H1125" s="3"/>
      <c r="I1125" s="3" t="s">
        <v>42</v>
      </c>
      <c r="J1125" s="3" t="s">
        <v>43</v>
      </c>
      <c r="K1125" s="3" t="s">
        <v>53</v>
      </c>
      <c r="L1125" s="3" t="s">
        <v>78</v>
      </c>
      <c r="M1125" s="3" t="s">
        <v>5256</v>
      </c>
      <c r="N1125" s="3" t="s">
        <v>67</v>
      </c>
      <c r="O1125" s="3" t="s">
        <v>40</v>
      </c>
      <c r="P1125" s="3" t="s">
        <v>40</v>
      </c>
      <c r="Q1125" s="3" t="s">
        <v>40</v>
      </c>
      <c r="R1125" s="3">
        <v>80.7</v>
      </c>
      <c r="S1125" s="3">
        <v>1210</v>
      </c>
      <c r="T1125" s="3">
        <v>1500</v>
      </c>
      <c r="U1125" s="3">
        <v>0</v>
      </c>
      <c r="V1125" s="3">
        <v>80.400000000000006</v>
      </c>
      <c r="W1125" s="3">
        <v>415</v>
      </c>
      <c r="X1125" s="3">
        <v>516</v>
      </c>
      <c r="Y1125" s="3">
        <v>0</v>
      </c>
      <c r="Z1125" s="3">
        <v>76.099999999999994</v>
      </c>
      <c r="AA1125" s="3">
        <v>1131</v>
      </c>
      <c r="AB1125" s="3">
        <v>1486</v>
      </c>
      <c r="AC1125" s="3">
        <v>0</v>
      </c>
      <c r="AD1125" s="3">
        <v>78.3</v>
      </c>
      <c r="AE1125" s="3">
        <v>1166</v>
      </c>
      <c r="AF1125" s="3">
        <v>1490</v>
      </c>
      <c r="AG1125" s="3">
        <v>0</v>
      </c>
      <c r="AH1125" s="3" t="s">
        <v>4465</v>
      </c>
    </row>
    <row r="1126" spans="1:34" s="4" customFormat="1" ht="11.25" x14ac:dyDescent="0.2">
      <c r="A1126" s="3" t="s">
        <v>3877</v>
      </c>
      <c r="B1126" s="3" t="s">
        <v>4451</v>
      </c>
      <c r="C1126" s="3" t="s">
        <v>2069</v>
      </c>
      <c r="D1126" s="3">
        <v>13357</v>
      </c>
      <c r="E1126" s="3" t="s">
        <v>4466</v>
      </c>
      <c r="F1126" s="3" t="s">
        <v>4469</v>
      </c>
      <c r="G1126" s="3" t="s">
        <v>4467</v>
      </c>
      <c r="H1126" s="3" t="s">
        <v>4468</v>
      </c>
      <c r="I1126" s="3" t="s">
        <v>42</v>
      </c>
      <c r="J1126" s="3" t="s">
        <v>43</v>
      </c>
      <c r="K1126" s="3" t="s">
        <v>53</v>
      </c>
      <c r="L1126" s="3" t="s">
        <v>6</v>
      </c>
      <c r="M1126" s="3" t="s">
        <v>5257</v>
      </c>
      <c r="N1126" s="3">
        <v>93.8</v>
      </c>
      <c r="O1126" s="3">
        <v>45</v>
      </c>
      <c r="P1126" s="3">
        <v>48</v>
      </c>
      <c r="Q1126" s="3">
        <v>0</v>
      </c>
      <c r="R1126" s="3">
        <v>93.8</v>
      </c>
      <c r="S1126" s="3">
        <v>45</v>
      </c>
      <c r="T1126" s="3">
        <v>48</v>
      </c>
      <c r="U1126" s="3">
        <v>0</v>
      </c>
      <c r="V1126" s="3">
        <v>0</v>
      </c>
      <c r="W1126" s="3">
        <v>0</v>
      </c>
      <c r="X1126" s="3">
        <v>0</v>
      </c>
      <c r="Y1126" s="3">
        <v>0</v>
      </c>
      <c r="Z1126" s="3">
        <v>100</v>
      </c>
      <c r="AA1126" s="3">
        <v>48</v>
      </c>
      <c r="AB1126" s="3">
        <v>48</v>
      </c>
      <c r="AC1126" s="3">
        <v>0</v>
      </c>
      <c r="AD1126" s="3">
        <v>93.8</v>
      </c>
      <c r="AE1126" s="3">
        <v>45</v>
      </c>
      <c r="AF1126" s="3">
        <v>48</v>
      </c>
      <c r="AG1126" s="3">
        <v>0</v>
      </c>
      <c r="AH1126" s="3" t="s">
        <v>4470</v>
      </c>
    </row>
    <row r="1127" spans="1:34" s="4" customFormat="1" ht="11.25" x14ac:dyDescent="0.2">
      <c r="A1127" s="3" t="s">
        <v>3877</v>
      </c>
      <c r="B1127" s="3" t="s">
        <v>4451</v>
      </c>
      <c r="C1127" s="3" t="s">
        <v>2069</v>
      </c>
      <c r="D1127" s="3">
        <v>13487</v>
      </c>
      <c r="E1127" s="3" t="s">
        <v>4471</v>
      </c>
      <c r="F1127" s="3" t="s">
        <v>4474</v>
      </c>
      <c r="G1127" s="3" t="s">
        <v>4472</v>
      </c>
      <c r="H1127" s="3" t="s">
        <v>4473</v>
      </c>
      <c r="I1127" s="3" t="s">
        <v>42</v>
      </c>
      <c r="J1127" s="3" t="s">
        <v>43</v>
      </c>
      <c r="K1127" s="3" t="s">
        <v>44</v>
      </c>
      <c r="L1127" s="3" t="s">
        <v>6</v>
      </c>
      <c r="M1127" s="3" t="s">
        <v>9</v>
      </c>
      <c r="N1127" s="3">
        <v>56.52</v>
      </c>
      <c r="O1127" s="3">
        <v>13</v>
      </c>
      <c r="P1127" s="3">
        <v>23</v>
      </c>
      <c r="Q1127" s="3">
        <v>0</v>
      </c>
      <c r="R1127" s="3"/>
      <c r="S1127" s="3"/>
      <c r="T1127" s="3"/>
      <c r="U1127" s="3"/>
      <c r="V1127" s="3">
        <v>4.3499999999999996</v>
      </c>
      <c r="W1127" s="3">
        <v>1</v>
      </c>
      <c r="X1127" s="3">
        <v>23</v>
      </c>
      <c r="Y1127" s="3">
        <v>0</v>
      </c>
      <c r="Z1127" s="3">
        <v>47.83</v>
      </c>
      <c r="AA1127" s="3">
        <v>11</v>
      </c>
      <c r="AB1127" s="3">
        <v>23</v>
      </c>
      <c r="AC1127" s="3">
        <v>0</v>
      </c>
      <c r="AD1127" s="3">
        <v>43.48</v>
      </c>
      <c r="AE1127" s="3">
        <v>10</v>
      </c>
      <c r="AF1127" s="3">
        <v>23</v>
      </c>
      <c r="AG1127" s="3">
        <v>0</v>
      </c>
      <c r="AH1127" s="3" t="s">
        <v>4475</v>
      </c>
    </row>
    <row r="1128" spans="1:34" s="4" customFormat="1" ht="11.25" x14ac:dyDescent="0.2">
      <c r="A1128" s="3" t="s">
        <v>3877</v>
      </c>
      <c r="B1128" s="3" t="s">
        <v>4476</v>
      </c>
      <c r="C1128" s="3" t="s">
        <v>263</v>
      </c>
      <c r="D1128" s="3">
        <v>6167</v>
      </c>
      <c r="E1128" s="3" t="s">
        <v>4477</v>
      </c>
      <c r="F1128" s="3" t="s">
        <v>4478</v>
      </c>
      <c r="G1128" s="3"/>
      <c r="H1128" s="3"/>
      <c r="I1128" s="3" t="s">
        <v>42</v>
      </c>
      <c r="J1128" s="3" t="s">
        <v>43</v>
      </c>
      <c r="K1128" s="3" t="s">
        <v>44</v>
      </c>
      <c r="L1128" s="3" t="s">
        <v>6</v>
      </c>
      <c r="M1128" s="3" t="s">
        <v>5256</v>
      </c>
      <c r="N1128" s="3" t="s">
        <v>67</v>
      </c>
      <c r="O1128" s="3" t="s">
        <v>40</v>
      </c>
      <c r="P1128" s="3" t="s">
        <v>40</v>
      </c>
      <c r="Q1128" s="3" t="s">
        <v>40</v>
      </c>
      <c r="R1128" s="3" t="s">
        <v>67</v>
      </c>
      <c r="S1128" s="3" t="s">
        <v>40</v>
      </c>
      <c r="T1128" s="3" t="s">
        <v>40</v>
      </c>
      <c r="U1128" s="3" t="s">
        <v>40</v>
      </c>
      <c r="V1128" s="3" t="s">
        <v>67</v>
      </c>
      <c r="W1128" s="3" t="s">
        <v>40</v>
      </c>
      <c r="X1128" s="3" t="s">
        <v>40</v>
      </c>
      <c r="Y1128" s="3" t="s">
        <v>40</v>
      </c>
      <c r="Z1128" s="3">
        <v>100</v>
      </c>
      <c r="AA1128" s="3">
        <v>0</v>
      </c>
      <c r="AB1128" s="3">
        <v>525600</v>
      </c>
      <c r="AC1128" s="3">
        <v>0</v>
      </c>
      <c r="AD1128" s="3">
        <v>100</v>
      </c>
      <c r="AE1128" s="3">
        <v>0</v>
      </c>
      <c r="AF1128" s="3">
        <v>527040</v>
      </c>
      <c r="AG1128" s="3">
        <v>0</v>
      </c>
      <c r="AH1128" s="3" t="s">
        <v>4479</v>
      </c>
    </row>
    <row r="1129" spans="1:34" s="4" customFormat="1" ht="11.25" x14ac:dyDescent="0.2">
      <c r="A1129" s="3" t="s">
        <v>3877</v>
      </c>
      <c r="B1129" s="3" t="s">
        <v>4476</v>
      </c>
      <c r="C1129" s="3" t="s">
        <v>263</v>
      </c>
      <c r="D1129" s="3">
        <v>10090</v>
      </c>
      <c r="E1129" s="3" t="s">
        <v>4480</v>
      </c>
      <c r="F1129" s="3" t="s">
        <v>4483</v>
      </c>
      <c r="G1129" s="3" t="s">
        <v>4481</v>
      </c>
      <c r="H1129" s="3" t="s">
        <v>4482</v>
      </c>
      <c r="I1129" s="3" t="s">
        <v>87</v>
      </c>
      <c r="J1129" s="3" t="s">
        <v>52</v>
      </c>
      <c r="K1129" s="3" t="s">
        <v>44</v>
      </c>
      <c r="L1129" s="3" t="s">
        <v>45</v>
      </c>
      <c r="M1129" s="3" t="s">
        <v>5257</v>
      </c>
      <c r="N1129" s="3">
        <v>25</v>
      </c>
      <c r="O1129" s="3">
        <v>50000</v>
      </c>
      <c r="P1129" s="3">
        <v>2000</v>
      </c>
      <c r="Q1129" s="3">
        <v>0</v>
      </c>
      <c r="R1129" s="3">
        <v>31</v>
      </c>
      <c r="S1129" s="3">
        <v>50000</v>
      </c>
      <c r="T1129" s="3">
        <v>1612</v>
      </c>
      <c r="U1129" s="3">
        <v>0</v>
      </c>
      <c r="V1129" s="3">
        <v>0</v>
      </c>
      <c r="W1129" s="3">
        <v>0</v>
      </c>
      <c r="X1129" s="3">
        <v>0</v>
      </c>
      <c r="Y1129" s="3">
        <v>0</v>
      </c>
      <c r="Z1129" s="3">
        <v>29</v>
      </c>
      <c r="AA1129" s="3">
        <v>40808</v>
      </c>
      <c r="AB1129" s="3">
        <v>1386</v>
      </c>
      <c r="AC1129" s="3">
        <v>0</v>
      </c>
      <c r="AD1129" s="3">
        <v>62</v>
      </c>
      <c r="AE1129" s="3">
        <v>101200</v>
      </c>
      <c r="AF1129" s="3">
        <v>1620</v>
      </c>
      <c r="AG1129" s="3">
        <v>0</v>
      </c>
      <c r="AH1129" s="3" t="s">
        <v>4484</v>
      </c>
    </row>
    <row r="1130" spans="1:34" s="4" customFormat="1" ht="11.25" x14ac:dyDescent="0.2">
      <c r="A1130" s="3" t="s">
        <v>3877</v>
      </c>
      <c r="B1130" s="3" t="s">
        <v>4476</v>
      </c>
      <c r="C1130" s="3" t="s">
        <v>263</v>
      </c>
      <c r="D1130" s="3">
        <v>12598</v>
      </c>
      <c r="E1130" s="3" t="s">
        <v>4485</v>
      </c>
      <c r="F1130" s="3" t="s">
        <v>4488</v>
      </c>
      <c r="G1130" s="3" t="s">
        <v>4486</v>
      </c>
      <c r="H1130" s="3" t="s">
        <v>4487</v>
      </c>
      <c r="I1130" s="3" t="s">
        <v>42</v>
      </c>
      <c r="J1130" s="3" t="s">
        <v>43</v>
      </c>
      <c r="K1130" s="3" t="s">
        <v>44</v>
      </c>
      <c r="L1130" s="3" t="s">
        <v>45</v>
      </c>
      <c r="M1130" s="3" t="s">
        <v>5257</v>
      </c>
      <c r="N1130" s="3">
        <v>65</v>
      </c>
      <c r="O1130" s="3">
        <v>21125</v>
      </c>
      <c r="P1130" s="3">
        <v>32500</v>
      </c>
      <c r="Q1130" s="3">
        <v>0</v>
      </c>
      <c r="R1130" s="3">
        <v>64</v>
      </c>
      <c r="S1130" s="3">
        <v>18700</v>
      </c>
      <c r="T1130" s="3">
        <v>29220</v>
      </c>
      <c r="U1130" s="3">
        <v>0</v>
      </c>
      <c r="V1130" s="3">
        <v>87</v>
      </c>
      <c r="W1130" s="3">
        <v>12767</v>
      </c>
      <c r="X1130" s="3">
        <v>14664</v>
      </c>
      <c r="Y1130" s="3">
        <v>0</v>
      </c>
      <c r="Z1130" s="3">
        <v>88</v>
      </c>
      <c r="AA1130" s="3">
        <v>28435</v>
      </c>
      <c r="AB1130" s="3">
        <v>32348</v>
      </c>
      <c r="AC1130" s="3">
        <v>0</v>
      </c>
      <c r="AD1130" s="3">
        <v>79</v>
      </c>
      <c r="AE1130" s="3">
        <v>20685</v>
      </c>
      <c r="AF1130" s="3">
        <v>26114</v>
      </c>
      <c r="AG1130" s="3">
        <v>0</v>
      </c>
      <c r="AH1130" s="3" t="s">
        <v>4489</v>
      </c>
    </row>
    <row r="1131" spans="1:34" s="4" customFormat="1" ht="11.25" x14ac:dyDescent="0.2">
      <c r="A1131" s="3" t="s">
        <v>3877</v>
      </c>
      <c r="B1131" s="3" t="s">
        <v>4476</v>
      </c>
      <c r="C1131" s="3" t="s">
        <v>263</v>
      </c>
      <c r="D1131" s="3">
        <v>12744</v>
      </c>
      <c r="E1131" s="3" t="s">
        <v>4490</v>
      </c>
      <c r="F1131" s="3" t="s">
        <v>4491</v>
      </c>
      <c r="G1131" s="3"/>
      <c r="H1131" s="3"/>
      <c r="I1131" s="3" t="s">
        <v>87</v>
      </c>
      <c r="J1131" s="3" t="s">
        <v>52</v>
      </c>
      <c r="K1131" s="3" t="s">
        <v>53</v>
      </c>
      <c r="L1131" s="3" t="s">
        <v>6</v>
      </c>
      <c r="M1131" s="3" t="s">
        <v>5256</v>
      </c>
      <c r="N1131" s="3" t="s">
        <v>67</v>
      </c>
      <c r="O1131" s="3" t="s">
        <v>40</v>
      </c>
      <c r="P1131" s="3" t="s">
        <v>40</v>
      </c>
      <c r="Q1131" s="3" t="s">
        <v>40</v>
      </c>
      <c r="R1131" s="3" t="s">
        <v>67</v>
      </c>
      <c r="S1131" s="3" t="s">
        <v>40</v>
      </c>
      <c r="T1131" s="3" t="s">
        <v>40</v>
      </c>
      <c r="U1131" s="3" t="s">
        <v>40</v>
      </c>
      <c r="V1131" s="3" t="s">
        <v>67</v>
      </c>
      <c r="W1131" s="3" t="s">
        <v>40</v>
      </c>
      <c r="X1131" s="3" t="s">
        <v>40</v>
      </c>
      <c r="Y1131" s="3" t="s">
        <v>40</v>
      </c>
      <c r="Z1131" s="3">
        <v>25.2</v>
      </c>
      <c r="AA1131" s="3">
        <v>39819</v>
      </c>
      <c r="AB1131" s="3">
        <v>1583</v>
      </c>
      <c r="AC1131" s="3">
        <v>0</v>
      </c>
      <c r="AD1131" s="3">
        <v>21</v>
      </c>
      <c r="AE1131" s="3">
        <v>43377</v>
      </c>
      <c r="AF1131" s="3">
        <v>2061</v>
      </c>
      <c r="AG1131" s="3">
        <v>0</v>
      </c>
      <c r="AH1131" s="3" t="s">
        <v>4492</v>
      </c>
    </row>
    <row r="1132" spans="1:34" s="4" customFormat="1" ht="11.25" x14ac:dyDescent="0.2">
      <c r="A1132" s="3" t="s">
        <v>3877</v>
      </c>
      <c r="B1132" s="3" t="s">
        <v>4476</v>
      </c>
      <c r="C1132" s="3" t="s">
        <v>263</v>
      </c>
      <c r="D1132" s="3">
        <v>13142</v>
      </c>
      <c r="E1132" s="3" t="s">
        <v>4493</v>
      </c>
      <c r="F1132" s="3" t="s">
        <v>4494</v>
      </c>
      <c r="G1132" s="3"/>
      <c r="H1132" s="3"/>
      <c r="I1132" s="3" t="s">
        <v>42</v>
      </c>
      <c r="J1132" s="3" t="s">
        <v>43</v>
      </c>
      <c r="K1132" s="3" t="s">
        <v>44</v>
      </c>
      <c r="L1132" s="3" t="s">
        <v>6</v>
      </c>
      <c r="M1132" s="3" t="s">
        <v>5256</v>
      </c>
      <c r="N1132" s="3" t="s">
        <v>67</v>
      </c>
      <c r="O1132" s="3" t="s">
        <v>40</v>
      </c>
      <c r="P1132" s="3" t="s">
        <v>40</v>
      </c>
      <c r="Q1132" s="3" t="s">
        <v>40</v>
      </c>
      <c r="R1132" s="3" t="s">
        <v>67</v>
      </c>
      <c r="S1132" s="3" t="s">
        <v>40</v>
      </c>
      <c r="T1132" s="3" t="s">
        <v>40</v>
      </c>
      <c r="U1132" s="3" t="s">
        <v>40</v>
      </c>
      <c r="V1132" s="3" t="s">
        <v>67</v>
      </c>
      <c r="W1132" s="3" t="s">
        <v>40</v>
      </c>
      <c r="X1132" s="3" t="s">
        <v>40</v>
      </c>
      <c r="Y1132" s="3" t="s">
        <v>40</v>
      </c>
      <c r="Z1132" s="3">
        <v>100</v>
      </c>
      <c r="AA1132" s="3">
        <v>12</v>
      </c>
      <c r="AB1132" s="3">
        <v>12</v>
      </c>
      <c r="AC1132" s="3">
        <v>0</v>
      </c>
      <c r="AD1132" s="3">
        <v>100</v>
      </c>
      <c r="AE1132" s="3">
        <v>12</v>
      </c>
      <c r="AF1132" s="3">
        <v>12</v>
      </c>
      <c r="AG1132" s="3">
        <v>0</v>
      </c>
      <c r="AH1132" s="3" t="s">
        <v>4495</v>
      </c>
    </row>
    <row r="1133" spans="1:34" s="4" customFormat="1" ht="11.25" x14ac:dyDescent="0.2">
      <c r="A1133" s="3" t="s">
        <v>3877</v>
      </c>
      <c r="B1133" s="3" t="s">
        <v>4476</v>
      </c>
      <c r="C1133" s="3" t="s">
        <v>263</v>
      </c>
      <c r="D1133" s="3">
        <v>13766</v>
      </c>
      <c r="E1133" s="3" t="s">
        <v>4496</v>
      </c>
      <c r="F1133" s="3" t="s">
        <v>4499</v>
      </c>
      <c r="G1133" s="3" t="s">
        <v>4497</v>
      </c>
      <c r="H1133" s="3" t="s">
        <v>4498</v>
      </c>
      <c r="I1133" s="3" t="s">
        <v>42</v>
      </c>
      <c r="J1133" s="3" t="s">
        <v>43</v>
      </c>
      <c r="K1133" s="3" t="s">
        <v>44</v>
      </c>
      <c r="L1133" s="3" t="s">
        <v>6</v>
      </c>
      <c r="M1133" s="3" t="s">
        <v>9</v>
      </c>
      <c r="N1133" s="3">
        <v>99.97</v>
      </c>
      <c r="O1133" s="3">
        <v>525442</v>
      </c>
      <c r="P1133" s="3">
        <v>525600</v>
      </c>
      <c r="Q1133" s="3">
        <v>0</v>
      </c>
      <c r="R1133" s="3"/>
      <c r="S1133" s="3"/>
      <c r="T1133" s="3"/>
      <c r="U1133" s="3"/>
      <c r="V1133" s="3">
        <v>100</v>
      </c>
      <c r="W1133" s="3">
        <v>525600</v>
      </c>
      <c r="X1133" s="3">
        <v>525600</v>
      </c>
      <c r="Y1133" s="3">
        <v>0</v>
      </c>
      <c r="Z1133" s="3" t="s">
        <v>67</v>
      </c>
      <c r="AA1133" s="3" t="s">
        <v>40</v>
      </c>
      <c r="AB1133" s="3" t="s">
        <v>40</v>
      </c>
      <c r="AC1133" s="3" t="s">
        <v>40</v>
      </c>
      <c r="AD1133" s="3" t="s">
        <v>67</v>
      </c>
      <c r="AE1133" s="3" t="s">
        <v>40</v>
      </c>
      <c r="AF1133" s="3" t="s">
        <v>40</v>
      </c>
      <c r="AG1133" s="3" t="s">
        <v>40</v>
      </c>
      <c r="AH1133" s="3" t="s">
        <v>4500</v>
      </c>
    </row>
    <row r="1134" spans="1:34" s="4" customFormat="1" ht="11.25" x14ac:dyDescent="0.2">
      <c r="A1134" s="3" t="s">
        <v>3877</v>
      </c>
      <c r="B1134" s="3" t="s">
        <v>4476</v>
      </c>
      <c r="C1134" s="3" t="s">
        <v>263</v>
      </c>
      <c r="D1134" s="3">
        <v>13771</v>
      </c>
      <c r="E1134" s="3" t="s">
        <v>4501</v>
      </c>
      <c r="F1134" s="3" t="s">
        <v>4503</v>
      </c>
      <c r="G1134" s="3" t="s">
        <v>4497</v>
      </c>
      <c r="H1134" s="3" t="s">
        <v>4502</v>
      </c>
      <c r="I1134" s="3" t="s">
        <v>42</v>
      </c>
      <c r="J1134" s="3" t="s">
        <v>43</v>
      </c>
      <c r="K1134" s="3" t="s">
        <v>44</v>
      </c>
      <c r="L1134" s="3" t="s">
        <v>6</v>
      </c>
      <c r="M1134" s="3" t="s">
        <v>9</v>
      </c>
      <c r="N1134" s="3">
        <v>61.29</v>
      </c>
      <c r="O1134" s="3">
        <v>114</v>
      </c>
      <c r="P1134" s="3">
        <v>186</v>
      </c>
      <c r="Q1134" s="3">
        <v>0</v>
      </c>
      <c r="R1134" s="3"/>
      <c r="S1134" s="3"/>
      <c r="T1134" s="3"/>
      <c r="U1134" s="3"/>
      <c r="V1134" s="3" t="s">
        <v>67</v>
      </c>
      <c r="W1134" s="3" t="s">
        <v>40</v>
      </c>
      <c r="X1134" s="3" t="s">
        <v>40</v>
      </c>
      <c r="Y1134" s="3" t="s">
        <v>40</v>
      </c>
      <c r="Z1134" s="3" t="s">
        <v>67</v>
      </c>
      <c r="AA1134" s="3" t="s">
        <v>40</v>
      </c>
      <c r="AB1134" s="3" t="s">
        <v>40</v>
      </c>
      <c r="AC1134" s="3" t="s">
        <v>40</v>
      </c>
      <c r="AD1134" s="3" t="s">
        <v>67</v>
      </c>
      <c r="AE1134" s="3" t="s">
        <v>40</v>
      </c>
      <c r="AF1134" s="3" t="s">
        <v>40</v>
      </c>
      <c r="AG1134" s="3" t="s">
        <v>40</v>
      </c>
      <c r="AH1134" s="3" t="s">
        <v>4504</v>
      </c>
    </row>
    <row r="1135" spans="1:34" s="4" customFormat="1" ht="11.25" x14ac:dyDescent="0.2">
      <c r="A1135" s="3" t="s">
        <v>3877</v>
      </c>
      <c r="B1135" s="3" t="s">
        <v>4476</v>
      </c>
      <c r="C1135" s="3" t="s">
        <v>263</v>
      </c>
      <c r="D1135" s="3">
        <v>13774</v>
      </c>
      <c r="E1135" s="3" t="s">
        <v>4505</v>
      </c>
      <c r="F1135" s="3" t="s">
        <v>4507</v>
      </c>
      <c r="G1135" s="3" t="s">
        <v>4497</v>
      </c>
      <c r="H1135" s="3" t="s">
        <v>4506</v>
      </c>
      <c r="I1135" s="3" t="s">
        <v>42</v>
      </c>
      <c r="J1135" s="3" t="s">
        <v>43</v>
      </c>
      <c r="K1135" s="3" t="s">
        <v>53</v>
      </c>
      <c r="L1135" s="3" t="s">
        <v>6</v>
      </c>
      <c r="M1135" s="3" t="s">
        <v>9</v>
      </c>
      <c r="N1135" s="3">
        <v>99</v>
      </c>
      <c r="O1135" s="3">
        <v>12870</v>
      </c>
      <c r="P1135" s="3">
        <v>13000</v>
      </c>
      <c r="Q1135" s="3">
        <v>0</v>
      </c>
      <c r="R1135" s="3"/>
      <c r="S1135" s="3"/>
      <c r="T1135" s="3"/>
      <c r="U1135" s="3"/>
      <c r="V1135" s="3" t="s">
        <v>67</v>
      </c>
      <c r="W1135" s="3" t="s">
        <v>40</v>
      </c>
      <c r="X1135" s="3" t="s">
        <v>40</v>
      </c>
      <c r="Y1135" s="3" t="s">
        <v>40</v>
      </c>
      <c r="Z1135" s="3" t="s">
        <v>67</v>
      </c>
      <c r="AA1135" s="3" t="s">
        <v>40</v>
      </c>
      <c r="AB1135" s="3" t="s">
        <v>40</v>
      </c>
      <c r="AC1135" s="3" t="s">
        <v>40</v>
      </c>
      <c r="AD1135" s="3" t="s">
        <v>67</v>
      </c>
      <c r="AE1135" s="3" t="s">
        <v>40</v>
      </c>
      <c r="AF1135" s="3" t="s">
        <v>40</v>
      </c>
      <c r="AG1135" s="3" t="s">
        <v>40</v>
      </c>
      <c r="AH1135" s="3" t="s">
        <v>4508</v>
      </c>
    </row>
    <row r="1136" spans="1:34" s="4" customFormat="1" ht="11.25" x14ac:dyDescent="0.2">
      <c r="A1136" s="3" t="s">
        <v>3877</v>
      </c>
      <c r="B1136" s="3" t="s">
        <v>4476</v>
      </c>
      <c r="C1136" s="3" t="s">
        <v>263</v>
      </c>
      <c r="D1136" s="3">
        <v>13777</v>
      </c>
      <c r="E1136" s="3" t="s">
        <v>4509</v>
      </c>
      <c r="F1136" s="3" t="s">
        <v>4511</v>
      </c>
      <c r="G1136" s="3"/>
      <c r="H1136" s="3" t="s">
        <v>4510</v>
      </c>
      <c r="I1136" s="3" t="s">
        <v>87</v>
      </c>
      <c r="J1136" s="3" t="s">
        <v>52</v>
      </c>
      <c r="K1136" s="3" t="s">
        <v>53</v>
      </c>
      <c r="L1136" s="3" t="s">
        <v>6</v>
      </c>
      <c r="M1136" s="3" t="s">
        <v>9</v>
      </c>
      <c r="N1136" s="3">
        <v>18</v>
      </c>
      <c r="O1136" s="3">
        <v>3500</v>
      </c>
      <c r="P1136" s="3">
        <v>194</v>
      </c>
      <c r="Q1136" s="3">
        <v>0</v>
      </c>
      <c r="R1136" s="3"/>
      <c r="S1136" s="3"/>
      <c r="T1136" s="3"/>
      <c r="U1136" s="3"/>
      <c r="V1136" s="3">
        <v>13</v>
      </c>
      <c r="W1136" s="3">
        <v>2924</v>
      </c>
      <c r="X1136" s="3">
        <v>230</v>
      </c>
      <c r="Y1136" s="3">
        <v>0</v>
      </c>
      <c r="Z1136" s="3" t="s">
        <v>67</v>
      </c>
      <c r="AA1136" s="3" t="s">
        <v>40</v>
      </c>
      <c r="AB1136" s="3" t="s">
        <v>40</v>
      </c>
      <c r="AC1136" s="3" t="s">
        <v>40</v>
      </c>
      <c r="AD1136" s="3" t="s">
        <v>67</v>
      </c>
      <c r="AE1136" s="3" t="s">
        <v>40</v>
      </c>
      <c r="AF1136" s="3" t="s">
        <v>40</v>
      </c>
      <c r="AG1136" s="3" t="s">
        <v>40</v>
      </c>
      <c r="AH1136" s="3"/>
    </row>
    <row r="1137" spans="1:34" s="4" customFormat="1" ht="11.25" x14ac:dyDescent="0.2">
      <c r="A1137" s="3" t="s">
        <v>3877</v>
      </c>
      <c r="B1137" s="3" t="s">
        <v>4476</v>
      </c>
      <c r="C1137" s="3" t="s">
        <v>263</v>
      </c>
      <c r="D1137" s="3">
        <v>13787</v>
      </c>
      <c r="E1137" s="3" t="s">
        <v>4512</v>
      </c>
      <c r="F1137" s="3" t="s">
        <v>4515</v>
      </c>
      <c r="G1137" s="3" t="s">
        <v>4513</v>
      </c>
      <c r="H1137" s="3" t="s">
        <v>4514</v>
      </c>
      <c r="I1137" s="3" t="s">
        <v>42</v>
      </c>
      <c r="J1137" s="3" t="s">
        <v>43</v>
      </c>
      <c r="K1137" s="3" t="s">
        <v>44</v>
      </c>
      <c r="L1137" s="3" t="s">
        <v>45</v>
      </c>
      <c r="M1137" s="3" t="s">
        <v>9</v>
      </c>
      <c r="N1137" s="3">
        <v>70.209999999999994</v>
      </c>
      <c r="O1137" s="3">
        <v>33</v>
      </c>
      <c r="P1137" s="3">
        <v>47</v>
      </c>
      <c r="Q1137" s="3">
        <v>0</v>
      </c>
      <c r="R1137" s="3"/>
      <c r="S1137" s="3"/>
      <c r="T1137" s="3"/>
      <c r="U1137" s="3"/>
      <c r="V1137" s="3">
        <v>52.17</v>
      </c>
      <c r="W1137" s="3">
        <v>24</v>
      </c>
      <c r="X1137" s="3">
        <v>46</v>
      </c>
      <c r="Y1137" s="3">
        <v>0</v>
      </c>
      <c r="Z1137" s="3" t="s">
        <v>67</v>
      </c>
      <c r="AA1137" s="3" t="s">
        <v>40</v>
      </c>
      <c r="AB1137" s="3" t="s">
        <v>40</v>
      </c>
      <c r="AC1137" s="3" t="s">
        <v>40</v>
      </c>
      <c r="AD1137" s="3" t="s">
        <v>67</v>
      </c>
      <c r="AE1137" s="3" t="s">
        <v>40</v>
      </c>
      <c r="AF1137" s="3" t="s">
        <v>40</v>
      </c>
      <c r="AG1137" s="3" t="s">
        <v>40</v>
      </c>
      <c r="AH1137" s="3" t="s">
        <v>4516</v>
      </c>
    </row>
    <row r="1138" spans="1:34" s="4" customFormat="1" ht="11.25" x14ac:dyDescent="0.2">
      <c r="A1138" s="3" t="s">
        <v>3877</v>
      </c>
      <c r="B1138" s="3" t="s">
        <v>4476</v>
      </c>
      <c r="C1138" s="3" t="s">
        <v>263</v>
      </c>
      <c r="D1138" s="3">
        <v>13788</v>
      </c>
      <c r="E1138" s="3" t="s">
        <v>4517</v>
      </c>
      <c r="F1138" s="3" t="s">
        <v>4519</v>
      </c>
      <c r="G1138" s="3" t="s">
        <v>4513</v>
      </c>
      <c r="H1138" s="3" t="s">
        <v>4518</v>
      </c>
      <c r="I1138" s="3" t="s">
        <v>42</v>
      </c>
      <c r="J1138" s="3" t="s">
        <v>43</v>
      </c>
      <c r="K1138" s="3" t="s">
        <v>505</v>
      </c>
      <c r="L1138" s="3" t="s">
        <v>45</v>
      </c>
      <c r="M1138" s="3" t="s">
        <v>9</v>
      </c>
      <c r="N1138" s="3">
        <v>40</v>
      </c>
      <c r="O1138" s="3">
        <v>8800000000</v>
      </c>
      <c r="P1138" s="3">
        <v>22000000000</v>
      </c>
      <c r="Q1138" s="3">
        <v>0</v>
      </c>
      <c r="R1138" s="3"/>
      <c r="S1138" s="3"/>
      <c r="T1138" s="3"/>
      <c r="U1138" s="3"/>
      <c r="V1138" s="3" t="s">
        <v>67</v>
      </c>
      <c r="W1138" s="3" t="s">
        <v>40</v>
      </c>
      <c r="X1138" s="3" t="s">
        <v>40</v>
      </c>
      <c r="Y1138" s="3" t="s">
        <v>40</v>
      </c>
      <c r="Z1138" s="3" t="s">
        <v>67</v>
      </c>
      <c r="AA1138" s="3" t="s">
        <v>40</v>
      </c>
      <c r="AB1138" s="3" t="s">
        <v>40</v>
      </c>
      <c r="AC1138" s="3" t="s">
        <v>40</v>
      </c>
      <c r="AD1138" s="3" t="s">
        <v>67</v>
      </c>
      <c r="AE1138" s="3" t="s">
        <v>40</v>
      </c>
      <c r="AF1138" s="3" t="s">
        <v>40</v>
      </c>
      <c r="AG1138" s="3" t="s">
        <v>40</v>
      </c>
      <c r="AH1138" s="3" t="s">
        <v>4520</v>
      </c>
    </row>
    <row r="1139" spans="1:34" s="4" customFormat="1" ht="11.25" x14ac:dyDescent="0.2">
      <c r="A1139" s="3" t="s">
        <v>3877</v>
      </c>
      <c r="B1139" s="3" t="s">
        <v>4476</v>
      </c>
      <c r="C1139" s="3" t="s">
        <v>263</v>
      </c>
      <c r="D1139" s="3">
        <v>13793</v>
      </c>
      <c r="E1139" s="3" t="s">
        <v>4521</v>
      </c>
      <c r="F1139" s="3" t="s">
        <v>4524</v>
      </c>
      <c r="G1139" s="3" t="s">
        <v>4522</v>
      </c>
      <c r="H1139" s="3" t="s">
        <v>4523</v>
      </c>
      <c r="I1139" s="3" t="s">
        <v>42</v>
      </c>
      <c r="J1139" s="3" t="s">
        <v>43</v>
      </c>
      <c r="K1139" s="3" t="s">
        <v>44</v>
      </c>
      <c r="L1139" s="3" t="s">
        <v>6</v>
      </c>
      <c r="M1139" s="3" t="s">
        <v>9</v>
      </c>
      <c r="N1139" s="3">
        <v>78.599999999999994</v>
      </c>
      <c r="O1139" s="3">
        <v>22950</v>
      </c>
      <c r="P1139" s="3">
        <v>29200</v>
      </c>
      <c r="Q1139" s="3">
        <v>0</v>
      </c>
      <c r="R1139" s="3"/>
      <c r="S1139" s="3"/>
      <c r="T1139" s="3"/>
      <c r="U1139" s="3"/>
      <c r="V1139" s="3" t="s">
        <v>67</v>
      </c>
      <c r="W1139" s="3" t="s">
        <v>40</v>
      </c>
      <c r="X1139" s="3" t="s">
        <v>40</v>
      </c>
      <c r="Y1139" s="3" t="s">
        <v>40</v>
      </c>
      <c r="Z1139" s="3" t="s">
        <v>67</v>
      </c>
      <c r="AA1139" s="3" t="s">
        <v>40</v>
      </c>
      <c r="AB1139" s="3" t="s">
        <v>40</v>
      </c>
      <c r="AC1139" s="3" t="s">
        <v>40</v>
      </c>
      <c r="AD1139" s="3" t="s">
        <v>67</v>
      </c>
      <c r="AE1139" s="3" t="s">
        <v>40</v>
      </c>
      <c r="AF1139" s="3" t="s">
        <v>40</v>
      </c>
      <c r="AG1139" s="3" t="s">
        <v>40</v>
      </c>
      <c r="AH1139" s="3" t="s">
        <v>4525</v>
      </c>
    </row>
    <row r="1140" spans="1:34" s="4" customFormat="1" ht="11.25" x14ac:dyDescent="0.2">
      <c r="A1140" s="3" t="s">
        <v>3877</v>
      </c>
      <c r="B1140" s="3" t="s">
        <v>4476</v>
      </c>
      <c r="C1140" s="3" t="s">
        <v>263</v>
      </c>
      <c r="D1140" s="3">
        <v>13794</v>
      </c>
      <c r="E1140" s="3" t="s">
        <v>4526</v>
      </c>
      <c r="F1140" s="3" t="s">
        <v>4528</v>
      </c>
      <c r="G1140" s="3" t="s">
        <v>4522</v>
      </c>
      <c r="H1140" s="3" t="s">
        <v>4527</v>
      </c>
      <c r="I1140" s="3" t="s">
        <v>42</v>
      </c>
      <c r="J1140" s="3" t="s">
        <v>43</v>
      </c>
      <c r="K1140" s="3" t="s">
        <v>44</v>
      </c>
      <c r="L1140" s="3" t="s">
        <v>6</v>
      </c>
      <c r="M1140" s="3" t="s">
        <v>9</v>
      </c>
      <c r="N1140" s="3">
        <v>81.88</v>
      </c>
      <c r="O1140" s="3">
        <v>5650</v>
      </c>
      <c r="P1140" s="3">
        <v>6900</v>
      </c>
      <c r="Q1140" s="3">
        <v>0</v>
      </c>
      <c r="R1140" s="3"/>
      <c r="S1140" s="3"/>
      <c r="T1140" s="3"/>
      <c r="U1140" s="3"/>
      <c r="V1140" s="3" t="s">
        <v>67</v>
      </c>
      <c r="W1140" s="3" t="s">
        <v>40</v>
      </c>
      <c r="X1140" s="3" t="s">
        <v>40</v>
      </c>
      <c r="Y1140" s="3" t="s">
        <v>40</v>
      </c>
      <c r="Z1140" s="3" t="s">
        <v>67</v>
      </c>
      <c r="AA1140" s="3" t="s">
        <v>40</v>
      </c>
      <c r="AB1140" s="3" t="s">
        <v>40</v>
      </c>
      <c r="AC1140" s="3" t="s">
        <v>40</v>
      </c>
      <c r="AD1140" s="3" t="s">
        <v>67</v>
      </c>
      <c r="AE1140" s="3" t="s">
        <v>40</v>
      </c>
      <c r="AF1140" s="3" t="s">
        <v>40</v>
      </c>
      <c r="AG1140" s="3" t="s">
        <v>40</v>
      </c>
      <c r="AH1140" s="3" t="s">
        <v>4529</v>
      </c>
    </row>
    <row r="1141" spans="1:34" s="4" customFormat="1" ht="11.25" x14ac:dyDescent="0.2">
      <c r="A1141" s="3" t="s">
        <v>3877</v>
      </c>
      <c r="B1141" s="3" t="s">
        <v>4476</v>
      </c>
      <c r="C1141" s="3" t="s">
        <v>263</v>
      </c>
      <c r="D1141" s="3">
        <v>13795</v>
      </c>
      <c r="E1141" s="3" t="s">
        <v>4530</v>
      </c>
      <c r="F1141" s="3" t="s">
        <v>4532</v>
      </c>
      <c r="G1141" s="3" t="s">
        <v>4481</v>
      </c>
      <c r="H1141" s="3" t="s">
        <v>4531</v>
      </c>
      <c r="I1141" s="3" t="s">
        <v>2177</v>
      </c>
      <c r="J1141" s="3" t="s">
        <v>43</v>
      </c>
      <c r="K1141" s="3" t="s">
        <v>953</v>
      </c>
      <c r="L1141" s="3" t="s">
        <v>6</v>
      </c>
      <c r="M1141" s="3" t="s">
        <v>9</v>
      </c>
      <c r="N1141" s="3">
        <v>80000</v>
      </c>
      <c r="O1141" s="3">
        <v>32000000</v>
      </c>
      <c r="P1141" s="3">
        <v>400</v>
      </c>
      <c r="Q1141" s="3">
        <v>0</v>
      </c>
      <c r="R1141" s="3"/>
      <c r="S1141" s="3"/>
      <c r="T1141" s="3"/>
      <c r="U1141" s="3"/>
      <c r="V1141" s="3" t="s">
        <v>67</v>
      </c>
      <c r="W1141" s="3" t="s">
        <v>40</v>
      </c>
      <c r="X1141" s="3" t="s">
        <v>40</v>
      </c>
      <c r="Y1141" s="3" t="s">
        <v>40</v>
      </c>
      <c r="Z1141" s="3" t="s">
        <v>67</v>
      </c>
      <c r="AA1141" s="3" t="s">
        <v>40</v>
      </c>
      <c r="AB1141" s="3" t="s">
        <v>40</v>
      </c>
      <c r="AC1141" s="3" t="s">
        <v>40</v>
      </c>
      <c r="AD1141" s="3" t="s">
        <v>67</v>
      </c>
      <c r="AE1141" s="3" t="s">
        <v>40</v>
      </c>
      <c r="AF1141" s="3" t="s">
        <v>40</v>
      </c>
      <c r="AG1141" s="3" t="s">
        <v>40</v>
      </c>
      <c r="AH1141" s="3" t="s">
        <v>4533</v>
      </c>
    </row>
    <row r="1142" spans="1:34" s="4" customFormat="1" ht="11.25" x14ac:dyDescent="0.2">
      <c r="A1142" s="3" t="s">
        <v>3877</v>
      </c>
      <c r="B1142" s="3" t="s">
        <v>4476</v>
      </c>
      <c r="C1142" s="3" t="s">
        <v>263</v>
      </c>
      <c r="D1142" s="3">
        <v>13796</v>
      </c>
      <c r="E1142" s="3" t="s">
        <v>4534</v>
      </c>
      <c r="F1142" s="3" t="s">
        <v>4536</v>
      </c>
      <c r="G1142" s="3" t="s">
        <v>4481</v>
      </c>
      <c r="H1142" s="3" t="s">
        <v>4535</v>
      </c>
      <c r="I1142" s="3" t="s">
        <v>42</v>
      </c>
      <c r="J1142" s="3" t="s">
        <v>52</v>
      </c>
      <c r="K1142" s="3" t="s">
        <v>44</v>
      </c>
      <c r="L1142" s="3" t="s">
        <v>6</v>
      </c>
      <c r="M1142" s="3" t="s">
        <v>9</v>
      </c>
      <c r="N1142" s="3">
        <v>203</v>
      </c>
      <c r="O1142" s="3">
        <v>345</v>
      </c>
      <c r="P1142" s="3">
        <v>170</v>
      </c>
      <c r="Q1142" s="3">
        <v>0</v>
      </c>
      <c r="R1142" s="3"/>
      <c r="S1142" s="3"/>
      <c r="T1142" s="3"/>
      <c r="U1142" s="3"/>
      <c r="V1142" s="3" t="s">
        <v>67</v>
      </c>
      <c r="W1142" s="3" t="s">
        <v>40</v>
      </c>
      <c r="X1142" s="3" t="s">
        <v>40</v>
      </c>
      <c r="Y1142" s="3" t="s">
        <v>40</v>
      </c>
      <c r="Z1142" s="3" t="s">
        <v>67</v>
      </c>
      <c r="AA1142" s="3" t="s">
        <v>40</v>
      </c>
      <c r="AB1142" s="3" t="s">
        <v>40</v>
      </c>
      <c r="AC1142" s="3" t="s">
        <v>40</v>
      </c>
      <c r="AD1142" s="3" t="s">
        <v>67</v>
      </c>
      <c r="AE1142" s="3" t="s">
        <v>40</v>
      </c>
      <c r="AF1142" s="3" t="s">
        <v>40</v>
      </c>
      <c r="AG1142" s="3" t="s">
        <v>40</v>
      </c>
      <c r="AH1142" s="3" t="s">
        <v>4537</v>
      </c>
    </row>
    <row r="1143" spans="1:34" s="4" customFormat="1" ht="11.25" x14ac:dyDescent="0.2">
      <c r="A1143" s="3" t="s">
        <v>3877</v>
      </c>
      <c r="B1143" s="3" t="s">
        <v>4476</v>
      </c>
      <c r="C1143" s="3" t="s">
        <v>263</v>
      </c>
      <c r="D1143" s="3">
        <v>13804</v>
      </c>
      <c r="E1143" s="3" t="s">
        <v>4538</v>
      </c>
      <c r="F1143" s="3" t="s">
        <v>4541</v>
      </c>
      <c r="G1143" s="3" t="s">
        <v>4539</v>
      </c>
      <c r="H1143" s="3" t="s">
        <v>4540</v>
      </c>
      <c r="I1143" s="3" t="s">
        <v>42</v>
      </c>
      <c r="J1143" s="3" t="s">
        <v>43</v>
      </c>
      <c r="K1143" s="3" t="s">
        <v>44</v>
      </c>
      <c r="L1143" s="3" t="s">
        <v>6</v>
      </c>
      <c r="M1143" s="3" t="s">
        <v>9</v>
      </c>
      <c r="N1143" s="3">
        <v>50</v>
      </c>
      <c r="O1143" s="3">
        <v>173</v>
      </c>
      <c r="P1143" s="3">
        <v>346</v>
      </c>
      <c r="Q1143" s="3">
        <v>0</v>
      </c>
      <c r="R1143" s="3"/>
      <c r="S1143" s="3"/>
      <c r="T1143" s="3"/>
      <c r="U1143" s="3"/>
      <c r="V1143" s="3" t="s">
        <v>67</v>
      </c>
      <c r="W1143" s="3" t="s">
        <v>40</v>
      </c>
      <c r="X1143" s="3" t="s">
        <v>40</v>
      </c>
      <c r="Y1143" s="3" t="s">
        <v>40</v>
      </c>
      <c r="Z1143" s="3" t="s">
        <v>67</v>
      </c>
      <c r="AA1143" s="3" t="s">
        <v>40</v>
      </c>
      <c r="AB1143" s="3" t="s">
        <v>40</v>
      </c>
      <c r="AC1143" s="3" t="s">
        <v>40</v>
      </c>
      <c r="AD1143" s="3" t="s">
        <v>67</v>
      </c>
      <c r="AE1143" s="3" t="s">
        <v>40</v>
      </c>
      <c r="AF1143" s="3" t="s">
        <v>40</v>
      </c>
      <c r="AG1143" s="3" t="s">
        <v>40</v>
      </c>
      <c r="AH1143" s="3" t="s">
        <v>4542</v>
      </c>
    </row>
    <row r="1144" spans="1:34" s="4" customFormat="1" ht="11.25" x14ac:dyDescent="0.2">
      <c r="A1144" s="3" t="s">
        <v>3877</v>
      </c>
      <c r="B1144" s="3" t="s">
        <v>4476</v>
      </c>
      <c r="C1144" s="3" t="s">
        <v>263</v>
      </c>
      <c r="D1144" s="3">
        <v>13810</v>
      </c>
      <c r="E1144" s="3" t="s">
        <v>4543</v>
      </c>
      <c r="F1144" s="3" t="s">
        <v>4545</v>
      </c>
      <c r="G1144" s="3" t="s">
        <v>4539</v>
      </c>
      <c r="H1144" s="3" t="s">
        <v>4544</v>
      </c>
      <c r="I1144" s="3" t="s">
        <v>42</v>
      </c>
      <c r="J1144" s="3" t="s">
        <v>43</v>
      </c>
      <c r="K1144" s="3" t="s">
        <v>44</v>
      </c>
      <c r="L1144" s="3" t="s">
        <v>6</v>
      </c>
      <c r="M1144" s="3" t="s">
        <v>9</v>
      </c>
      <c r="N1144" s="3">
        <v>3</v>
      </c>
      <c r="O1144" s="3">
        <v>1</v>
      </c>
      <c r="P1144" s="3">
        <v>40</v>
      </c>
      <c r="Q1144" s="3">
        <v>0</v>
      </c>
      <c r="R1144" s="3"/>
      <c r="S1144" s="3"/>
      <c r="T1144" s="3"/>
      <c r="U1144" s="3"/>
      <c r="V1144" s="3" t="s">
        <v>67</v>
      </c>
      <c r="W1144" s="3" t="s">
        <v>40</v>
      </c>
      <c r="X1144" s="3" t="s">
        <v>40</v>
      </c>
      <c r="Y1144" s="3" t="s">
        <v>40</v>
      </c>
      <c r="Z1144" s="3" t="s">
        <v>67</v>
      </c>
      <c r="AA1144" s="3" t="s">
        <v>40</v>
      </c>
      <c r="AB1144" s="3" t="s">
        <v>40</v>
      </c>
      <c r="AC1144" s="3" t="s">
        <v>40</v>
      </c>
      <c r="AD1144" s="3" t="s">
        <v>67</v>
      </c>
      <c r="AE1144" s="3" t="s">
        <v>40</v>
      </c>
      <c r="AF1144" s="3" t="s">
        <v>40</v>
      </c>
      <c r="AG1144" s="3" t="s">
        <v>40</v>
      </c>
      <c r="AH1144" s="3" t="s">
        <v>4546</v>
      </c>
    </row>
    <row r="1145" spans="1:34" s="4" customFormat="1" ht="11.25" x14ac:dyDescent="0.2">
      <c r="A1145" s="3" t="s">
        <v>3877</v>
      </c>
      <c r="B1145" s="3" t="s">
        <v>4476</v>
      </c>
      <c r="C1145" s="3" t="s">
        <v>263</v>
      </c>
      <c r="D1145" s="3">
        <v>13815</v>
      </c>
      <c r="E1145" s="3" t="s">
        <v>4547</v>
      </c>
      <c r="F1145" s="3" t="s">
        <v>4549</v>
      </c>
      <c r="G1145" s="3" t="s">
        <v>4522</v>
      </c>
      <c r="H1145" s="3" t="s">
        <v>4548</v>
      </c>
      <c r="I1145" s="3" t="s">
        <v>42</v>
      </c>
      <c r="J1145" s="3" t="s">
        <v>43</v>
      </c>
      <c r="K1145" s="3" t="s">
        <v>44</v>
      </c>
      <c r="L1145" s="3" t="s">
        <v>45</v>
      </c>
      <c r="M1145" s="3" t="s">
        <v>9</v>
      </c>
      <c r="N1145" s="3">
        <v>50</v>
      </c>
      <c r="O1145" s="3">
        <v>50</v>
      </c>
      <c r="P1145" s="3">
        <v>100</v>
      </c>
      <c r="Q1145" s="3">
        <v>0</v>
      </c>
      <c r="R1145" s="3"/>
      <c r="S1145" s="3"/>
      <c r="T1145" s="3"/>
      <c r="U1145" s="3"/>
      <c r="V1145" s="3" t="s">
        <v>67</v>
      </c>
      <c r="W1145" s="3" t="s">
        <v>40</v>
      </c>
      <c r="X1145" s="3" t="s">
        <v>40</v>
      </c>
      <c r="Y1145" s="3" t="s">
        <v>40</v>
      </c>
      <c r="Z1145" s="3" t="s">
        <v>67</v>
      </c>
      <c r="AA1145" s="3" t="s">
        <v>40</v>
      </c>
      <c r="AB1145" s="3" t="s">
        <v>40</v>
      </c>
      <c r="AC1145" s="3" t="s">
        <v>40</v>
      </c>
      <c r="AD1145" s="3" t="s">
        <v>67</v>
      </c>
      <c r="AE1145" s="3" t="s">
        <v>40</v>
      </c>
      <c r="AF1145" s="3" t="s">
        <v>40</v>
      </c>
      <c r="AG1145" s="3" t="s">
        <v>40</v>
      </c>
      <c r="AH1145" s="3" t="s">
        <v>4550</v>
      </c>
    </row>
    <row r="1146" spans="1:34" s="4" customFormat="1" ht="11.25" x14ac:dyDescent="0.2">
      <c r="A1146" s="3" t="s">
        <v>3877</v>
      </c>
      <c r="B1146" s="3" t="s">
        <v>4476</v>
      </c>
      <c r="C1146" s="3" t="s">
        <v>263</v>
      </c>
      <c r="D1146" s="3">
        <v>13822</v>
      </c>
      <c r="E1146" s="3" t="s">
        <v>4551</v>
      </c>
      <c r="F1146" s="3" t="s">
        <v>4554</v>
      </c>
      <c r="G1146" s="3" t="s">
        <v>4552</v>
      </c>
      <c r="H1146" s="3" t="s">
        <v>4553</v>
      </c>
      <c r="I1146" s="3" t="s">
        <v>42</v>
      </c>
      <c r="J1146" s="3" t="s">
        <v>43</v>
      </c>
      <c r="K1146" s="3" t="s">
        <v>44</v>
      </c>
      <c r="L1146" s="3" t="s">
        <v>45</v>
      </c>
      <c r="M1146" s="3" t="s">
        <v>9</v>
      </c>
      <c r="N1146" s="3">
        <v>80</v>
      </c>
      <c r="O1146" s="3">
        <v>16</v>
      </c>
      <c r="P1146" s="3">
        <v>20</v>
      </c>
      <c r="Q1146" s="3">
        <v>0</v>
      </c>
      <c r="R1146" s="3"/>
      <c r="S1146" s="3"/>
      <c r="T1146" s="3"/>
      <c r="U1146" s="3"/>
      <c r="V1146" s="3" t="s">
        <v>67</v>
      </c>
      <c r="W1146" s="3" t="s">
        <v>40</v>
      </c>
      <c r="X1146" s="3" t="s">
        <v>40</v>
      </c>
      <c r="Y1146" s="3" t="s">
        <v>40</v>
      </c>
      <c r="Z1146" s="3" t="s">
        <v>67</v>
      </c>
      <c r="AA1146" s="3" t="s">
        <v>40</v>
      </c>
      <c r="AB1146" s="3" t="s">
        <v>40</v>
      </c>
      <c r="AC1146" s="3" t="s">
        <v>40</v>
      </c>
      <c r="AD1146" s="3" t="s">
        <v>67</v>
      </c>
      <c r="AE1146" s="3" t="s">
        <v>40</v>
      </c>
      <c r="AF1146" s="3" t="s">
        <v>40</v>
      </c>
      <c r="AG1146" s="3" t="s">
        <v>40</v>
      </c>
      <c r="AH1146" s="3" t="s">
        <v>4555</v>
      </c>
    </row>
    <row r="1147" spans="1:34" s="4" customFormat="1" ht="11.25" x14ac:dyDescent="0.2">
      <c r="A1147" s="3" t="s">
        <v>3877</v>
      </c>
      <c r="B1147" s="3" t="s">
        <v>4476</v>
      </c>
      <c r="C1147" s="3" t="s">
        <v>263</v>
      </c>
      <c r="D1147" s="3">
        <v>13824</v>
      </c>
      <c r="E1147" s="3" t="s">
        <v>4556</v>
      </c>
      <c r="F1147" s="3" t="s">
        <v>4558</v>
      </c>
      <c r="G1147" s="3" t="s">
        <v>4552</v>
      </c>
      <c r="H1147" s="3" t="s">
        <v>4557</v>
      </c>
      <c r="I1147" s="3" t="s">
        <v>42</v>
      </c>
      <c r="J1147" s="3" t="s">
        <v>43</v>
      </c>
      <c r="K1147" s="3" t="s">
        <v>505</v>
      </c>
      <c r="L1147" s="3" t="s">
        <v>45</v>
      </c>
      <c r="M1147" s="3" t="s">
        <v>9</v>
      </c>
      <c r="N1147" s="3">
        <v>85</v>
      </c>
      <c r="O1147" s="3">
        <v>18996063668</v>
      </c>
      <c r="P1147" s="3">
        <v>22348310198</v>
      </c>
      <c r="Q1147" s="3">
        <v>0</v>
      </c>
      <c r="R1147" s="3"/>
      <c r="S1147" s="3"/>
      <c r="T1147" s="3"/>
      <c r="U1147" s="3"/>
      <c r="V1147" s="3" t="s">
        <v>67</v>
      </c>
      <c r="W1147" s="3" t="s">
        <v>40</v>
      </c>
      <c r="X1147" s="3" t="s">
        <v>40</v>
      </c>
      <c r="Y1147" s="3" t="s">
        <v>40</v>
      </c>
      <c r="Z1147" s="3" t="s">
        <v>67</v>
      </c>
      <c r="AA1147" s="3" t="s">
        <v>40</v>
      </c>
      <c r="AB1147" s="3" t="s">
        <v>40</v>
      </c>
      <c r="AC1147" s="3" t="s">
        <v>40</v>
      </c>
      <c r="AD1147" s="3" t="s">
        <v>67</v>
      </c>
      <c r="AE1147" s="3" t="s">
        <v>40</v>
      </c>
      <c r="AF1147" s="3" t="s">
        <v>40</v>
      </c>
      <c r="AG1147" s="3" t="s">
        <v>40</v>
      </c>
      <c r="AH1147" s="3" t="s">
        <v>4559</v>
      </c>
    </row>
    <row r="1148" spans="1:34" s="4" customFormat="1" ht="11.25" x14ac:dyDescent="0.2">
      <c r="A1148" s="3" t="s">
        <v>3877</v>
      </c>
      <c r="B1148" s="3" t="s">
        <v>4476</v>
      </c>
      <c r="C1148" s="3" t="s">
        <v>263</v>
      </c>
      <c r="D1148" s="3">
        <v>13826</v>
      </c>
      <c r="E1148" s="3" t="s">
        <v>4560</v>
      </c>
      <c r="F1148" s="3" t="s">
        <v>4562</v>
      </c>
      <c r="G1148" s="3" t="s">
        <v>4552</v>
      </c>
      <c r="H1148" s="3" t="s">
        <v>4561</v>
      </c>
      <c r="I1148" s="3" t="s">
        <v>42</v>
      </c>
      <c r="J1148" s="3" t="s">
        <v>43</v>
      </c>
      <c r="K1148" s="3" t="s">
        <v>44</v>
      </c>
      <c r="L1148" s="3" t="s">
        <v>6</v>
      </c>
      <c r="M1148" s="3" t="s">
        <v>9</v>
      </c>
      <c r="N1148" s="3">
        <v>6.4</v>
      </c>
      <c r="O1148" s="3">
        <v>70</v>
      </c>
      <c r="P1148" s="3">
        <v>1100</v>
      </c>
      <c r="Q1148" s="3">
        <v>0</v>
      </c>
      <c r="R1148" s="3"/>
      <c r="S1148" s="3"/>
      <c r="T1148" s="3"/>
      <c r="U1148" s="3"/>
      <c r="V1148" s="3" t="s">
        <v>67</v>
      </c>
      <c r="W1148" s="3" t="s">
        <v>40</v>
      </c>
      <c r="X1148" s="3" t="s">
        <v>40</v>
      </c>
      <c r="Y1148" s="3" t="s">
        <v>40</v>
      </c>
      <c r="Z1148" s="3" t="s">
        <v>67</v>
      </c>
      <c r="AA1148" s="3" t="s">
        <v>40</v>
      </c>
      <c r="AB1148" s="3" t="s">
        <v>40</v>
      </c>
      <c r="AC1148" s="3" t="s">
        <v>40</v>
      </c>
      <c r="AD1148" s="3" t="s">
        <v>67</v>
      </c>
      <c r="AE1148" s="3" t="s">
        <v>40</v>
      </c>
      <c r="AF1148" s="3" t="s">
        <v>40</v>
      </c>
      <c r="AG1148" s="3" t="s">
        <v>40</v>
      </c>
      <c r="AH1148" s="3" t="s">
        <v>4563</v>
      </c>
    </row>
    <row r="1149" spans="1:34" s="4" customFormat="1" ht="11.25" x14ac:dyDescent="0.2">
      <c r="A1149" s="3" t="s">
        <v>3877</v>
      </c>
      <c r="B1149" s="3" t="s">
        <v>4476</v>
      </c>
      <c r="C1149" s="3" t="s">
        <v>263</v>
      </c>
      <c r="D1149" s="3">
        <v>14010</v>
      </c>
      <c r="E1149" s="3" t="s">
        <v>4564</v>
      </c>
      <c r="F1149" s="3" t="s">
        <v>4567</v>
      </c>
      <c r="G1149" s="3" t="s">
        <v>4565</v>
      </c>
      <c r="H1149" s="3" t="s">
        <v>4566</v>
      </c>
      <c r="I1149" s="3" t="s">
        <v>42</v>
      </c>
      <c r="J1149" s="3" t="s">
        <v>43</v>
      </c>
      <c r="K1149" s="3" t="s">
        <v>44</v>
      </c>
      <c r="L1149" s="3" t="s">
        <v>45</v>
      </c>
      <c r="M1149" s="3" t="s">
        <v>9</v>
      </c>
      <c r="N1149" s="3">
        <v>100</v>
      </c>
      <c r="O1149" s="3">
        <v>12</v>
      </c>
      <c r="P1149" s="3">
        <v>12</v>
      </c>
      <c r="Q1149" s="3">
        <v>0</v>
      </c>
      <c r="R1149" s="3"/>
      <c r="S1149" s="3"/>
      <c r="T1149" s="3"/>
      <c r="U1149" s="3"/>
      <c r="V1149" s="3" t="s">
        <v>67</v>
      </c>
      <c r="W1149" s="3" t="s">
        <v>40</v>
      </c>
      <c r="X1149" s="3" t="s">
        <v>40</v>
      </c>
      <c r="Y1149" s="3" t="s">
        <v>40</v>
      </c>
      <c r="Z1149" s="3" t="s">
        <v>67</v>
      </c>
      <c r="AA1149" s="3" t="s">
        <v>40</v>
      </c>
      <c r="AB1149" s="3" t="s">
        <v>40</v>
      </c>
      <c r="AC1149" s="3" t="s">
        <v>40</v>
      </c>
      <c r="AD1149" s="3" t="s">
        <v>67</v>
      </c>
      <c r="AE1149" s="3" t="s">
        <v>40</v>
      </c>
      <c r="AF1149" s="3" t="s">
        <v>40</v>
      </c>
      <c r="AG1149" s="3" t="s">
        <v>40</v>
      </c>
      <c r="AH1149" s="3"/>
    </row>
    <row r="1150" spans="1:34" s="4" customFormat="1" ht="11.25" x14ac:dyDescent="0.2">
      <c r="A1150" s="3" t="s">
        <v>4568</v>
      </c>
      <c r="B1150" s="3" t="s">
        <v>4569</v>
      </c>
      <c r="C1150" s="3" t="s">
        <v>75</v>
      </c>
      <c r="D1150" s="3">
        <v>12098</v>
      </c>
      <c r="E1150" s="3" t="s">
        <v>4570</v>
      </c>
      <c r="F1150" s="3" t="s">
        <v>4571</v>
      </c>
      <c r="G1150" s="3"/>
      <c r="H1150" s="3"/>
      <c r="I1150" s="3" t="s">
        <v>42</v>
      </c>
      <c r="J1150" s="3" t="s">
        <v>43</v>
      </c>
      <c r="K1150" s="3" t="s">
        <v>53</v>
      </c>
      <c r="L1150" s="3" t="s">
        <v>6</v>
      </c>
      <c r="M1150" s="3" t="s">
        <v>5256</v>
      </c>
      <c r="N1150" s="3" t="s">
        <v>67</v>
      </c>
      <c r="O1150" s="3" t="s">
        <v>40</v>
      </c>
      <c r="P1150" s="3" t="s">
        <v>40</v>
      </c>
      <c r="Q1150" s="3" t="s">
        <v>40</v>
      </c>
      <c r="R1150" s="3" t="s">
        <v>67</v>
      </c>
      <c r="S1150" s="3" t="s">
        <v>40</v>
      </c>
      <c r="T1150" s="3" t="s">
        <v>40</v>
      </c>
      <c r="U1150" s="3" t="s">
        <v>40</v>
      </c>
      <c r="V1150" s="3" t="s">
        <v>67</v>
      </c>
      <c r="W1150" s="3" t="s">
        <v>40</v>
      </c>
      <c r="X1150" s="3" t="s">
        <v>40</v>
      </c>
      <c r="Y1150" s="3" t="s">
        <v>40</v>
      </c>
      <c r="Z1150" s="3">
        <v>98</v>
      </c>
      <c r="AA1150" s="3">
        <v>524</v>
      </c>
      <c r="AB1150" s="3">
        <v>536</v>
      </c>
      <c r="AC1150" s="3">
        <v>0</v>
      </c>
      <c r="AD1150" s="3">
        <v>98</v>
      </c>
      <c r="AE1150" s="3">
        <v>413</v>
      </c>
      <c r="AF1150" s="3">
        <v>420</v>
      </c>
      <c r="AG1150" s="3">
        <v>0</v>
      </c>
      <c r="AH1150" s="3" t="s">
        <v>4572</v>
      </c>
    </row>
    <row r="1151" spans="1:34" s="4" customFormat="1" ht="11.25" x14ac:dyDescent="0.2">
      <c r="A1151" s="3" t="s">
        <v>4568</v>
      </c>
      <c r="B1151" s="3" t="s">
        <v>4569</v>
      </c>
      <c r="C1151" s="3" t="s">
        <v>75</v>
      </c>
      <c r="D1151" s="3">
        <v>12603</v>
      </c>
      <c r="E1151" s="3" t="s">
        <v>4573</v>
      </c>
      <c r="F1151" s="3" t="s">
        <v>4576</v>
      </c>
      <c r="G1151" s="3" t="s">
        <v>4574</v>
      </c>
      <c r="H1151" s="3" t="s">
        <v>4575</v>
      </c>
      <c r="I1151" s="3" t="s">
        <v>42</v>
      </c>
      <c r="J1151" s="3" t="s">
        <v>43</v>
      </c>
      <c r="K1151" s="3" t="s">
        <v>44</v>
      </c>
      <c r="L1151" s="3" t="s">
        <v>6</v>
      </c>
      <c r="M1151" s="3" t="s">
        <v>5257</v>
      </c>
      <c r="N1151" s="3">
        <v>100</v>
      </c>
      <c r="O1151" s="3">
        <v>126</v>
      </c>
      <c r="P1151" s="3">
        <v>126</v>
      </c>
      <c r="Q1151" s="3">
        <v>0</v>
      </c>
      <c r="R1151" s="3">
        <v>97.5</v>
      </c>
      <c r="S1151" s="3">
        <v>78</v>
      </c>
      <c r="T1151" s="3">
        <v>80</v>
      </c>
      <c r="U1151" s="3">
        <v>0</v>
      </c>
      <c r="V1151" s="3">
        <v>98.57</v>
      </c>
      <c r="W1151" s="3">
        <v>69</v>
      </c>
      <c r="X1151" s="3">
        <v>70</v>
      </c>
      <c r="Y1151" s="3">
        <v>0</v>
      </c>
      <c r="Z1151" s="3">
        <v>100</v>
      </c>
      <c r="AA1151" s="3">
        <v>126</v>
      </c>
      <c r="AB1151" s="3">
        <v>126</v>
      </c>
      <c r="AC1151" s="3">
        <v>0</v>
      </c>
      <c r="AD1151" s="3">
        <v>100</v>
      </c>
      <c r="AE1151" s="3">
        <v>81</v>
      </c>
      <c r="AF1151" s="3">
        <v>81</v>
      </c>
      <c r="AG1151" s="3">
        <v>0</v>
      </c>
      <c r="AH1151" s="3" t="s">
        <v>4577</v>
      </c>
    </row>
    <row r="1152" spans="1:34" s="4" customFormat="1" ht="11.25" x14ac:dyDescent="0.2">
      <c r="A1152" s="3" t="s">
        <v>4568</v>
      </c>
      <c r="B1152" s="3" t="s">
        <v>4569</v>
      </c>
      <c r="C1152" s="3" t="s">
        <v>75</v>
      </c>
      <c r="D1152" s="3">
        <v>12820</v>
      </c>
      <c r="E1152" s="3" t="s">
        <v>4578</v>
      </c>
      <c r="F1152" s="3" t="s">
        <v>4581</v>
      </c>
      <c r="G1152" s="3" t="s">
        <v>4579</v>
      </c>
      <c r="H1152" s="3" t="s">
        <v>4580</v>
      </c>
      <c r="I1152" s="3" t="s">
        <v>42</v>
      </c>
      <c r="J1152" s="3" t="s">
        <v>43</v>
      </c>
      <c r="K1152" s="3" t="s">
        <v>53</v>
      </c>
      <c r="L1152" s="3" t="s">
        <v>6</v>
      </c>
      <c r="M1152" s="3" t="s">
        <v>5257</v>
      </c>
      <c r="N1152" s="3">
        <v>95.29</v>
      </c>
      <c r="O1152" s="3">
        <v>2673</v>
      </c>
      <c r="P1152" s="3">
        <v>2805</v>
      </c>
      <c r="Q1152" s="3">
        <v>0</v>
      </c>
      <c r="R1152" s="3">
        <v>79.37</v>
      </c>
      <c r="S1152" s="3">
        <v>2250</v>
      </c>
      <c r="T1152" s="3">
        <v>2835</v>
      </c>
      <c r="U1152" s="3">
        <v>0</v>
      </c>
      <c r="V1152" s="3">
        <v>96.55</v>
      </c>
      <c r="W1152" s="3">
        <v>1118</v>
      </c>
      <c r="X1152" s="3">
        <v>1158</v>
      </c>
      <c r="Y1152" s="3">
        <v>0</v>
      </c>
      <c r="Z1152" s="3">
        <v>95.29</v>
      </c>
      <c r="AA1152" s="3">
        <v>2673</v>
      </c>
      <c r="AB1152" s="3">
        <v>2805</v>
      </c>
      <c r="AC1152" s="3">
        <v>0</v>
      </c>
      <c r="AD1152" s="3">
        <v>95.37</v>
      </c>
      <c r="AE1152" s="3">
        <v>2845</v>
      </c>
      <c r="AF1152" s="3">
        <v>2983</v>
      </c>
      <c r="AG1152" s="3">
        <v>0</v>
      </c>
      <c r="AH1152" s="3" t="s">
        <v>4582</v>
      </c>
    </row>
    <row r="1153" spans="1:34" s="4" customFormat="1" ht="11.25" x14ac:dyDescent="0.2">
      <c r="A1153" s="3" t="s">
        <v>4568</v>
      </c>
      <c r="B1153" s="3" t="s">
        <v>4569</v>
      </c>
      <c r="C1153" s="3" t="s">
        <v>75</v>
      </c>
      <c r="D1153" s="3">
        <v>12826</v>
      </c>
      <c r="E1153" s="3" t="s">
        <v>4583</v>
      </c>
      <c r="F1153" s="3" t="s">
        <v>4586</v>
      </c>
      <c r="G1153" s="3" t="s">
        <v>4584</v>
      </c>
      <c r="H1153" s="3" t="s">
        <v>4585</v>
      </c>
      <c r="I1153" s="3" t="s">
        <v>42</v>
      </c>
      <c r="J1153" s="3" t="s">
        <v>43</v>
      </c>
      <c r="K1153" s="3" t="s">
        <v>44</v>
      </c>
      <c r="L1153" s="3" t="s">
        <v>45</v>
      </c>
      <c r="M1153" s="3" t="s">
        <v>5257</v>
      </c>
      <c r="N1153" s="3">
        <v>100</v>
      </c>
      <c r="O1153" s="3">
        <v>79</v>
      </c>
      <c r="P1153" s="3">
        <v>79</v>
      </c>
      <c r="Q1153" s="3">
        <v>0</v>
      </c>
      <c r="R1153" s="3">
        <v>100</v>
      </c>
      <c r="S1153" s="3">
        <v>79</v>
      </c>
      <c r="T1153" s="3">
        <v>79</v>
      </c>
      <c r="U1153" s="3">
        <v>0</v>
      </c>
      <c r="V1153" s="3">
        <v>63.29</v>
      </c>
      <c r="W1153" s="3">
        <v>50</v>
      </c>
      <c r="X1153" s="3">
        <v>79</v>
      </c>
      <c r="Y1153" s="3">
        <v>0</v>
      </c>
      <c r="Z1153" s="3">
        <v>100</v>
      </c>
      <c r="AA1153" s="3">
        <v>79</v>
      </c>
      <c r="AB1153" s="3">
        <v>79</v>
      </c>
      <c r="AC1153" s="3">
        <v>0</v>
      </c>
      <c r="AD1153" s="3">
        <v>100</v>
      </c>
      <c r="AE1153" s="3">
        <v>79</v>
      </c>
      <c r="AF1153" s="3">
        <v>79</v>
      </c>
      <c r="AG1153" s="3">
        <v>0</v>
      </c>
      <c r="AH1153" s="3" t="s">
        <v>4587</v>
      </c>
    </row>
    <row r="1154" spans="1:34" s="4" customFormat="1" ht="11.25" x14ac:dyDescent="0.2">
      <c r="A1154" s="3" t="s">
        <v>4568</v>
      </c>
      <c r="B1154" s="3" t="s">
        <v>4569</v>
      </c>
      <c r="C1154" s="3" t="s">
        <v>75</v>
      </c>
      <c r="D1154" s="3">
        <v>12829</v>
      </c>
      <c r="E1154" s="3" t="s">
        <v>4588</v>
      </c>
      <c r="F1154" s="3" t="s">
        <v>4589</v>
      </c>
      <c r="G1154" s="3"/>
      <c r="H1154" s="3"/>
      <c r="I1154" s="3" t="s">
        <v>42</v>
      </c>
      <c r="J1154" s="3" t="s">
        <v>43</v>
      </c>
      <c r="K1154" s="3" t="s">
        <v>53</v>
      </c>
      <c r="L1154" s="3" t="s">
        <v>6</v>
      </c>
      <c r="M1154" s="3" t="s">
        <v>5256</v>
      </c>
      <c r="N1154" s="3" t="s">
        <v>67</v>
      </c>
      <c r="O1154" s="3" t="s">
        <v>40</v>
      </c>
      <c r="P1154" s="3" t="s">
        <v>40</v>
      </c>
      <c r="Q1154" s="3" t="s">
        <v>40</v>
      </c>
      <c r="R1154" s="3" t="s">
        <v>67</v>
      </c>
      <c r="S1154" s="3" t="s">
        <v>40</v>
      </c>
      <c r="T1154" s="3" t="s">
        <v>40</v>
      </c>
      <c r="U1154" s="3" t="s">
        <v>40</v>
      </c>
      <c r="V1154" s="3" t="s">
        <v>67</v>
      </c>
      <c r="W1154" s="3" t="s">
        <v>40</v>
      </c>
      <c r="X1154" s="3" t="s">
        <v>40</v>
      </c>
      <c r="Y1154" s="3" t="s">
        <v>40</v>
      </c>
      <c r="Z1154" s="3">
        <v>92.31</v>
      </c>
      <c r="AA1154" s="3">
        <v>12</v>
      </c>
      <c r="AB1154" s="3">
        <v>13</v>
      </c>
      <c r="AC1154" s="3">
        <v>0</v>
      </c>
      <c r="AD1154" s="3">
        <v>81.819999999999993</v>
      </c>
      <c r="AE1154" s="3">
        <v>18</v>
      </c>
      <c r="AF1154" s="3">
        <v>22</v>
      </c>
      <c r="AG1154" s="3">
        <v>0</v>
      </c>
      <c r="AH1154" s="3" t="s">
        <v>4590</v>
      </c>
    </row>
    <row r="1155" spans="1:34" s="4" customFormat="1" ht="11.25" x14ac:dyDescent="0.2">
      <c r="A1155" s="3" t="s">
        <v>4568</v>
      </c>
      <c r="B1155" s="3" t="s">
        <v>4569</v>
      </c>
      <c r="C1155" s="3" t="s">
        <v>75</v>
      </c>
      <c r="D1155" s="3">
        <v>13431</v>
      </c>
      <c r="E1155" s="3" t="s">
        <v>4591</v>
      </c>
      <c r="F1155" s="3" t="s">
        <v>4593</v>
      </c>
      <c r="G1155" s="3" t="s">
        <v>4584</v>
      </c>
      <c r="H1155" s="3" t="s">
        <v>4592</v>
      </c>
      <c r="I1155" s="3" t="s">
        <v>42</v>
      </c>
      <c r="J1155" s="3" t="s">
        <v>43</v>
      </c>
      <c r="K1155" s="3" t="s">
        <v>53</v>
      </c>
      <c r="L1155" s="3" t="s">
        <v>6</v>
      </c>
      <c r="M1155" s="3" t="s">
        <v>9</v>
      </c>
      <c r="N1155" s="3">
        <v>70</v>
      </c>
      <c r="O1155" s="3">
        <v>7</v>
      </c>
      <c r="P1155" s="3">
        <v>10</v>
      </c>
      <c r="Q1155" s="3">
        <v>0</v>
      </c>
      <c r="R1155" s="3"/>
      <c r="S1155" s="3"/>
      <c r="T1155" s="3"/>
      <c r="U1155" s="3"/>
      <c r="V1155" s="3">
        <v>0</v>
      </c>
      <c r="W1155" s="3">
        <v>0</v>
      </c>
      <c r="X1155" s="3">
        <v>1</v>
      </c>
      <c r="Y1155" s="3">
        <v>0</v>
      </c>
      <c r="Z1155" s="3">
        <v>0</v>
      </c>
      <c r="AA1155" s="3">
        <v>0</v>
      </c>
      <c r="AB1155" s="3">
        <v>8</v>
      </c>
      <c r="AC1155" s="3">
        <v>0</v>
      </c>
      <c r="AD1155" s="3">
        <v>0</v>
      </c>
      <c r="AE1155" s="3">
        <v>0</v>
      </c>
      <c r="AF1155" s="3">
        <v>2</v>
      </c>
      <c r="AG1155" s="3">
        <v>0</v>
      </c>
      <c r="AH1155" s="3" t="s">
        <v>4594</v>
      </c>
    </row>
    <row r="1156" spans="1:34" s="4" customFormat="1" ht="11.25" x14ac:dyDescent="0.2">
      <c r="A1156" s="3" t="s">
        <v>4568</v>
      </c>
      <c r="B1156" s="3" t="s">
        <v>4569</v>
      </c>
      <c r="C1156" s="3" t="s">
        <v>75</v>
      </c>
      <c r="D1156" s="3">
        <v>13516</v>
      </c>
      <c r="E1156" s="3" t="s">
        <v>4595</v>
      </c>
      <c r="F1156" s="3" t="s">
        <v>4597</v>
      </c>
      <c r="G1156" s="3" t="s">
        <v>4574</v>
      </c>
      <c r="H1156" s="3" t="s">
        <v>4596</v>
      </c>
      <c r="I1156" s="3" t="s">
        <v>42</v>
      </c>
      <c r="J1156" s="3" t="s">
        <v>43</v>
      </c>
      <c r="K1156" s="3" t="s">
        <v>53</v>
      </c>
      <c r="L1156" s="3" t="s">
        <v>45</v>
      </c>
      <c r="M1156" s="3" t="s">
        <v>9</v>
      </c>
      <c r="N1156" s="3">
        <v>61.11</v>
      </c>
      <c r="O1156" s="3">
        <v>55</v>
      </c>
      <c r="P1156" s="3">
        <v>90</v>
      </c>
      <c r="Q1156" s="3">
        <v>0</v>
      </c>
      <c r="R1156" s="3"/>
      <c r="S1156" s="3"/>
      <c r="T1156" s="3"/>
      <c r="U1156" s="3"/>
      <c r="V1156" s="3">
        <v>43.18</v>
      </c>
      <c r="W1156" s="3">
        <v>19</v>
      </c>
      <c r="X1156" s="3">
        <v>44</v>
      </c>
      <c r="Y1156" s="3">
        <v>0</v>
      </c>
      <c r="Z1156" s="3">
        <v>0</v>
      </c>
      <c r="AA1156" s="3">
        <v>0</v>
      </c>
      <c r="AB1156" s="3">
        <v>0</v>
      </c>
      <c r="AC1156" s="3">
        <v>0</v>
      </c>
      <c r="AD1156" s="3">
        <v>0</v>
      </c>
      <c r="AE1156" s="3">
        <v>0</v>
      </c>
      <c r="AF1156" s="3">
        <v>0</v>
      </c>
      <c r="AG1156" s="3">
        <v>0</v>
      </c>
      <c r="AH1156" s="3" t="s">
        <v>4598</v>
      </c>
    </row>
    <row r="1157" spans="1:34" s="4" customFormat="1" ht="11.25" x14ac:dyDescent="0.2">
      <c r="A1157" s="3" t="s">
        <v>4568</v>
      </c>
      <c r="B1157" s="3" t="s">
        <v>4599</v>
      </c>
      <c r="C1157" s="3" t="s">
        <v>75</v>
      </c>
      <c r="D1157" s="3">
        <v>9438</v>
      </c>
      <c r="E1157" s="3" t="s">
        <v>4600</v>
      </c>
      <c r="F1157" s="3" t="s">
        <v>4601</v>
      </c>
      <c r="G1157" s="3"/>
      <c r="H1157" s="3"/>
      <c r="I1157" s="3" t="s">
        <v>42</v>
      </c>
      <c r="J1157" s="3" t="s">
        <v>43</v>
      </c>
      <c r="K1157" s="3" t="s">
        <v>53</v>
      </c>
      <c r="L1157" s="3" t="s">
        <v>6</v>
      </c>
      <c r="M1157" s="3" t="s">
        <v>5256</v>
      </c>
      <c r="N1157" s="3" t="s">
        <v>67</v>
      </c>
      <c r="O1157" s="3" t="s">
        <v>40</v>
      </c>
      <c r="P1157" s="3" t="s">
        <v>40</v>
      </c>
      <c r="Q1157" s="3" t="s">
        <v>40</v>
      </c>
      <c r="R1157" s="3">
        <v>98.4</v>
      </c>
      <c r="S1157" s="3">
        <v>7970</v>
      </c>
      <c r="T1157" s="3">
        <v>8100</v>
      </c>
      <c r="U1157" s="3">
        <v>0</v>
      </c>
      <c r="V1157" s="3" t="s">
        <v>67</v>
      </c>
      <c r="W1157" s="3" t="s">
        <v>40</v>
      </c>
      <c r="X1157" s="3" t="s">
        <v>40</v>
      </c>
      <c r="Y1157" s="3" t="s">
        <v>40</v>
      </c>
      <c r="Z1157" s="3">
        <v>0</v>
      </c>
      <c r="AA1157" s="3">
        <v>6216</v>
      </c>
      <c r="AB1157" s="3">
        <v>6244</v>
      </c>
      <c r="AC1157" s="3">
        <v>0</v>
      </c>
      <c r="AD1157" s="3">
        <v>99.39</v>
      </c>
      <c r="AE1157" s="3">
        <v>7976</v>
      </c>
      <c r="AF1157" s="3">
        <v>8025</v>
      </c>
      <c r="AG1157" s="3">
        <v>0</v>
      </c>
      <c r="AH1157" s="3" t="s">
        <v>4602</v>
      </c>
    </row>
    <row r="1158" spans="1:34" s="4" customFormat="1" ht="11.25" x14ac:dyDescent="0.2">
      <c r="A1158" s="3" t="s">
        <v>4568</v>
      </c>
      <c r="B1158" s="3" t="s">
        <v>4599</v>
      </c>
      <c r="C1158" s="3" t="s">
        <v>75</v>
      </c>
      <c r="D1158" s="3">
        <v>11754</v>
      </c>
      <c r="E1158" s="3" t="s">
        <v>4603</v>
      </c>
      <c r="F1158" s="3" t="s">
        <v>4604</v>
      </c>
      <c r="G1158" s="3"/>
      <c r="H1158" s="3"/>
      <c r="I1158" s="3" t="s">
        <v>42</v>
      </c>
      <c r="J1158" s="3" t="s">
        <v>43</v>
      </c>
      <c r="K1158" s="3" t="s">
        <v>53</v>
      </c>
      <c r="L1158" s="3" t="s">
        <v>6</v>
      </c>
      <c r="M1158" s="3" t="s">
        <v>5256</v>
      </c>
      <c r="N1158" s="3" t="s">
        <v>67</v>
      </c>
      <c r="O1158" s="3" t="s">
        <v>40</v>
      </c>
      <c r="P1158" s="3" t="s">
        <v>40</v>
      </c>
      <c r="Q1158" s="3" t="s">
        <v>40</v>
      </c>
      <c r="R1158" s="3">
        <v>96.43</v>
      </c>
      <c r="S1158" s="3">
        <v>54</v>
      </c>
      <c r="T1158" s="3">
        <v>56</v>
      </c>
      <c r="U1158" s="3">
        <v>0</v>
      </c>
      <c r="V1158" s="3">
        <v>96.43</v>
      </c>
      <c r="W1158" s="3">
        <v>54</v>
      </c>
      <c r="X1158" s="3">
        <v>56</v>
      </c>
      <c r="Y1158" s="3">
        <v>0</v>
      </c>
      <c r="Z1158" s="3">
        <v>94.34</v>
      </c>
      <c r="AA1158" s="3">
        <v>50</v>
      </c>
      <c r="AB1158" s="3">
        <v>53</v>
      </c>
      <c r="AC1158" s="3">
        <v>0</v>
      </c>
      <c r="AD1158" s="3">
        <v>98.15</v>
      </c>
      <c r="AE1158" s="3">
        <v>53</v>
      </c>
      <c r="AF1158" s="3">
        <v>54</v>
      </c>
      <c r="AG1158" s="3">
        <v>0</v>
      </c>
      <c r="AH1158" s="3" t="s">
        <v>4605</v>
      </c>
    </row>
    <row r="1159" spans="1:34" s="4" customFormat="1" ht="11.25" x14ac:dyDescent="0.2">
      <c r="A1159" s="3" t="s">
        <v>4568</v>
      </c>
      <c r="B1159" s="3" t="s">
        <v>4599</v>
      </c>
      <c r="C1159" s="3" t="s">
        <v>75</v>
      </c>
      <c r="D1159" s="3">
        <v>13009</v>
      </c>
      <c r="E1159" s="3" t="s">
        <v>4606</v>
      </c>
      <c r="F1159" s="3" t="s">
        <v>4607</v>
      </c>
      <c r="G1159" s="3"/>
      <c r="H1159" s="3"/>
      <c r="I1159" s="3" t="s">
        <v>42</v>
      </c>
      <c r="J1159" s="3" t="s">
        <v>52</v>
      </c>
      <c r="K1159" s="3" t="s">
        <v>44</v>
      </c>
      <c r="L1159" s="3" t="s">
        <v>78</v>
      </c>
      <c r="M1159" s="3" t="s">
        <v>5256</v>
      </c>
      <c r="N1159" s="3" t="s">
        <v>67</v>
      </c>
      <c r="O1159" s="3" t="s">
        <v>40</v>
      </c>
      <c r="P1159" s="3" t="s">
        <v>40</v>
      </c>
      <c r="Q1159" s="3" t="s">
        <v>40</v>
      </c>
      <c r="R1159" s="3">
        <v>90.08</v>
      </c>
      <c r="S1159" s="3">
        <v>118</v>
      </c>
      <c r="T1159" s="3">
        <v>131</v>
      </c>
      <c r="U1159" s="3">
        <v>0</v>
      </c>
      <c r="V1159" s="3">
        <v>0</v>
      </c>
      <c r="W1159" s="3">
        <v>0</v>
      </c>
      <c r="X1159" s="3">
        <v>0</v>
      </c>
      <c r="Y1159" s="3">
        <v>0</v>
      </c>
      <c r="Z1159" s="3">
        <v>58.78</v>
      </c>
      <c r="AA1159" s="3">
        <v>77</v>
      </c>
      <c r="AB1159" s="3">
        <v>131</v>
      </c>
      <c r="AC1159" s="3">
        <v>0</v>
      </c>
      <c r="AD1159" s="3">
        <v>67.180000000000007</v>
      </c>
      <c r="AE1159" s="3">
        <v>88</v>
      </c>
      <c r="AF1159" s="3">
        <v>131</v>
      </c>
      <c r="AG1159" s="3">
        <v>0</v>
      </c>
      <c r="AH1159" s="3" t="s">
        <v>4608</v>
      </c>
    </row>
    <row r="1160" spans="1:34" s="4" customFormat="1" ht="11.25" x14ac:dyDescent="0.2">
      <c r="A1160" s="3" t="s">
        <v>4568</v>
      </c>
      <c r="B1160" s="3" t="s">
        <v>4599</v>
      </c>
      <c r="C1160" s="3" t="s">
        <v>75</v>
      </c>
      <c r="D1160" s="3">
        <v>13105</v>
      </c>
      <c r="E1160" s="3" t="s">
        <v>4609</v>
      </c>
      <c r="F1160" s="3" t="s">
        <v>4610</v>
      </c>
      <c r="G1160" s="3"/>
      <c r="H1160" s="3"/>
      <c r="I1160" s="3" t="s">
        <v>42</v>
      </c>
      <c r="J1160" s="3" t="s">
        <v>52</v>
      </c>
      <c r="K1160" s="3" t="s">
        <v>44</v>
      </c>
      <c r="L1160" s="3" t="s">
        <v>78</v>
      </c>
      <c r="M1160" s="3" t="s">
        <v>5256</v>
      </c>
      <c r="N1160" s="3" t="s">
        <v>67</v>
      </c>
      <c r="O1160" s="3" t="s">
        <v>40</v>
      </c>
      <c r="P1160" s="3" t="s">
        <v>40</v>
      </c>
      <c r="Q1160" s="3" t="s">
        <v>40</v>
      </c>
      <c r="R1160" s="3">
        <v>85.42</v>
      </c>
      <c r="S1160" s="3">
        <v>82</v>
      </c>
      <c r="T1160" s="3">
        <v>96</v>
      </c>
      <c r="U1160" s="3">
        <v>0</v>
      </c>
      <c r="V1160" s="3">
        <v>0</v>
      </c>
      <c r="W1160" s="3">
        <v>0</v>
      </c>
      <c r="X1160" s="3">
        <v>0</v>
      </c>
      <c r="Y1160" s="3">
        <v>0</v>
      </c>
      <c r="Z1160" s="3">
        <v>63.54</v>
      </c>
      <c r="AA1160" s="3">
        <v>61</v>
      </c>
      <c r="AB1160" s="3">
        <v>96</v>
      </c>
      <c r="AC1160" s="3">
        <v>0</v>
      </c>
      <c r="AD1160" s="3">
        <v>64.58</v>
      </c>
      <c r="AE1160" s="3">
        <v>62</v>
      </c>
      <c r="AF1160" s="3">
        <v>96</v>
      </c>
      <c r="AG1160" s="3">
        <v>0</v>
      </c>
      <c r="AH1160" s="3" t="s">
        <v>4611</v>
      </c>
    </row>
    <row r="1161" spans="1:34" s="4" customFormat="1" ht="11.25" x14ac:dyDescent="0.2">
      <c r="A1161" s="3" t="s">
        <v>4568</v>
      </c>
      <c r="B1161" s="3" t="s">
        <v>4599</v>
      </c>
      <c r="C1161" s="3" t="s">
        <v>75</v>
      </c>
      <c r="D1161" s="3">
        <v>13853</v>
      </c>
      <c r="E1161" s="3" t="s">
        <v>4612</v>
      </c>
      <c r="F1161" s="3" t="s">
        <v>4615</v>
      </c>
      <c r="G1161" s="3" t="s">
        <v>4613</v>
      </c>
      <c r="H1161" s="3" t="s">
        <v>4614</v>
      </c>
      <c r="I1161" s="3" t="s">
        <v>42</v>
      </c>
      <c r="J1161" s="3" t="s">
        <v>52</v>
      </c>
      <c r="K1161" s="3" t="s">
        <v>44</v>
      </c>
      <c r="L1161" s="3" t="s">
        <v>78</v>
      </c>
      <c r="M1161" s="3" t="s">
        <v>9</v>
      </c>
      <c r="N1161" s="3">
        <v>99.18</v>
      </c>
      <c r="O1161" s="3">
        <v>121</v>
      </c>
      <c r="P1161" s="3">
        <v>122</v>
      </c>
      <c r="Q1161" s="3">
        <v>0</v>
      </c>
      <c r="R1161" s="3"/>
      <c r="S1161" s="3"/>
      <c r="T1161" s="3"/>
      <c r="U1161" s="3"/>
      <c r="V1161" s="3">
        <v>50.82</v>
      </c>
      <c r="W1161" s="3">
        <v>62</v>
      </c>
      <c r="X1161" s="3">
        <v>122</v>
      </c>
      <c r="Y1161" s="3">
        <v>0</v>
      </c>
      <c r="Z1161" s="3">
        <v>59.84</v>
      </c>
      <c r="AA1161" s="3">
        <v>73</v>
      </c>
      <c r="AB1161" s="3">
        <v>122</v>
      </c>
      <c r="AC1161" s="3">
        <v>0</v>
      </c>
      <c r="AD1161" s="3">
        <v>66.39</v>
      </c>
      <c r="AE1161" s="3">
        <v>81</v>
      </c>
      <c r="AF1161" s="3">
        <v>122</v>
      </c>
      <c r="AG1161" s="3">
        <v>0</v>
      </c>
      <c r="AH1161" s="3" t="s">
        <v>4616</v>
      </c>
    </row>
    <row r="1162" spans="1:34" s="4" customFormat="1" ht="11.25" x14ac:dyDescent="0.2">
      <c r="A1162" s="3" t="s">
        <v>4568</v>
      </c>
      <c r="B1162" s="3" t="s">
        <v>4599</v>
      </c>
      <c r="C1162" s="3" t="s">
        <v>75</v>
      </c>
      <c r="D1162" s="3">
        <v>13858</v>
      </c>
      <c r="E1162" s="3" t="s">
        <v>4617</v>
      </c>
      <c r="F1162" s="3" t="s">
        <v>4620</v>
      </c>
      <c r="G1162" s="3" t="s">
        <v>4618</v>
      </c>
      <c r="H1162" s="3" t="s">
        <v>4619</v>
      </c>
      <c r="I1162" s="3" t="s">
        <v>42</v>
      </c>
      <c r="J1162" s="3" t="s">
        <v>43</v>
      </c>
      <c r="K1162" s="3" t="s">
        <v>44</v>
      </c>
      <c r="L1162" s="3" t="s">
        <v>6</v>
      </c>
      <c r="M1162" s="3" t="s">
        <v>9</v>
      </c>
      <c r="N1162" s="3">
        <v>33.33</v>
      </c>
      <c r="O1162" s="3">
        <v>2</v>
      </c>
      <c r="P1162" s="3">
        <v>6</v>
      </c>
      <c r="Q1162" s="3">
        <v>0</v>
      </c>
      <c r="R1162" s="3"/>
      <c r="S1162" s="3"/>
      <c r="T1162" s="3"/>
      <c r="U1162" s="3"/>
      <c r="V1162" s="3">
        <v>0</v>
      </c>
      <c r="W1162" s="3">
        <v>0</v>
      </c>
      <c r="X1162" s="3">
        <v>5</v>
      </c>
      <c r="Y1162" s="3">
        <v>0</v>
      </c>
      <c r="Z1162" s="3" t="s">
        <v>67</v>
      </c>
      <c r="AA1162" s="3" t="s">
        <v>40</v>
      </c>
      <c r="AB1162" s="3" t="s">
        <v>40</v>
      </c>
      <c r="AC1162" s="3" t="s">
        <v>40</v>
      </c>
      <c r="AD1162" s="3" t="s">
        <v>67</v>
      </c>
      <c r="AE1162" s="3" t="s">
        <v>40</v>
      </c>
      <c r="AF1162" s="3" t="s">
        <v>40</v>
      </c>
      <c r="AG1162" s="3" t="s">
        <v>40</v>
      </c>
      <c r="AH1162" s="3" t="s">
        <v>4621</v>
      </c>
    </row>
    <row r="1163" spans="1:34" s="4" customFormat="1" ht="11.25" x14ac:dyDescent="0.2">
      <c r="A1163" s="3" t="s">
        <v>4568</v>
      </c>
      <c r="B1163" s="3" t="s">
        <v>4599</v>
      </c>
      <c r="C1163" s="3" t="s">
        <v>75</v>
      </c>
      <c r="D1163" s="3">
        <v>13859</v>
      </c>
      <c r="E1163" s="3" t="s">
        <v>4622</v>
      </c>
      <c r="F1163" s="3" t="s">
        <v>4625</v>
      </c>
      <c r="G1163" s="3" t="s">
        <v>4623</v>
      </c>
      <c r="H1163" s="3" t="s">
        <v>4624</v>
      </c>
      <c r="I1163" s="3" t="s">
        <v>42</v>
      </c>
      <c r="J1163" s="3" t="s">
        <v>52</v>
      </c>
      <c r="K1163" s="3" t="s">
        <v>44</v>
      </c>
      <c r="L1163" s="3" t="s">
        <v>78</v>
      </c>
      <c r="M1163" s="3" t="s">
        <v>9</v>
      </c>
      <c r="N1163" s="3">
        <v>70.180000000000007</v>
      </c>
      <c r="O1163" s="3">
        <v>840</v>
      </c>
      <c r="P1163" s="3">
        <v>1197</v>
      </c>
      <c r="Q1163" s="3">
        <v>0</v>
      </c>
      <c r="R1163" s="3"/>
      <c r="S1163" s="3"/>
      <c r="T1163" s="3"/>
      <c r="U1163" s="3"/>
      <c r="V1163" s="3" t="s">
        <v>67</v>
      </c>
      <c r="W1163" s="3" t="s">
        <v>40</v>
      </c>
      <c r="X1163" s="3" t="s">
        <v>40</v>
      </c>
      <c r="Y1163" s="3" t="s">
        <v>40</v>
      </c>
      <c r="Z1163" s="3" t="s">
        <v>67</v>
      </c>
      <c r="AA1163" s="3" t="s">
        <v>40</v>
      </c>
      <c r="AB1163" s="3" t="s">
        <v>40</v>
      </c>
      <c r="AC1163" s="3" t="s">
        <v>40</v>
      </c>
      <c r="AD1163" s="3" t="s">
        <v>67</v>
      </c>
      <c r="AE1163" s="3" t="s">
        <v>40</v>
      </c>
      <c r="AF1163" s="3" t="s">
        <v>40</v>
      </c>
      <c r="AG1163" s="3" t="s">
        <v>40</v>
      </c>
      <c r="AH1163" s="3" t="s">
        <v>4626</v>
      </c>
    </row>
    <row r="1164" spans="1:34" s="4" customFormat="1" ht="11.25" x14ac:dyDescent="0.2">
      <c r="A1164" s="3" t="s">
        <v>4568</v>
      </c>
      <c r="B1164" s="3" t="s">
        <v>4599</v>
      </c>
      <c r="C1164" s="3" t="s">
        <v>75</v>
      </c>
      <c r="D1164" s="3">
        <v>13865</v>
      </c>
      <c r="E1164" s="3" t="s">
        <v>4627</v>
      </c>
      <c r="F1164" s="3" t="s">
        <v>4630</v>
      </c>
      <c r="G1164" s="3" t="s">
        <v>4628</v>
      </c>
      <c r="H1164" s="3" t="s">
        <v>4629</v>
      </c>
      <c r="I1164" s="3" t="s">
        <v>42</v>
      </c>
      <c r="J1164" s="3" t="s">
        <v>43</v>
      </c>
      <c r="K1164" s="3" t="s">
        <v>44</v>
      </c>
      <c r="L1164" s="3" t="s">
        <v>45</v>
      </c>
      <c r="M1164" s="3" t="s">
        <v>9</v>
      </c>
      <c r="N1164" s="3">
        <v>33.33</v>
      </c>
      <c r="O1164" s="3">
        <v>2</v>
      </c>
      <c r="P1164" s="3">
        <v>6</v>
      </c>
      <c r="Q1164" s="3">
        <v>0</v>
      </c>
      <c r="R1164" s="3"/>
      <c r="S1164" s="3"/>
      <c r="T1164" s="3"/>
      <c r="U1164" s="3"/>
      <c r="V1164" s="3">
        <v>0</v>
      </c>
      <c r="W1164" s="3">
        <v>0</v>
      </c>
      <c r="X1164" s="3">
        <v>7</v>
      </c>
      <c r="Y1164" s="3">
        <v>0</v>
      </c>
      <c r="Z1164" s="3" t="s">
        <v>67</v>
      </c>
      <c r="AA1164" s="3" t="s">
        <v>40</v>
      </c>
      <c r="AB1164" s="3" t="s">
        <v>40</v>
      </c>
      <c r="AC1164" s="3" t="s">
        <v>40</v>
      </c>
      <c r="AD1164" s="3" t="s">
        <v>67</v>
      </c>
      <c r="AE1164" s="3" t="s">
        <v>40</v>
      </c>
      <c r="AF1164" s="3" t="s">
        <v>40</v>
      </c>
      <c r="AG1164" s="3" t="s">
        <v>40</v>
      </c>
      <c r="AH1164" s="3" t="s">
        <v>4631</v>
      </c>
    </row>
    <row r="1165" spans="1:34" s="4" customFormat="1" ht="11.25" x14ac:dyDescent="0.2">
      <c r="A1165" s="3" t="s">
        <v>4568</v>
      </c>
      <c r="B1165" s="3" t="s">
        <v>4599</v>
      </c>
      <c r="C1165" s="3" t="s">
        <v>75</v>
      </c>
      <c r="D1165" s="3">
        <v>13907</v>
      </c>
      <c r="E1165" s="3" t="s">
        <v>4632</v>
      </c>
      <c r="F1165" s="3" t="s">
        <v>4635</v>
      </c>
      <c r="G1165" s="3" t="s">
        <v>4633</v>
      </c>
      <c r="H1165" s="3" t="s">
        <v>4634</v>
      </c>
      <c r="I1165" s="3" t="s">
        <v>42</v>
      </c>
      <c r="J1165" s="3" t="s">
        <v>43</v>
      </c>
      <c r="K1165" s="3" t="s">
        <v>44</v>
      </c>
      <c r="L1165" s="3" t="s">
        <v>45</v>
      </c>
      <c r="M1165" s="3" t="s">
        <v>9</v>
      </c>
      <c r="N1165" s="3">
        <v>8.9700000000000006</v>
      </c>
      <c r="O1165" s="3">
        <v>7</v>
      </c>
      <c r="P1165" s="3">
        <v>78</v>
      </c>
      <c r="Q1165" s="3">
        <v>0</v>
      </c>
      <c r="R1165" s="3"/>
      <c r="S1165" s="3"/>
      <c r="T1165" s="3"/>
      <c r="U1165" s="3"/>
      <c r="V1165" s="3" t="s">
        <v>67</v>
      </c>
      <c r="W1165" s="3" t="s">
        <v>40</v>
      </c>
      <c r="X1165" s="3" t="s">
        <v>40</v>
      </c>
      <c r="Y1165" s="3" t="s">
        <v>40</v>
      </c>
      <c r="Z1165" s="3" t="s">
        <v>67</v>
      </c>
      <c r="AA1165" s="3" t="s">
        <v>40</v>
      </c>
      <c r="AB1165" s="3" t="s">
        <v>40</v>
      </c>
      <c r="AC1165" s="3" t="s">
        <v>40</v>
      </c>
      <c r="AD1165" s="3" t="s">
        <v>67</v>
      </c>
      <c r="AE1165" s="3" t="s">
        <v>40</v>
      </c>
      <c r="AF1165" s="3" t="s">
        <v>40</v>
      </c>
      <c r="AG1165" s="3" t="s">
        <v>40</v>
      </c>
      <c r="AH1165" s="3" t="s">
        <v>4636</v>
      </c>
    </row>
    <row r="1166" spans="1:34" s="4" customFormat="1" ht="11.25" x14ac:dyDescent="0.2">
      <c r="A1166" s="3" t="s">
        <v>4568</v>
      </c>
      <c r="B1166" s="3" t="s">
        <v>4637</v>
      </c>
      <c r="C1166" s="3" t="s">
        <v>75</v>
      </c>
      <c r="D1166" s="3">
        <v>12018</v>
      </c>
      <c r="E1166" s="3" t="s">
        <v>4638</v>
      </c>
      <c r="F1166" s="3" t="s">
        <v>4641</v>
      </c>
      <c r="G1166" s="3" t="s">
        <v>4639</v>
      </c>
      <c r="H1166" s="3" t="s">
        <v>4640</v>
      </c>
      <c r="I1166" s="3" t="s">
        <v>42</v>
      </c>
      <c r="J1166" s="3" t="s">
        <v>43</v>
      </c>
      <c r="K1166" s="3" t="s">
        <v>53</v>
      </c>
      <c r="L1166" s="3" t="s">
        <v>6</v>
      </c>
      <c r="M1166" s="3" t="s">
        <v>5256</v>
      </c>
      <c r="N1166" s="3" t="s">
        <v>67</v>
      </c>
      <c r="O1166" s="3" t="s">
        <v>40</v>
      </c>
      <c r="P1166" s="3" t="s">
        <v>40</v>
      </c>
      <c r="Q1166" s="3" t="s">
        <v>40</v>
      </c>
      <c r="R1166" s="3" t="s">
        <v>67</v>
      </c>
      <c r="S1166" s="3" t="s">
        <v>40</v>
      </c>
      <c r="T1166" s="3" t="s">
        <v>40</v>
      </c>
      <c r="U1166" s="3" t="s">
        <v>40</v>
      </c>
      <c r="V1166" s="3" t="s">
        <v>67</v>
      </c>
      <c r="W1166" s="3" t="s">
        <v>40</v>
      </c>
      <c r="X1166" s="3" t="s">
        <v>40</v>
      </c>
      <c r="Y1166" s="3" t="s">
        <v>40</v>
      </c>
      <c r="Z1166" s="3">
        <v>72</v>
      </c>
      <c r="AA1166" s="3">
        <v>108</v>
      </c>
      <c r="AB1166" s="3">
        <v>150</v>
      </c>
      <c r="AC1166" s="3">
        <v>0</v>
      </c>
      <c r="AD1166" s="3">
        <v>75</v>
      </c>
      <c r="AE1166" s="3">
        <v>101</v>
      </c>
      <c r="AF1166" s="3">
        <v>135</v>
      </c>
      <c r="AG1166" s="3">
        <v>0</v>
      </c>
      <c r="AH1166" s="3" t="s">
        <v>4642</v>
      </c>
    </row>
    <row r="1167" spans="1:34" s="4" customFormat="1" ht="11.25" x14ac:dyDescent="0.2">
      <c r="A1167" s="3" t="s">
        <v>4568</v>
      </c>
      <c r="B1167" s="3" t="s">
        <v>4637</v>
      </c>
      <c r="C1167" s="3" t="s">
        <v>75</v>
      </c>
      <c r="D1167" s="3">
        <v>12192</v>
      </c>
      <c r="E1167" s="3" t="s">
        <v>4643</v>
      </c>
      <c r="F1167" s="3" t="s">
        <v>4645</v>
      </c>
      <c r="G1167" s="3" t="s">
        <v>4644</v>
      </c>
      <c r="H1167" s="3"/>
      <c r="I1167" s="3" t="s">
        <v>42</v>
      </c>
      <c r="J1167" s="3" t="s">
        <v>43</v>
      </c>
      <c r="K1167" s="3" t="s">
        <v>44</v>
      </c>
      <c r="L1167" s="3" t="s">
        <v>6</v>
      </c>
      <c r="M1167" s="3" t="s">
        <v>5256</v>
      </c>
      <c r="N1167" s="3" t="s">
        <v>67</v>
      </c>
      <c r="O1167" s="3" t="s">
        <v>40</v>
      </c>
      <c r="P1167" s="3" t="s">
        <v>40</v>
      </c>
      <c r="Q1167" s="3" t="s">
        <v>40</v>
      </c>
      <c r="R1167" s="3">
        <v>48</v>
      </c>
      <c r="S1167" s="3">
        <v>8029</v>
      </c>
      <c r="T1167" s="3">
        <v>16829</v>
      </c>
      <c r="U1167" s="3">
        <v>0</v>
      </c>
      <c r="V1167" s="3">
        <v>0</v>
      </c>
      <c r="W1167" s="3">
        <v>0</v>
      </c>
      <c r="X1167" s="3">
        <v>0</v>
      </c>
      <c r="Y1167" s="3">
        <v>0</v>
      </c>
      <c r="Z1167" s="3">
        <v>53</v>
      </c>
      <c r="AA1167" s="3">
        <v>8972</v>
      </c>
      <c r="AB1167" s="3">
        <v>16829</v>
      </c>
      <c r="AC1167" s="3">
        <v>0</v>
      </c>
      <c r="AD1167" s="3">
        <v>40</v>
      </c>
      <c r="AE1167" s="3">
        <v>6627</v>
      </c>
      <c r="AF1167" s="3">
        <v>16409</v>
      </c>
      <c r="AG1167" s="3">
        <v>0</v>
      </c>
      <c r="AH1167" s="3" t="s">
        <v>4646</v>
      </c>
    </row>
    <row r="1168" spans="1:34" s="4" customFormat="1" ht="11.25" x14ac:dyDescent="0.2">
      <c r="A1168" s="3" t="s">
        <v>4568</v>
      </c>
      <c r="B1168" s="3" t="s">
        <v>4637</v>
      </c>
      <c r="C1168" s="3" t="s">
        <v>75</v>
      </c>
      <c r="D1168" s="3">
        <v>12828</v>
      </c>
      <c r="E1168" s="3" t="s">
        <v>4647</v>
      </c>
      <c r="F1168" s="3" t="s">
        <v>4648</v>
      </c>
      <c r="G1168" s="3" t="s">
        <v>4644</v>
      </c>
      <c r="H1168" s="3"/>
      <c r="I1168" s="3" t="s">
        <v>42</v>
      </c>
      <c r="J1168" s="3" t="s">
        <v>43</v>
      </c>
      <c r="K1168" s="3" t="s">
        <v>44</v>
      </c>
      <c r="L1168" s="3" t="s">
        <v>6</v>
      </c>
      <c r="M1168" s="3" t="s">
        <v>5256</v>
      </c>
      <c r="N1168" s="3" t="s">
        <v>67</v>
      </c>
      <c r="O1168" s="3" t="s">
        <v>40</v>
      </c>
      <c r="P1168" s="3" t="s">
        <v>40</v>
      </c>
      <c r="Q1168" s="3" t="s">
        <v>40</v>
      </c>
      <c r="R1168" s="3">
        <v>99.5</v>
      </c>
      <c r="S1168" s="3">
        <v>31378320</v>
      </c>
      <c r="T1168" s="3">
        <v>31536000</v>
      </c>
      <c r="U1168" s="3">
        <v>0</v>
      </c>
      <c r="V1168" s="3">
        <v>0</v>
      </c>
      <c r="W1168" s="3">
        <v>0</v>
      </c>
      <c r="X1168" s="3">
        <v>0</v>
      </c>
      <c r="Y1168" s="3">
        <v>0</v>
      </c>
      <c r="Z1168" s="3">
        <v>100</v>
      </c>
      <c r="AA1168" s="3">
        <v>31535880</v>
      </c>
      <c r="AB1168" s="3">
        <v>31536000</v>
      </c>
      <c r="AC1168" s="3">
        <v>0</v>
      </c>
      <c r="AD1168" s="3">
        <v>99.98</v>
      </c>
      <c r="AE1168" s="3">
        <v>31614770</v>
      </c>
      <c r="AF1168" s="3">
        <v>31622400</v>
      </c>
      <c r="AG1168" s="3">
        <v>0</v>
      </c>
      <c r="AH1168" s="3" t="s">
        <v>4649</v>
      </c>
    </row>
    <row r="1169" spans="1:34" s="4" customFormat="1" ht="11.25" x14ac:dyDescent="0.2">
      <c r="A1169" s="3" t="s">
        <v>4568</v>
      </c>
      <c r="B1169" s="3" t="s">
        <v>4637</v>
      </c>
      <c r="C1169" s="3" t="s">
        <v>75</v>
      </c>
      <c r="D1169" s="3">
        <v>12947</v>
      </c>
      <c r="E1169" s="3" t="s">
        <v>4650</v>
      </c>
      <c r="F1169" s="3" t="s">
        <v>4651</v>
      </c>
      <c r="G1169" s="3" t="s">
        <v>4639</v>
      </c>
      <c r="H1169" s="3"/>
      <c r="I1169" s="3" t="s">
        <v>42</v>
      </c>
      <c r="J1169" s="3" t="s">
        <v>43</v>
      </c>
      <c r="K1169" s="3" t="s">
        <v>53</v>
      </c>
      <c r="L1169" s="3" t="s">
        <v>6</v>
      </c>
      <c r="M1169" s="3" t="s">
        <v>5256</v>
      </c>
      <c r="N1169" s="3" t="s">
        <v>67</v>
      </c>
      <c r="O1169" s="3" t="s">
        <v>40</v>
      </c>
      <c r="P1169" s="3" t="s">
        <v>40</v>
      </c>
      <c r="Q1169" s="3" t="s">
        <v>40</v>
      </c>
      <c r="R1169" s="3">
        <v>89</v>
      </c>
      <c r="S1169" s="3">
        <v>67</v>
      </c>
      <c r="T1169" s="3">
        <v>75</v>
      </c>
      <c r="U1169" s="3">
        <v>0</v>
      </c>
      <c r="V1169" s="3">
        <v>0</v>
      </c>
      <c r="W1169" s="3">
        <v>0</v>
      </c>
      <c r="X1169" s="3">
        <v>0</v>
      </c>
      <c r="Y1169" s="3">
        <v>0</v>
      </c>
      <c r="Z1169" s="3">
        <v>88</v>
      </c>
      <c r="AA1169" s="3">
        <v>91</v>
      </c>
      <c r="AB1169" s="3">
        <v>104</v>
      </c>
      <c r="AC1169" s="3">
        <v>0</v>
      </c>
      <c r="AD1169" s="3">
        <v>90</v>
      </c>
      <c r="AE1169" s="3">
        <v>56</v>
      </c>
      <c r="AF1169" s="3">
        <v>62</v>
      </c>
      <c r="AG1169" s="3">
        <v>0</v>
      </c>
      <c r="AH1169" s="3" t="s">
        <v>4652</v>
      </c>
    </row>
    <row r="1170" spans="1:34" s="4" customFormat="1" ht="11.25" x14ac:dyDescent="0.2">
      <c r="A1170" s="3" t="s">
        <v>4568</v>
      </c>
      <c r="B1170" s="3" t="s">
        <v>4637</v>
      </c>
      <c r="C1170" s="3" t="s">
        <v>75</v>
      </c>
      <c r="D1170" s="3">
        <v>13097</v>
      </c>
      <c r="E1170" s="3" t="s">
        <v>4653</v>
      </c>
      <c r="F1170" s="3" t="s">
        <v>4654</v>
      </c>
      <c r="G1170" s="3" t="s">
        <v>4639</v>
      </c>
      <c r="H1170" s="3"/>
      <c r="I1170" s="3" t="s">
        <v>42</v>
      </c>
      <c r="J1170" s="3" t="s">
        <v>43</v>
      </c>
      <c r="K1170" s="3" t="s">
        <v>953</v>
      </c>
      <c r="L1170" s="3" t="s">
        <v>6</v>
      </c>
      <c r="M1170" s="3" t="s">
        <v>5256</v>
      </c>
      <c r="N1170" s="3" t="s">
        <v>67</v>
      </c>
      <c r="O1170" s="3" t="s">
        <v>40</v>
      </c>
      <c r="P1170" s="3" t="s">
        <v>40</v>
      </c>
      <c r="Q1170" s="3" t="s">
        <v>40</v>
      </c>
      <c r="R1170" s="3">
        <v>80</v>
      </c>
      <c r="S1170" s="3">
        <v>8</v>
      </c>
      <c r="T1170" s="3">
        <v>10</v>
      </c>
      <c r="U1170" s="3">
        <v>0</v>
      </c>
      <c r="V1170" s="3">
        <v>0</v>
      </c>
      <c r="W1170" s="3">
        <v>0</v>
      </c>
      <c r="X1170" s="3">
        <v>0</v>
      </c>
      <c r="Y1170" s="3">
        <v>0</v>
      </c>
      <c r="Z1170" s="3">
        <v>82.35</v>
      </c>
      <c r="AA1170" s="3">
        <v>14</v>
      </c>
      <c r="AB1170" s="3">
        <v>17</v>
      </c>
      <c r="AC1170" s="3">
        <v>0</v>
      </c>
      <c r="AD1170" s="3">
        <v>100</v>
      </c>
      <c r="AE1170" s="3">
        <v>17</v>
      </c>
      <c r="AF1170" s="3">
        <v>17</v>
      </c>
      <c r="AG1170" s="3">
        <v>0</v>
      </c>
      <c r="AH1170" s="3" t="s">
        <v>4655</v>
      </c>
    </row>
    <row r="1171" spans="1:34" s="4" customFormat="1" ht="11.25" x14ac:dyDescent="0.2">
      <c r="A1171" s="3" t="s">
        <v>4568</v>
      </c>
      <c r="B1171" s="3" t="s">
        <v>4637</v>
      </c>
      <c r="C1171" s="3" t="s">
        <v>75</v>
      </c>
      <c r="D1171" s="3">
        <v>13778</v>
      </c>
      <c r="E1171" s="3" t="s">
        <v>4656</v>
      </c>
      <c r="F1171" s="3" t="s">
        <v>4659</v>
      </c>
      <c r="G1171" s="3" t="s">
        <v>4657</v>
      </c>
      <c r="H1171" s="3" t="s">
        <v>4658</v>
      </c>
      <c r="I1171" s="3" t="s">
        <v>42</v>
      </c>
      <c r="J1171" s="3" t="s">
        <v>43</v>
      </c>
      <c r="K1171" s="3" t="s">
        <v>44</v>
      </c>
      <c r="L1171" s="3" t="s">
        <v>6</v>
      </c>
      <c r="M1171" s="3" t="s">
        <v>9</v>
      </c>
      <c r="N1171" s="3">
        <v>34</v>
      </c>
      <c r="O1171" s="3">
        <v>10657</v>
      </c>
      <c r="P1171" s="3">
        <v>31343</v>
      </c>
      <c r="Q1171" s="3">
        <v>0</v>
      </c>
      <c r="R1171" s="3"/>
      <c r="S1171" s="3"/>
      <c r="T1171" s="3"/>
      <c r="U1171" s="3"/>
      <c r="V1171" s="3">
        <v>34</v>
      </c>
      <c r="W1171" s="3">
        <v>7380</v>
      </c>
      <c r="X1171" s="3">
        <v>21856</v>
      </c>
      <c r="Y1171" s="3">
        <v>0</v>
      </c>
      <c r="Z1171" s="3">
        <v>33</v>
      </c>
      <c r="AA1171" s="3">
        <v>6177</v>
      </c>
      <c r="AB1171" s="3">
        <v>18843</v>
      </c>
      <c r="AC1171" s="3">
        <v>0</v>
      </c>
      <c r="AD1171" s="3">
        <v>27</v>
      </c>
      <c r="AE1171" s="3">
        <v>3523</v>
      </c>
      <c r="AF1171" s="3">
        <v>13126</v>
      </c>
      <c r="AG1171" s="3">
        <v>0</v>
      </c>
      <c r="AH1171" s="3" t="s">
        <v>4660</v>
      </c>
    </row>
    <row r="1172" spans="1:34" s="4" customFormat="1" ht="11.25" x14ac:dyDescent="0.2">
      <c r="A1172" s="3" t="s">
        <v>4568</v>
      </c>
      <c r="B1172" s="3" t="s">
        <v>4637</v>
      </c>
      <c r="C1172" s="3" t="s">
        <v>75</v>
      </c>
      <c r="D1172" s="3">
        <v>13844</v>
      </c>
      <c r="E1172" s="3" t="s">
        <v>4661</v>
      </c>
      <c r="F1172" s="3" t="s">
        <v>4663</v>
      </c>
      <c r="G1172" s="3" t="s">
        <v>4644</v>
      </c>
      <c r="H1172" s="3" t="s">
        <v>4662</v>
      </c>
      <c r="I1172" s="3" t="s">
        <v>42</v>
      </c>
      <c r="J1172" s="3" t="s">
        <v>43</v>
      </c>
      <c r="K1172" s="3" t="s">
        <v>44</v>
      </c>
      <c r="L1172" s="3" t="s">
        <v>6</v>
      </c>
      <c r="M1172" s="3" t="s">
        <v>9</v>
      </c>
      <c r="N1172" s="3">
        <v>96</v>
      </c>
      <c r="O1172" s="3">
        <v>4400</v>
      </c>
      <c r="P1172" s="3">
        <v>4600</v>
      </c>
      <c r="Q1172" s="3">
        <v>0</v>
      </c>
      <c r="R1172" s="3"/>
      <c r="S1172" s="3"/>
      <c r="T1172" s="3"/>
      <c r="U1172" s="3"/>
      <c r="V1172" s="3">
        <v>33</v>
      </c>
      <c r="W1172" s="3">
        <v>1500</v>
      </c>
      <c r="X1172" s="3">
        <v>4500</v>
      </c>
      <c r="Y1172" s="3">
        <v>0</v>
      </c>
      <c r="Z1172" s="3">
        <v>96</v>
      </c>
      <c r="AA1172" s="3">
        <v>4331</v>
      </c>
      <c r="AB1172" s="3">
        <v>4508</v>
      </c>
      <c r="AC1172" s="3">
        <v>0</v>
      </c>
      <c r="AD1172" s="3">
        <v>96</v>
      </c>
      <c r="AE1172" s="3">
        <v>3764</v>
      </c>
      <c r="AF1172" s="3">
        <v>3904</v>
      </c>
      <c r="AG1172" s="3">
        <v>0</v>
      </c>
      <c r="AH1172" s="3" t="s">
        <v>4664</v>
      </c>
    </row>
    <row r="1173" spans="1:34" s="4" customFormat="1" ht="11.25" x14ac:dyDescent="0.2">
      <c r="A1173" s="3" t="s">
        <v>4568</v>
      </c>
      <c r="B1173" s="3" t="s">
        <v>4637</v>
      </c>
      <c r="C1173" s="3" t="s">
        <v>75</v>
      </c>
      <c r="D1173" s="3">
        <v>13905</v>
      </c>
      <c r="E1173" s="3" t="s">
        <v>4665</v>
      </c>
      <c r="F1173" s="3" t="s">
        <v>4667</v>
      </c>
      <c r="G1173" s="3" t="s">
        <v>4639</v>
      </c>
      <c r="H1173" s="3" t="s">
        <v>4666</v>
      </c>
      <c r="I1173" s="3" t="s">
        <v>42</v>
      </c>
      <c r="J1173" s="3" t="s">
        <v>43</v>
      </c>
      <c r="K1173" s="3" t="s">
        <v>53</v>
      </c>
      <c r="L1173" s="3" t="s">
        <v>6</v>
      </c>
      <c r="M1173" s="3" t="s">
        <v>9</v>
      </c>
      <c r="N1173" s="3">
        <v>78</v>
      </c>
      <c r="O1173" s="3">
        <v>189</v>
      </c>
      <c r="P1173" s="3">
        <v>242</v>
      </c>
      <c r="Q1173" s="3">
        <v>0</v>
      </c>
      <c r="R1173" s="3"/>
      <c r="S1173" s="3"/>
      <c r="T1173" s="3"/>
      <c r="U1173" s="3"/>
      <c r="V1173" s="3">
        <v>86</v>
      </c>
      <c r="W1173" s="3">
        <v>43</v>
      </c>
      <c r="X1173" s="3">
        <v>50</v>
      </c>
      <c r="Y1173" s="3">
        <v>0</v>
      </c>
      <c r="Z1173" s="3">
        <v>81</v>
      </c>
      <c r="AA1173" s="3">
        <v>84</v>
      </c>
      <c r="AB1173" s="3">
        <v>104</v>
      </c>
      <c r="AC1173" s="3">
        <v>0</v>
      </c>
      <c r="AD1173" s="3">
        <v>76</v>
      </c>
      <c r="AE1173" s="3">
        <v>19</v>
      </c>
      <c r="AF1173" s="3">
        <v>25</v>
      </c>
      <c r="AG1173" s="3">
        <v>0</v>
      </c>
      <c r="AH1173" s="3" t="s">
        <v>4668</v>
      </c>
    </row>
    <row r="1174" spans="1:34" s="4" customFormat="1" ht="11.25" x14ac:dyDescent="0.2">
      <c r="A1174" s="3" t="s">
        <v>4568</v>
      </c>
      <c r="B1174" s="3" t="s">
        <v>4637</v>
      </c>
      <c r="C1174" s="3" t="s">
        <v>75</v>
      </c>
      <c r="D1174" s="3">
        <v>14020</v>
      </c>
      <c r="E1174" s="3" t="s">
        <v>4669</v>
      </c>
      <c r="F1174" s="3" t="s">
        <v>4671</v>
      </c>
      <c r="G1174" s="3" t="s">
        <v>4639</v>
      </c>
      <c r="H1174" s="3" t="s">
        <v>4670</v>
      </c>
      <c r="I1174" s="3" t="s">
        <v>42</v>
      </c>
      <c r="J1174" s="3" t="s">
        <v>43</v>
      </c>
      <c r="K1174" s="3" t="s">
        <v>53</v>
      </c>
      <c r="L1174" s="3" t="s">
        <v>6</v>
      </c>
      <c r="M1174" s="3" t="s">
        <v>9</v>
      </c>
      <c r="N1174" s="3">
        <v>83</v>
      </c>
      <c r="O1174" s="3">
        <v>75</v>
      </c>
      <c r="P1174" s="3">
        <v>90</v>
      </c>
      <c r="Q1174" s="3">
        <v>0</v>
      </c>
      <c r="R1174" s="3"/>
      <c r="S1174" s="3"/>
      <c r="T1174" s="3"/>
      <c r="U1174" s="3"/>
      <c r="V1174" s="3">
        <v>85</v>
      </c>
      <c r="W1174" s="3">
        <v>17</v>
      </c>
      <c r="X1174" s="3">
        <v>20</v>
      </c>
      <c r="Y1174" s="3">
        <v>0</v>
      </c>
      <c r="Z1174" s="3">
        <v>90</v>
      </c>
      <c r="AA1174" s="3">
        <v>101</v>
      </c>
      <c r="AB1174" s="3">
        <v>112</v>
      </c>
      <c r="AC1174" s="3">
        <v>0</v>
      </c>
      <c r="AD1174" s="3">
        <v>79</v>
      </c>
      <c r="AE1174" s="3">
        <v>73</v>
      </c>
      <c r="AF1174" s="3">
        <v>92</v>
      </c>
      <c r="AG1174" s="3">
        <v>0</v>
      </c>
      <c r="AH1174" s="3" t="s">
        <v>4672</v>
      </c>
    </row>
    <row r="1175" spans="1:34" s="4" customFormat="1" ht="11.25" x14ac:dyDescent="0.2">
      <c r="A1175" s="3" t="s">
        <v>4673</v>
      </c>
      <c r="B1175" s="3" t="s">
        <v>4674</v>
      </c>
      <c r="C1175" s="3" t="s">
        <v>639</v>
      </c>
      <c r="D1175" s="3">
        <v>9576</v>
      </c>
      <c r="E1175" s="3" t="s">
        <v>4675</v>
      </c>
      <c r="F1175" s="3" t="s">
        <v>4677</v>
      </c>
      <c r="G1175" s="3" t="s">
        <v>4676</v>
      </c>
      <c r="H1175" s="3"/>
      <c r="I1175" s="3" t="s">
        <v>87</v>
      </c>
      <c r="J1175" s="3" t="s">
        <v>52</v>
      </c>
      <c r="K1175" s="3" t="s">
        <v>53</v>
      </c>
      <c r="L1175" s="3" t="s">
        <v>6</v>
      </c>
      <c r="M1175" s="3" t="s">
        <v>5256</v>
      </c>
      <c r="N1175" s="3" t="s">
        <v>67</v>
      </c>
      <c r="O1175" s="3" t="s">
        <v>40</v>
      </c>
      <c r="P1175" s="3" t="s">
        <v>40</v>
      </c>
      <c r="Q1175" s="3" t="s">
        <v>40</v>
      </c>
      <c r="R1175" s="3">
        <v>39.5</v>
      </c>
      <c r="S1175" s="3">
        <v>40998</v>
      </c>
      <c r="T1175" s="3">
        <v>1038</v>
      </c>
      <c r="U1175" s="3">
        <v>0</v>
      </c>
      <c r="V1175" s="3">
        <v>0</v>
      </c>
      <c r="W1175" s="3">
        <v>0</v>
      </c>
      <c r="X1175" s="3">
        <v>0</v>
      </c>
      <c r="Y1175" s="3">
        <v>0</v>
      </c>
      <c r="Z1175" s="3">
        <v>39.36</v>
      </c>
      <c r="AA1175" s="3">
        <v>58488</v>
      </c>
      <c r="AB1175" s="3">
        <v>1486</v>
      </c>
      <c r="AC1175" s="3">
        <v>0</v>
      </c>
      <c r="AD1175" s="3">
        <v>38.28</v>
      </c>
      <c r="AE1175" s="3">
        <v>36255</v>
      </c>
      <c r="AF1175" s="3">
        <v>947</v>
      </c>
      <c r="AG1175" s="3">
        <v>0</v>
      </c>
      <c r="AH1175" s="3" t="s">
        <v>4678</v>
      </c>
    </row>
    <row r="1176" spans="1:34" s="4" customFormat="1" ht="11.25" x14ac:dyDescent="0.2">
      <c r="A1176" s="3" t="s">
        <v>4673</v>
      </c>
      <c r="B1176" s="3" t="s">
        <v>4674</v>
      </c>
      <c r="C1176" s="3" t="s">
        <v>639</v>
      </c>
      <c r="D1176" s="3">
        <v>9612</v>
      </c>
      <c r="E1176" s="3" t="s">
        <v>4679</v>
      </c>
      <c r="F1176" s="3" t="s">
        <v>4680</v>
      </c>
      <c r="G1176" s="3" t="s">
        <v>4676</v>
      </c>
      <c r="H1176" s="3"/>
      <c r="I1176" s="3" t="s">
        <v>87</v>
      </c>
      <c r="J1176" s="3" t="s">
        <v>52</v>
      </c>
      <c r="K1176" s="3" t="s">
        <v>53</v>
      </c>
      <c r="L1176" s="3" t="s">
        <v>6</v>
      </c>
      <c r="M1176" s="3" t="s">
        <v>5256</v>
      </c>
      <c r="N1176" s="3" t="s">
        <v>67</v>
      </c>
      <c r="O1176" s="3" t="s">
        <v>40</v>
      </c>
      <c r="P1176" s="3" t="s">
        <v>40</v>
      </c>
      <c r="Q1176" s="3" t="s">
        <v>40</v>
      </c>
      <c r="R1176" s="3">
        <v>17.96</v>
      </c>
      <c r="S1176" s="3">
        <v>37600</v>
      </c>
      <c r="T1176" s="3">
        <v>2093</v>
      </c>
      <c r="U1176" s="3">
        <v>0</v>
      </c>
      <c r="V1176" s="3">
        <v>0</v>
      </c>
      <c r="W1176" s="3">
        <v>0</v>
      </c>
      <c r="X1176" s="3">
        <v>0</v>
      </c>
      <c r="Y1176" s="3">
        <v>0</v>
      </c>
      <c r="Z1176" s="3">
        <v>17.86</v>
      </c>
      <c r="AA1176" s="3">
        <v>39960</v>
      </c>
      <c r="AB1176" s="3">
        <v>2238</v>
      </c>
      <c r="AC1176" s="3">
        <v>0</v>
      </c>
      <c r="AD1176" s="3">
        <v>17.989999999999998</v>
      </c>
      <c r="AE1176" s="3">
        <v>33463</v>
      </c>
      <c r="AF1176" s="3">
        <v>1860</v>
      </c>
      <c r="AG1176" s="3">
        <v>0</v>
      </c>
      <c r="AH1176" s="3" t="s">
        <v>4681</v>
      </c>
    </row>
    <row r="1177" spans="1:34" s="4" customFormat="1" ht="11.25" x14ac:dyDescent="0.2">
      <c r="A1177" s="3" t="s">
        <v>4673</v>
      </c>
      <c r="B1177" s="3" t="s">
        <v>4674</v>
      </c>
      <c r="C1177" s="3" t="s">
        <v>639</v>
      </c>
      <c r="D1177" s="3">
        <v>12405</v>
      </c>
      <c r="E1177" s="3" t="s">
        <v>4682</v>
      </c>
      <c r="F1177" s="3" t="s">
        <v>4683</v>
      </c>
      <c r="G1177" s="3" t="s">
        <v>4676</v>
      </c>
      <c r="H1177" s="3"/>
      <c r="I1177" s="3" t="s">
        <v>87</v>
      </c>
      <c r="J1177" s="3" t="s">
        <v>52</v>
      </c>
      <c r="K1177" s="3" t="s">
        <v>53</v>
      </c>
      <c r="L1177" s="3" t="s">
        <v>6</v>
      </c>
      <c r="M1177" s="3" t="s">
        <v>5256</v>
      </c>
      <c r="N1177" s="3" t="s">
        <v>67</v>
      </c>
      <c r="O1177" s="3" t="s">
        <v>40</v>
      </c>
      <c r="P1177" s="3" t="s">
        <v>40</v>
      </c>
      <c r="Q1177" s="3" t="s">
        <v>40</v>
      </c>
      <c r="R1177" s="3">
        <v>18.3</v>
      </c>
      <c r="S1177" s="3">
        <v>57595</v>
      </c>
      <c r="T1177" s="3">
        <v>3148</v>
      </c>
      <c r="U1177" s="3">
        <v>0</v>
      </c>
      <c r="V1177" s="3">
        <v>0</v>
      </c>
      <c r="W1177" s="3">
        <v>0</v>
      </c>
      <c r="X1177" s="3">
        <v>0</v>
      </c>
      <c r="Y1177" s="3">
        <v>0</v>
      </c>
      <c r="Z1177" s="3">
        <v>17.78</v>
      </c>
      <c r="AA1177" s="3">
        <v>56040</v>
      </c>
      <c r="AB1177" s="3">
        <v>3152</v>
      </c>
      <c r="AC1177" s="3">
        <v>0</v>
      </c>
      <c r="AD1177" s="3">
        <v>18.36</v>
      </c>
      <c r="AE1177" s="3">
        <v>54384</v>
      </c>
      <c r="AF1177" s="3">
        <v>2962</v>
      </c>
      <c r="AG1177" s="3">
        <v>0</v>
      </c>
      <c r="AH1177" s="3" t="s">
        <v>4684</v>
      </c>
    </row>
    <row r="1178" spans="1:34" s="4" customFormat="1" ht="11.25" x14ac:dyDescent="0.2">
      <c r="A1178" s="3" t="s">
        <v>4673</v>
      </c>
      <c r="B1178" s="3" t="s">
        <v>4674</v>
      </c>
      <c r="C1178" s="3" t="s">
        <v>639</v>
      </c>
      <c r="D1178" s="3">
        <v>13523</v>
      </c>
      <c r="E1178" s="3" t="s">
        <v>4685</v>
      </c>
      <c r="F1178" s="3" t="s">
        <v>4687</v>
      </c>
      <c r="G1178" s="3" t="s">
        <v>4676</v>
      </c>
      <c r="H1178" s="3" t="s">
        <v>4686</v>
      </c>
      <c r="I1178" s="3" t="s">
        <v>87</v>
      </c>
      <c r="J1178" s="3" t="s">
        <v>52</v>
      </c>
      <c r="K1178" s="3" t="s">
        <v>53</v>
      </c>
      <c r="L1178" s="3" t="s">
        <v>6</v>
      </c>
      <c r="M1178" s="3" t="s">
        <v>9</v>
      </c>
      <c r="N1178" s="3">
        <v>22.8</v>
      </c>
      <c r="O1178" s="3">
        <v>41040</v>
      </c>
      <c r="P1178" s="3">
        <v>1800</v>
      </c>
      <c r="Q1178" s="3">
        <v>0</v>
      </c>
      <c r="R1178" s="3"/>
      <c r="S1178" s="3"/>
      <c r="T1178" s="3"/>
      <c r="U1178" s="3"/>
      <c r="V1178" s="3">
        <v>22.94</v>
      </c>
      <c r="W1178" s="3">
        <v>13879</v>
      </c>
      <c r="X1178" s="3">
        <v>605</v>
      </c>
      <c r="Y1178" s="3">
        <v>0</v>
      </c>
      <c r="Z1178" s="3">
        <v>21.12</v>
      </c>
      <c r="AA1178" s="3">
        <v>39491</v>
      </c>
      <c r="AB1178" s="3">
        <v>1870</v>
      </c>
      <c r="AC1178" s="3">
        <v>0</v>
      </c>
      <c r="AD1178" s="3">
        <v>21.58</v>
      </c>
      <c r="AE1178" s="3">
        <v>30404</v>
      </c>
      <c r="AF1178" s="3">
        <v>1409</v>
      </c>
      <c r="AG1178" s="3">
        <v>0</v>
      </c>
      <c r="AH1178" s="3" t="s">
        <v>4688</v>
      </c>
    </row>
    <row r="1179" spans="1:34" s="4" customFormat="1" ht="11.25" x14ac:dyDescent="0.2">
      <c r="A1179" s="3" t="s">
        <v>4673</v>
      </c>
      <c r="B1179" s="3" t="s">
        <v>4674</v>
      </c>
      <c r="C1179" s="3" t="s">
        <v>639</v>
      </c>
      <c r="D1179" s="3">
        <v>13532</v>
      </c>
      <c r="E1179" s="3" t="s">
        <v>4689</v>
      </c>
      <c r="F1179" s="3" t="s">
        <v>4691</v>
      </c>
      <c r="G1179" s="3" t="s">
        <v>4676</v>
      </c>
      <c r="H1179" s="3" t="s">
        <v>4690</v>
      </c>
      <c r="I1179" s="3" t="s">
        <v>42</v>
      </c>
      <c r="J1179" s="3" t="s">
        <v>43</v>
      </c>
      <c r="K1179" s="3" t="s">
        <v>44</v>
      </c>
      <c r="L1179" s="3" t="s">
        <v>6</v>
      </c>
      <c r="M1179" s="3" t="s">
        <v>9</v>
      </c>
      <c r="N1179" s="3">
        <v>72</v>
      </c>
      <c r="O1179" s="3">
        <v>49174</v>
      </c>
      <c r="P1179" s="3">
        <v>68171</v>
      </c>
      <c r="Q1179" s="3">
        <v>0</v>
      </c>
      <c r="R1179" s="3"/>
      <c r="S1179" s="3"/>
      <c r="T1179" s="3"/>
      <c r="U1179" s="3"/>
      <c r="V1179" s="3">
        <v>72</v>
      </c>
      <c r="W1179" s="3">
        <v>24586</v>
      </c>
      <c r="X1179" s="3">
        <v>34085</v>
      </c>
      <c r="Y1179" s="3">
        <v>0</v>
      </c>
      <c r="Z1179" s="3">
        <v>58</v>
      </c>
      <c r="AA1179" s="3">
        <v>42401</v>
      </c>
      <c r="AB1179" s="3">
        <v>72551</v>
      </c>
      <c r="AC1179" s="3">
        <v>0</v>
      </c>
      <c r="AD1179" s="3">
        <v>61</v>
      </c>
      <c r="AE1179" s="3">
        <v>19974</v>
      </c>
      <c r="AF1179" s="3">
        <v>32831</v>
      </c>
      <c r="AG1179" s="3">
        <v>0</v>
      </c>
      <c r="AH1179" s="3" t="s">
        <v>4692</v>
      </c>
    </row>
    <row r="1180" spans="1:34" s="4" customFormat="1" ht="11.25" x14ac:dyDescent="0.2">
      <c r="A1180" s="3" t="s">
        <v>4673</v>
      </c>
      <c r="B1180" s="3" t="s">
        <v>4674</v>
      </c>
      <c r="C1180" s="3" t="s">
        <v>639</v>
      </c>
      <c r="D1180" s="3">
        <v>13536</v>
      </c>
      <c r="E1180" s="3" t="s">
        <v>4693</v>
      </c>
      <c r="F1180" s="3" t="s">
        <v>4696</v>
      </c>
      <c r="G1180" s="3" t="s">
        <v>4694</v>
      </c>
      <c r="H1180" s="3" t="s">
        <v>4695</v>
      </c>
      <c r="I1180" s="3" t="s">
        <v>87</v>
      </c>
      <c r="J1180" s="3" t="s">
        <v>52</v>
      </c>
      <c r="K1180" s="3" t="s">
        <v>53</v>
      </c>
      <c r="L1180" s="3" t="s">
        <v>6</v>
      </c>
      <c r="M1180" s="3" t="s">
        <v>9</v>
      </c>
      <c r="N1180" s="3">
        <v>25</v>
      </c>
      <c r="O1180" s="3">
        <v>2100</v>
      </c>
      <c r="P1180" s="3">
        <v>84</v>
      </c>
      <c r="Q1180" s="3">
        <v>0</v>
      </c>
      <c r="R1180" s="3"/>
      <c r="S1180" s="3"/>
      <c r="T1180" s="3"/>
      <c r="U1180" s="3"/>
      <c r="V1180" s="3">
        <v>20.67</v>
      </c>
      <c r="W1180" s="3">
        <v>1199</v>
      </c>
      <c r="X1180" s="3">
        <v>58</v>
      </c>
      <c r="Y1180" s="3">
        <v>0</v>
      </c>
      <c r="Z1180" s="3">
        <v>24.61</v>
      </c>
      <c r="AA1180" s="3">
        <v>1846</v>
      </c>
      <c r="AB1180" s="3">
        <v>75</v>
      </c>
      <c r="AC1180" s="3">
        <v>0</v>
      </c>
      <c r="AD1180" s="3">
        <v>26.84</v>
      </c>
      <c r="AE1180" s="3">
        <v>1637</v>
      </c>
      <c r="AF1180" s="3">
        <v>61</v>
      </c>
      <c r="AG1180" s="3">
        <v>0</v>
      </c>
      <c r="AH1180" s="3" t="s">
        <v>4697</v>
      </c>
    </row>
    <row r="1181" spans="1:34" s="4" customFormat="1" ht="11.25" x14ac:dyDescent="0.2">
      <c r="A1181" s="3" t="s">
        <v>4673</v>
      </c>
      <c r="B1181" s="3" t="s">
        <v>4674</v>
      </c>
      <c r="C1181" s="3" t="s">
        <v>639</v>
      </c>
      <c r="D1181" s="3">
        <v>13538</v>
      </c>
      <c r="E1181" s="3" t="s">
        <v>4698</v>
      </c>
      <c r="F1181" s="3" t="s">
        <v>4701</v>
      </c>
      <c r="G1181" s="3" t="s">
        <v>4699</v>
      </c>
      <c r="H1181" s="3" t="s">
        <v>4700</v>
      </c>
      <c r="I1181" s="3" t="s">
        <v>42</v>
      </c>
      <c r="J1181" s="3" t="s">
        <v>43</v>
      </c>
      <c r="K1181" s="3" t="s">
        <v>44</v>
      </c>
      <c r="L1181" s="3" t="s">
        <v>6</v>
      </c>
      <c r="M1181" s="3" t="s">
        <v>9</v>
      </c>
      <c r="N1181" s="3">
        <v>100</v>
      </c>
      <c r="O1181" s="3">
        <v>4</v>
      </c>
      <c r="P1181" s="3">
        <v>4</v>
      </c>
      <c r="Q1181" s="3">
        <v>0</v>
      </c>
      <c r="R1181" s="3"/>
      <c r="S1181" s="3"/>
      <c r="T1181" s="3"/>
      <c r="U1181" s="3"/>
      <c r="V1181" s="3">
        <v>100</v>
      </c>
      <c r="W1181" s="3">
        <v>4</v>
      </c>
      <c r="X1181" s="3">
        <v>4</v>
      </c>
      <c r="Y1181" s="3">
        <v>0</v>
      </c>
      <c r="Z1181" s="3">
        <v>100</v>
      </c>
      <c r="AA1181" s="3">
        <v>4</v>
      </c>
      <c r="AB1181" s="3">
        <v>4</v>
      </c>
      <c r="AC1181" s="3">
        <v>0</v>
      </c>
      <c r="AD1181" s="3">
        <v>100</v>
      </c>
      <c r="AE1181" s="3">
        <v>4</v>
      </c>
      <c r="AF1181" s="3">
        <v>4</v>
      </c>
      <c r="AG1181" s="3">
        <v>0</v>
      </c>
      <c r="AH1181" s="3" t="s">
        <v>4702</v>
      </c>
    </row>
    <row r="1182" spans="1:34" s="4" customFormat="1" ht="11.25" x14ac:dyDescent="0.2">
      <c r="A1182" s="3" t="s">
        <v>4673</v>
      </c>
      <c r="B1182" s="3" t="s">
        <v>4674</v>
      </c>
      <c r="C1182" s="3" t="s">
        <v>639</v>
      </c>
      <c r="D1182" s="3">
        <v>13539</v>
      </c>
      <c r="E1182" s="3" t="s">
        <v>4703</v>
      </c>
      <c r="F1182" s="3" t="s">
        <v>4705</v>
      </c>
      <c r="G1182" s="3" t="s">
        <v>4699</v>
      </c>
      <c r="H1182" s="3" t="s">
        <v>4704</v>
      </c>
      <c r="I1182" s="3" t="s">
        <v>42</v>
      </c>
      <c r="J1182" s="3" t="s">
        <v>43</v>
      </c>
      <c r="K1182" s="3" t="s">
        <v>505</v>
      </c>
      <c r="L1182" s="3" t="s">
        <v>6</v>
      </c>
      <c r="M1182" s="3" t="s">
        <v>9</v>
      </c>
      <c r="N1182" s="3">
        <v>0.99</v>
      </c>
      <c r="O1182" s="3">
        <v>18660904759</v>
      </c>
      <c r="P1182" s="3">
        <v>18907854580</v>
      </c>
      <c r="Q1182" s="3">
        <v>0</v>
      </c>
      <c r="R1182" s="3"/>
      <c r="S1182" s="3"/>
      <c r="T1182" s="3"/>
      <c r="U1182" s="3"/>
      <c r="V1182" s="3">
        <v>1.07</v>
      </c>
      <c r="W1182" s="3">
        <v>8188046582</v>
      </c>
      <c r="X1182" s="3">
        <v>7679742280</v>
      </c>
      <c r="Y1182" s="3">
        <v>0</v>
      </c>
      <c r="Z1182" s="3" t="s">
        <v>67</v>
      </c>
      <c r="AA1182" s="3" t="s">
        <v>40</v>
      </c>
      <c r="AB1182" s="3" t="s">
        <v>40</v>
      </c>
      <c r="AC1182" s="3" t="s">
        <v>40</v>
      </c>
      <c r="AD1182" s="3" t="s">
        <v>67</v>
      </c>
      <c r="AE1182" s="3" t="s">
        <v>40</v>
      </c>
      <c r="AF1182" s="3" t="s">
        <v>40</v>
      </c>
      <c r="AG1182" s="3" t="s">
        <v>40</v>
      </c>
      <c r="AH1182" s="3" t="s">
        <v>4706</v>
      </c>
    </row>
    <row r="1183" spans="1:34" s="4" customFormat="1" ht="11.25" x14ac:dyDescent="0.2">
      <c r="A1183" s="3" t="s">
        <v>4673</v>
      </c>
      <c r="B1183" s="3" t="s">
        <v>4707</v>
      </c>
      <c r="C1183" s="3" t="s">
        <v>639</v>
      </c>
      <c r="D1183" s="3">
        <v>3930</v>
      </c>
      <c r="E1183" s="3" t="s">
        <v>4708</v>
      </c>
      <c r="F1183" s="3" t="s">
        <v>4709</v>
      </c>
      <c r="G1183" s="3"/>
      <c r="H1183" s="3"/>
      <c r="I1183" s="3" t="s">
        <v>87</v>
      </c>
      <c r="J1183" s="3" t="s">
        <v>52</v>
      </c>
      <c r="K1183" s="3" t="s">
        <v>53</v>
      </c>
      <c r="L1183" s="3" t="s">
        <v>6</v>
      </c>
      <c r="M1183" s="3" t="s">
        <v>5256</v>
      </c>
      <c r="N1183" s="3" t="s">
        <v>67</v>
      </c>
      <c r="O1183" s="3" t="s">
        <v>40</v>
      </c>
      <c r="P1183" s="3" t="s">
        <v>40</v>
      </c>
      <c r="Q1183" s="3" t="s">
        <v>40</v>
      </c>
      <c r="R1183" s="3">
        <v>8</v>
      </c>
      <c r="S1183" s="3">
        <v>4000</v>
      </c>
      <c r="T1183" s="3">
        <v>500</v>
      </c>
      <c r="U1183" s="3">
        <v>0</v>
      </c>
      <c r="V1183" s="3">
        <v>0</v>
      </c>
      <c r="W1183" s="3">
        <v>0</v>
      </c>
      <c r="X1183" s="3">
        <v>0</v>
      </c>
      <c r="Y1183" s="3">
        <v>0</v>
      </c>
      <c r="Z1183" s="3">
        <v>6.68</v>
      </c>
      <c r="AA1183" s="3">
        <v>2210</v>
      </c>
      <c r="AB1183" s="3">
        <v>331</v>
      </c>
      <c r="AC1183" s="3">
        <v>0</v>
      </c>
      <c r="AD1183" s="3">
        <v>7.01</v>
      </c>
      <c r="AE1183" s="3">
        <v>1633</v>
      </c>
      <c r="AF1183" s="3">
        <v>233</v>
      </c>
      <c r="AG1183" s="3">
        <v>0</v>
      </c>
      <c r="AH1183" s="3" t="s">
        <v>4710</v>
      </c>
    </row>
    <row r="1184" spans="1:34" s="4" customFormat="1" ht="11.25" x14ac:dyDescent="0.2">
      <c r="A1184" s="3" t="s">
        <v>4673</v>
      </c>
      <c r="B1184" s="3" t="s">
        <v>4707</v>
      </c>
      <c r="C1184" s="3" t="s">
        <v>639</v>
      </c>
      <c r="D1184" s="3">
        <v>12605</v>
      </c>
      <c r="E1184" s="3" t="s">
        <v>4711</v>
      </c>
      <c r="F1184" s="3" t="s">
        <v>4714</v>
      </c>
      <c r="G1184" s="3" t="s">
        <v>4712</v>
      </c>
      <c r="H1184" s="3" t="s">
        <v>4713</v>
      </c>
      <c r="I1184" s="3" t="s">
        <v>42</v>
      </c>
      <c r="J1184" s="3" t="s">
        <v>43</v>
      </c>
      <c r="K1184" s="3" t="s">
        <v>505</v>
      </c>
      <c r="L1184" s="3" t="s">
        <v>6</v>
      </c>
      <c r="M1184" s="3" t="s">
        <v>5257</v>
      </c>
      <c r="N1184" s="3">
        <v>35</v>
      </c>
      <c r="O1184" s="3">
        <v>68788566799</v>
      </c>
      <c r="P1184" s="3">
        <v>196538762284</v>
      </c>
      <c r="Q1184" s="3">
        <v>0</v>
      </c>
      <c r="R1184" s="3">
        <v>35</v>
      </c>
      <c r="S1184" s="3">
        <v>54687500000</v>
      </c>
      <c r="T1184" s="3">
        <v>156250000000</v>
      </c>
      <c r="U1184" s="3">
        <v>0</v>
      </c>
      <c r="V1184" s="3">
        <v>30.91</v>
      </c>
      <c r="W1184" s="3">
        <v>30376048947</v>
      </c>
      <c r="X1184" s="3">
        <v>98269381142</v>
      </c>
      <c r="Y1184" s="3">
        <v>0</v>
      </c>
      <c r="Z1184" s="3">
        <v>33.340000000000003</v>
      </c>
      <c r="AA1184" s="3">
        <v>57310868148</v>
      </c>
      <c r="AB1184" s="3">
        <v>171908960151</v>
      </c>
      <c r="AC1184" s="3">
        <v>0</v>
      </c>
      <c r="AD1184" s="3">
        <v>32.049999999999997</v>
      </c>
      <c r="AE1184" s="3">
        <v>48003719073</v>
      </c>
      <c r="AF1184" s="3">
        <v>149766157502</v>
      </c>
      <c r="AG1184" s="3">
        <v>0</v>
      </c>
      <c r="AH1184" s="3" t="s">
        <v>4715</v>
      </c>
    </row>
    <row r="1185" spans="1:34" s="4" customFormat="1" ht="11.25" x14ac:dyDescent="0.2">
      <c r="A1185" s="3" t="s">
        <v>4673</v>
      </c>
      <c r="B1185" s="3" t="s">
        <v>4707</v>
      </c>
      <c r="C1185" s="3" t="s">
        <v>639</v>
      </c>
      <c r="D1185" s="3">
        <v>12951</v>
      </c>
      <c r="E1185" s="3" t="s">
        <v>4716</v>
      </c>
      <c r="F1185" s="3" t="s">
        <v>4718</v>
      </c>
      <c r="G1185" s="3" t="s">
        <v>4712</v>
      </c>
      <c r="H1185" s="3" t="s">
        <v>4717</v>
      </c>
      <c r="I1185" s="3" t="s">
        <v>87</v>
      </c>
      <c r="J1185" s="3" t="s">
        <v>52</v>
      </c>
      <c r="K1185" s="3" t="s">
        <v>53</v>
      </c>
      <c r="L1185" s="3" t="s">
        <v>6</v>
      </c>
      <c r="M1185" s="3" t="s">
        <v>5257</v>
      </c>
      <c r="N1185" s="3">
        <v>3</v>
      </c>
      <c r="O1185" s="3">
        <v>53232</v>
      </c>
      <c r="P1185" s="3">
        <v>17744</v>
      </c>
      <c r="Q1185" s="3">
        <v>0</v>
      </c>
      <c r="R1185" s="3">
        <v>3.4</v>
      </c>
      <c r="S1185" s="3">
        <v>54000</v>
      </c>
      <c r="T1185" s="3">
        <v>15882</v>
      </c>
      <c r="U1185" s="3">
        <v>0</v>
      </c>
      <c r="V1185" s="3">
        <v>2.27</v>
      </c>
      <c r="W1185" s="3">
        <v>16877</v>
      </c>
      <c r="X1185" s="3">
        <v>7419</v>
      </c>
      <c r="Y1185" s="3">
        <v>0</v>
      </c>
      <c r="Z1185" s="3">
        <v>2.52</v>
      </c>
      <c r="AA1185" s="3">
        <v>24959</v>
      </c>
      <c r="AB1185" s="3">
        <v>9891</v>
      </c>
      <c r="AC1185" s="3">
        <v>0</v>
      </c>
      <c r="AD1185" s="3">
        <v>3.11</v>
      </c>
      <c r="AE1185" s="3">
        <v>26958</v>
      </c>
      <c r="AF1185" s="3">
        <v>8655</v>
      </c>
      <c r="AG1185" s="3">
        <v>0</v>
      </c>
      <c r="AH1185" s="3" t="s">
        <v>4719</v>
      </c>
    </row>
    <row r="1186" spans="1:34" s="4" customFormat="1" ht="11.25" x14ac:dyDescent="0.2">
      <c r="A1186" s="3" t="s">
        <v>4673</v>
      </c>
      <c r="B1186" s="3" t="s">
        <v>4707</v>
      </c>
      <c r="C1186" s="3" t="s">
        <v>639</v>
      </c>
      <c r="D1186" s="3">
        <v>13219</v>
      </c>
      <c r="E1186" s="3" t="s">
        <v>4720</v>
      </c>
      <c r="F1186" s="3" t="s">
        <v>4722</v>
      </c>
      <c r="G1186" s="3" t="s">
        <v>4712</v>
      </c>
      <c r="H1186" s="3" t="s">
        <v>4721</v>
      </c>
      <c r="I1186" s="3" t="s">
        <v>87</v>
      </c>
      <c r="J1186" s="3" t="s">
        <v>52</v>
      </c>
      <c r="K1186" s="3" t="s">
        <v>53</v>
      </c>
      <c r="L1186" s="3" t="s">
        <v>6</v>
      </c>
      <c r="M1186" s="3" t="s">
        <v>5257</v>
      </c>
      <c r="N1186" s="3">
        <v>22</v>
      </c>
      <c r="O1186" s="3">
        <v>44352</v>
      </c>
      <c r="P1186" s="3">
        <v>2016</v>
      </c>
      <c r="Q1186" s="3">
        <v>0</v>
      </c>
      <c r="R1186" s="3">
        <v>22</v>
      </c>
      <c r="S1186" s="3">
        <v>42550</v>
      </c>
      <c r="T1186" s="3">
        <v>1934</v>
      </c>
      <c r="U1186" s="3">
        <v>0</v>
      </c>
      <c r="V1186" s="3">
        <v>17.010000000000002</v>
      </c>
      <c r="W1186" s="3">
        <v>15376</v>
      </c>
      <c r="X1186" s="3">
        <v>904</v>
      </c>
      <c r="Y1186" s="3">
        <v>0</v>
      </c>
      <c r="Z1186" s="3">
        <v>21.18</v>
      </c>
      <c r="AA1186" s="3">
        <v>59991</v>
      </c>
      <c r="AB1186" s="3">
        <v>2832</v>
      </c>
      <c r="AC1186" s="3">
        <v>0</v>
      </c>
      <c r="AD1186" s="3">
        <v>21.29</v>
      </c>
      <c r="AE1186" s="3">
        <v>31984</v>
      </c>
      <c r="AF1186" s="3">
        <v>1502</v>
      </c>
      <c r="AG1186" s="3">
        <v>0</v>
      </c>
      <c r="AH1186" s="3" t="s">
        <v>4723</v>
      </c>
    </row>
    <row r="1187" spans="1:34" s="4" customFormat="1" ht="11.25" x14ac:dyDescent="0.2">
      <c r="A1187" s="3" t="s">
        <v>4673</v>
      </c>
      <c r="B1187" s="3" t="s">
        <v>4707</v>
      </c>
      <c r="C1187" s="3" t="s">
        <v>639</v>
      </c>
      <c r="D1187" s="3">
        <v>13222</v>
      </c>
      <c r="E1187" s="3" t="s">
        <v>4724</v>
      </c>
      <c r="F1187" s="3" t="s">
        <v>4725</v>
      </c>
      <c r="G1187" s="3"/>
      <c r="H1187" s="3"/>
      <c r="I1187" s="3" t="s">
        <v>87</v>
      </c>
      <c r="J1187" s="3" t="s">
        <v>52</v>
      </c>
      <c r="K1187" s="3" t="s">
        <v>53</v>
      </c>
      <c r="L1187" s="3" t="s">
        <v>6</v>
      </c>
      <c r="M1187" s="3" t="s">
        <v>5256</v>
      </c>
      <c r="N1187" s="3" t="s">
        <v>67</v>
      </c>
      <c r="O1187" s="3" t="s">
        <v>40</v>
      </c>
      <c r="P1187" s="3" t="s">
        <v>40</v>
      </c>
      <c r="Q1187" s="3" t="s">
        <v>40</v>
      </c>
      <c r="R1187" s="3">
        <v>30</v>
      </c>
      <c r="S1187" s="3">
        <v>19500</v>
      </c>
      <c r="T1187" s="3">
        <v>650</v>
      </c>
      <c r="U1187" s="3">
        <v>0</v>
      </c>
      <c r="V1187" s="3">
        <v>0</v>
      </c>
      <c r="W1187" s="3">
        <v>0</v>
      </c>
      <c r="X1187" s="3">
        <v>0</v>
      </c>
      <c r="Y1187" s="3">
        <v>0</v>
      </c>
      <c r="Z1187" s="3">
        <v>28.76</v>
      </c>
      <c r="AA1187" s="3">
        <v>25021</v>
      </c>
      <c r="AB1187" s="3">
        <v>870</v>
      </c>
      <c r="AC1187" s="3">
        <v>0</v>
      </c>
      <c r="AD1187" s="3">
        <v>27.47</v>
      </c>
      <c r="AE1187" s="3">
        <v>19447</v>
      </c>
      <c r="AF1187" s="3">
        <v>708</v>
      </c>
      <c r="AG1187" s="3">
        <v>0</v>
      </c>
      <c r="AH1187" s="3" t="s">
        <v>4726</v>
      </c>
    </row>
    <row r="1188" spans="1:34" s="4" customFormat="1" ht="11.25" x14ac:dyDescent="0.2">
      <c r="A1188" s="3" t="s">
        <v>4673</v>
      </c>
      <c r="B1188" s="3" t="s">
        <v>4707</v>
      </c>
      <c r="C1188" s="3" t="s">
        <v>639</v>
      </c>
      <c r="D1188" s="3">
        <v>13510</v>
      </c>
      <c r="E1188" s="3" t="s">
        <v>4727</v>
      </c>
      <c r="F1188" s="3" t="s">
        <v>4730</v>
      </c>
      <c r="G1188" s="3" t="s">
        <v>4728</v>
      </c>
      <c r="H1188" s="3" t="s">
        <v>4729</v>
      </c>
      <c r="I1188" s="3" t="s">
        <v>42</v>
      </c>
      <c r="J1188" s="3" t="s">
        <v>43</v>
      </c>
      <c r="K1188" s="3" t="s">
        <v>53</v>
      </c>
      <c r="L1188" s="3" t="s">
        <v>6</v>
      </c>
      <c r="M1188" s="3" t="s">
        <v>9</v>
      </c>
      <c r="N1188" s="3">
        <v>25</v>
      </c>
      <c r="O1188" s="3">
        <v>150</v>
      </c>
      <c r="P1188" s="3">
        <v>600</v>
      </c>
      <c r="Q1188" s="3">
        <v>0</v>
      </c>
      <c r="R1188" s="3"/>
      <c r="S1188" s="3"/>
      <c r="T1188" s="3"/>
      <c r="U1188" s="3"/>
      <c r="V1188" s="3" t="s">
        <v>67</v>
      </c>
      <c r="W1188" s="3" t="s">
        <v>40</v>
      </c>
      <c r="X1188" s="3" t="s">
        <v>40</v>
      </c>
      <c r="Y1188" s="3" t="s">
        <v>40</v>
      </c>
      <c r="Z1188" s="3" t="s">
        <v>67</v>
      </c>
      <c r="AA1188" s="3" t="s">
        <v>40</v>
      </c>
      <c r="AB1188" s="3" t="s">
        <v>40</v>
      </c>
      <c r="AC1188" s="3" t="s">
        <v>40</v>
      </c>
      <c r="AD1188" s="3" t="s">
        <v>67</v>
      </c>
      <c r="AE1188" s="3" t="s">
        <v>40</v>
      </c>
      <c r="AF1188" s="3" t="s">
        <v>40</v>
      </c>
      <c r="AG1188" s="3" t="s">
        <v>40</v>
      </c>
      <c r="AH1188" s="3" t="s">
        <v>4731</v>
      </c>
    </row>
    <row r="1189" spans="1:34" s="4" customFormat="1" ht="11.25" x14ac:dyDescent="0.2">
      <c r="A1189" s="3" t="s">
        <v>4673</v>
      </c>
      <c r="B1189" s="3" t="s">
        <v>4732</v>
      </c>
      <c r="C1189" s="3" t="s">
        <v>36</v>
      </c>
      <c r="D1189" s="3">
        <v>521</v>
      </c>
      <c r="E1189" s="3" t="s">
        <v>4733</v>
      </c>
      <c r="F1189" s="3" t="s">
        <v>4735</v>
      </c>
      <c r="G1189" s="3" t="s">
        <v>4734</v>
      </c>
      <c r="H1189" s="3"/>
      <c r="I1189" s="3" t="s">
        <v>87</v>
      </c>
      <c r="J1189" s="3" t="s">
        <v>52</v>
      </c>
      <c r="K1189" s="3" t="s">
        <v>53</v>
      </c>
      <c r="L1189" s="3" t="s">
        <v>6</v>
      </c>
      <c r="M1189" s="3" t="s">
        <v>5256</v>
      </c>
      <c r="N1189" s="3" t="s">
        <v>67</v>
      </c>
      <c r="O1189" s="3" t="s">
        <v>40</v>
      </c>
      <c r="P1189" s="3" t="s">
        <v>40</v>
      </c>
      <c r="Q1189" s="3" t="s">
        <v>40</v>
      </c>
      <c r="R1189" s="3" t="s">
        <v>67</v>
      </c>
      <c r="S1189" s="3" t="s">
        <v>40</v>
      </c>
      <c r="T1189" s="3" t="s">
        <v>40</v>
      </c>
      <c r="U1189" s="3" t="s">
        <v>40</v>
      </c>
      <c r="V1189" s="3" t="s">
        <v>67</v>
      </c>
      <c r="W1189" s="3" t="s">
        <v>40</v>
      </c>
      <c r="X1189" s="3" t="s">
        <v>40</v>
      </c>
      <c r="Y1189" s="3" t="s">
        <v>40</v>
      </c>
      <c r="Z1189" s="3">
        <v>0</v>
      </c>
      <c r="AA1189" s="3">
        <v>12091</v>
      </c>
      <c r="AB1189" s="3">
        <v>713</v>
      </c>
      <c r="AC1189" s="3">
        <v>0</v>
      </c>
      <c r="AD1189" s="3">
        <v>18</v>
      </c>
      <c r="AE1189" s="3">
        <v>7256</v>
      </c>
      <c r="AF1189" s="3">
        <v>401</v>
      </c>
      <c r="AG1189" s="3">
        <v>0</v>
      </c>
      <c r="AH1189" s="3" t="s">
        <v>4736</v>
      </c>
    </row>
    <row r="1190" spans="1:34" s="4" customFormat="1" ht="11.25" x14ac:dyDescent="0.2">
      <c r="A1190" s="3" t="s">
        <v>4673</v>
      </c>
      <c r="B1190" s="3" t="s">
        <v>4732</v>
      </c>
      <c r="C1190" s="3" t="s">
        <v>36</v>
      </c>
      <c r="D1190" s="3">
        <v>11963</v>
      </c>
      <c r="E1190" s="3" t="s">
        <v>4737</v>
      </c>
      <c r="F1190" s="3" t="s">
        <v>4739</v>
      </c>
      <c r="G1190" s="3" t="s">
        <v>4738</v>
      </c>
      <c r="H1190" s="3"/>
      <c r="I1190" s="3" t="s">
        <v>42</v>
      </c>
      <c r="J1190" s="3" t="s">
        <v>43</v>
      </c>
      <c r="K1190" s="3" t="s">
        <v>44</v>
      </c>
      <c r="L1190" s="3" t="s">
        <v>6</v>
      </c>
      <c r="M1190" s="3" t="s">
        <v>5256</v>
      </c>
      <c r="N1190" s="3" t="s">
        <v>67</v>
      </c>
      <c r="O1190" s="3" t="s">
        <v>40</v>
      </c>
      <c r="P1190" s="3" t="s">
        <v>40</v>
      </c>
      <c r="Q1190" s="3" t="s">
        <v>40</v>
      </c>
      <c r="R1190" s="3" t="s">
        <v>67</v>
      </c>
      <c r="S1190" s="3" t="s">
        <v>40</v>
      </c>
      <c r="T1190" s="3" t="s">
        <v>40</v>
      </c>
      <c r="U1190" s="3" t="s">
        <v>40</v>
      </c>
      <c r="V1190" s="3" t="s">
        <v>67</v>
      </c>
      <c r="W1190" s="3" t="s">
        <v>40</v>
      </c>
      <c r="X1190" s="3" t="s">
        <v>40</v>
      </c>
      <c r="Y1190" s="3" t="s">
        <v>40</v>
      </c>
      <c r="Z1190" s="3">
        <v>86</v>
      </c>
      <c r="AA1190" s="3">
        <v>1391</v>
      </c>
      <c r="AB1190" s="3">
        <v>1621</v>
      </c>
      <c r="AC1190" s="3">
        <v>0</v>
      </c>
      <c r="AD1190" s="3">
        <v>83</v>
      </c>
      <c r="AE1190" s="3">
        <v>1015</v>
      </c>
      <c r="AF1190" s="3">
        <v>1222</v>
      </c>
      <c r="AG1190" s="3">
        <v>0</v>
      </c>
      <c r="AH1190" s="3" t="s">
        <v>4740</v>
      </c>
    </row>
    <row r="1191" spans="1:34" s="4" customFormat="1" ht="11.25" x14ac:dyDescent="0.2">
      <c r="A1191" s="3" t="s">
        <v>4673</v>
      </c>
      <c r="B1191" s="3" t="s">
        <v>4732</v>
      </c>
      <c r="C1191" s="3" t="s">
        <v>36</v>
      </c>
      <c r="D1191" s="3">
        <v>12801</v>
      </c>
      <c r="E1191" s="3" t="s">
        <v>4741</v>
      </c>
      <c r="F1191" s="3" t="s">
        <v>4743</v>
      </c>
      <c r="G1191" s="3" t="s">
        <v>4742</v>
      </c>
      <c r="H1191" s="3"/>
      <c r="I1191" s="3" t="s">
        <v>42</v>
      </c>
      <c r="J1191" s="3" t="s">
        <v>43</v>
      </c>
      <c r="K1191" s="3" t="s">
        <v>44</v>
      </c>
      <c r="L1191" s="3" t="s">
        <v>6</v>
      </c>
      <c r="M1191" s="3" t="s">
        <v>5256</v>
      </c>
      <c r="N1191" s="3" t="s">
        <v>67</v>
      </c>
      <c r="O1191" s="3" t="s">
        <v>40</v>
      </c>
      <c r="P1191" s="3" t="s">
        <v>40</v>
      </c>
      <c r="Q1191" s="3" t="s">
        <v>40</v>
      </c>
      <c r="R1191" s="3" t="s">
        <v>67</v>
      </c>
      <c r="S1191" s="3" t="s">
        <v>40</v>
      </c>
      <c r="T1191" s="3" t="s">
        <v>40</v>
      </c>
      <c r="U1191" s="3" t="s">
        <v>40</v>
      </c>
      <c r="V1191" s="3" t="s">
        <v>67</v>
      </c>
      <c r="W1191" s="3" t="s">
        <v>40</v>
      </c>
      <c r="X1191" s="3" t="s">
        <v>40</v>
      </c>
      <c r="Y1191" s="3" t="s">
        <v>40</v>
      </c>
      <c r="Z1191" s="3">
        <v>35</v>
      </c>
      <c r="AA1191" s="3">
        <v>22876</v>
      </c>
      <c r="AB1191" s="3">
        <v>65120</v>
      </c>
      <c r="AC1191" s="3">
        <v>0</v>
      </c>
      <c r="AD1191" s="3">
        <v>29</v>
      </c>
      <c r="AE1191" s="3">
        <v>17212</v>
      </c>
      <c r="AF1191" s="3">
        <v>58510</v>
      </c>
      <c r="AG1191" s="3">
        <v>0</v>
      </c>
      <c r="AH1191" s="3" t="s">
        <v>4744</v>
      </c>
    </row>
    <row r="1192" spans="1:34" s="4" customFormat="1" ht="11.25" x14ac:dyDescent="0.2">
      <c r="A1192" s="3" t="s">
        <v>4673</v>
      </c>
      <c r="B1192" s="3" t="s">
        <v>4732</v>
      </c>
      <c r="C1192" s="3" t="s">
        <v>36</v>
      </c>
      <c r="D1192" s="3">
        <v>12804</v>
      </c>
      <c r="E1192" s="3" t="s">
        <v>4745</v>
      </c>
      <c r="F1192" s="3" t="s">
        <v>4746</v>
      </c>
      <c r="G1192" s="3" t="s">
        <v>4738</v>
      </c>
      <c r="H1192" s="3"/>
      <c r="I1192" s="3" t="s">
        <v>87</v>
      </c>
      <c r="J1192" s="3" t="s">
        <v>52</v>
      </c>
      <c r="K1192" s="3" t="s">
        <v>53</v>
      </c>
      <c r="L1192" s="3" t="s">
        <v>6</v>
      </c>
      <c r="M1192" s="3" t="s">
        <v>5256</v>
      </c>
      <c r="N1192" s="3" t="s">
        <v>67</v>
      </c>
      <c r="O1192" s="3" t="s">
        <v>40</v>
      </c>
      <c r="P1192" s="3" t="s">
        <v>40</v>
      </c>
      <c r="Q1192" s="3" t="s">
        <v>40</v>
      </c>
      <c r="R1192" s="3" t="s">
        <v>67</v>
      </c>
      <c r="S1192" s="3" t="s">
        <v>40</v>
      </c>
      <c r="T1192" s="3" t="s">
        <v>40</v>
      </c>
      <c r="U1192" s="3" t="s">
        <v>40</v>
      </c>
      <c r="V1192" s="3" t="s">
        <v>67</v>
      </c>
      <c r="W1192" s="3" t="s">
        <v>40</v>
      </c>
      <c r="X1192" s="3" t="s">
        <v>40</v>
      </c>
      <c r="Y1192" s="3" t="s">
        <v>40</v>
      </c>
      <c r="Z1192" s="3">
        <v>15</v>
      </c>
      <c r="AA1192" s="3">
        <v>670812</v>
      </c>
      <c r="AB1192" s="3">
        <v>44879</v>
      </c>
      <c r="AC1192" s="3">
        <v>0</v>
      </c>
      <c r="AD1192" s="3">
        <v>15</v>
      </c>
      <c r="AE1192" s="3">
        <v>689419</v>
      </c>
      <c r="AF1192" s="3">
        <v>45957</v>
      </c>
      <c r="AG1192" s="3">
        <v>0</v>
      </c>
      <c r="AH1192" s="3" t="s">
        <v>4747</v>
      </c>
    </row>
    <row r="1193" spans="1:34" s="4" customFormat="1" ht="11.25" x14ac:dyDescent="0.2">
      <c r="A1193" s="3" t="s">
        <v>4673</v>
      </c>
      <c r="B1193" s="3" t="s">
        <v>4732</v>
      </c>
      <c r="C1193" s="3" t="s">
        <v>36</v>
      </c>
      <c r="D1193" s="3">
        <v>12808</v>
      </c>
      <c r="E1193" s="3" t="s">
        <v>4748</v>
      </c>
      <c r="F1193" s="3" t="s">
        <v>4749</v>
      </c>
      <c r="G1193" s="3" t="s">
        <v>4734</v>
      </c>
      <c r="H1193" s="3"/>
      <c r="I1193" s="3" t="s">
        <v>87</v>
      </c>
      <c r="J1193" s="3" t="s">
        <v>52</v>
      </c>
      <c r="K1193" s="3" t="s">
        <v>53</v>
      </c>
      <c r="L1193" s="3" t="s">
        <v>6</v>
      </c>
      <c r="M1193" s="3" t="s">
        <v>5256</v>
      </c>
      <c r="N1193" s="3" t="s">
        <v>67</v>
      </c>
      <c r="O1193" s="3" t="s">
        <v>40</v>
      </c>
      <c r="P1193" s="3" t="s">
        <v>40</v>
      </c>
      <c r="Q1193" s="3" t="s">
        <v>40</v>
      </c>
      <c r="R1193" s="3" t="s">
        <v>67</v>
      </c>
      <c r="S1193" s="3" t="s">
        <v>40</v>
      </c>
      <c r="T1193" s="3" t="s">
        <v>40</v>
      </c>
      <c r="U1193" s="3" t="s">
        <v>40</v>
      </c>
      <c r="V1193" s="3" t="s">
        <v>67</v>
      </c>
      <c r="W1193" s="3" t="s">
        <v>40</v>
      </c>
      <c r="X1193" s="3" t="s">
        <v>40</v>
      </c>
      <c r="Y1193" s="3" t="s">
        <v>40</v>
      </c>
      <c r="Z1193" s="3">
        <v>2</v>
      </c>
      <c r="AA1193" s="3">
        <v>137651</v>
      </c>
      <c r="AB1193" s="3">
        <v>60048</v>
      </c>
      <c r="AC1193" s="3">
        <v>0</v>
      </c>
      <c r="AD1193" s="3">
        <v>12</v>
      </c>
      <c r="AE1193" s="3">
        <v>1031371</v>
      </c>
      <c r="AF1193" s="3">
        <v>88871</v>
      </c>
      <c r="AG1193" s="3">
        <v>0</v>
      </c>
      <c r="AH1193" s="3" t="s">
        <v>4750</v>
      </c>
    </row>
    <row r="1194" spans="1:34" s="4" customFormat="1" ht="11.25" x14ac:dyDescent="0.2">
      <c r="A1194" s="3" t="s">
        <v>4673</v>
      </c>
      <c r="B1194" s="3" t="s">
        <v>4732</v>
      </c>
      <c r="C1194" s="3" t="s">
        <v>36</v>
      </c>
      <c r="D1194" s="3">
        <v>13688</v>
      </c>
      <c r="E1194" s="3" t="s">
        <v>4751</v>
      </c>
      <c r="F1194" s="3" t="s">
        <v>4753</v>
      </c>
      <c r="G1194" s="3" t="s">
        <v>4742</v>
      </c>
      <c r="H1194" s="3" t="s">
        <v>4752</v>
      </c>
      <c r="I1194" s="3" t="s">
        <v>42</v>
      </c>
      <c r="J1194" s="3" t="s">
        <v>43</v>
      </c>
      <c r="K1194" s="3" t="s">
        <v>44</v>
      </c>
      <c r="L1194" s="3" t="s">
        <v>6</v>
      </c>
      <c r="M1194" s="3" t="s">
        <v>9</v>
      </c>
      <c r="N1194" s="3">
        <v>6</v>
      </c>
      <c r="O1194" s="3">
        <v>27000</v>
      </c>
      <c r="P1194" s="3">
        <v>450000</v>
      </c>
      <c r="Q1194" s="3">
        <v>0</v>
      </c>
      <c r="R1194" s="3"/>
      <c r="S1194" s="3"/>
      <c r="T1194" s="3"/>
      <c r="U1194" s="3"/>
      <c r="V1194" s="3" t="s">
        <v>67</v>
      </c>
      <c r="W1194" s="3" t="s">
        <v>40</v>
      </c>
      <c r="X1194" s="3" t="s">
        <v>40</v>
      </c>
      <c r="Y1194" s="3" t="s">
        <v>40</v>
      </c>
      <c r="Z1194" s="3" t="s">
        <v>67</v>
      </c>
      <c r="AA1194" s="3" t="s">
        <v>40</v>
      </c>
      <c r="AB1194" s="3" t="s">
        <v>40</v>
      </c>
      <c r="AC1194" s="3" t="s">
        <v>40</v>
      </c>
      <c r="AD1194" s="3">
        <v>6</v>
      </c>
      <c r="AE1194" s="3">
        <v>25082</v>
      </c>
      <c r="AF1194" s="3">
        <v>413389</v>
      </c>
      <c r="AG1194" s="3">
        <v>0</v>
      </c>
      <c r="AH1194" s="3" t="s">
        <v>4754</v>
      </c>
    </row>
    <row r="1195" spans="1:34" s="4" customFormat="1" ht="11.25" x14ac:dyDescent="0.2">
      <c r="A1195" s="3" t="s">
        <v>4673</v>
      </c>
      <c r="B1195" s="3" t="s">
        <v>4732</v>
      </c>
      <c r="C1195" s="3" t="s">
        <v>36</v>
      </c>
      <c r="D1195" s="3">
        <v>13692</v>
      </c>
      <c r="E1195" s="3" t="s">
        <v>4755</v>
      </c>
      <c r="F1195" s="3" t="s">
        <v>4758</v>
      </c>
      <c r="G1195" s="3" t="s">
        <v>4756</v>
      </c>
      <c r="H1195" s="3" t="s">
        <v>4757</v>
      </c>
      <c r="I1195" s="3" t="s">
        <v>42</v>
      </c>
      <c r="J1195" s="3" t="s">
        <v>43</v>
      </c>
      <c r="K1195" s="3" t="s">
        <v>44</v>
      </c>
      <c r="L1195" s="3" t="s">
        <v>45</v>
      </c>
      <c r="M1195" s="3" t="s">
        <v>9</v>
      </c>
      <c r="N1195" s="3">
        <v>100</v>
      </c>
      <c r="O1195" s="3">
        <v>150</v>
      </c>
      <c r="P1195" s="3">
        <v>150</v>
      </c>
      <c r="Q1195" s="3">
        <v>0</v>
      </c>
      <c r="R1195" s="3"/>
      <c r="S1195" s="3"/>
      <c r="T1195" s="3"/>
      <c r="U1195" s="3"/>
      <c r="V1195" s="3" t="s">
        <v>67</v>
      </c>
      <c r="W1195" s="3" t="s">
        <v>40</v>
      </c>
      <c r="X1195" s="3" t="s">
        <v>40</v>
      </c>
      <c r="Y1195" s="3" t="s">
        <v>40</v>
      </c>
      <c r="Z1195" s="3" t="s">
        <v>67</v>
      </c>
      <c r="AA1195" s="3" t="s">
        <v>40</v>
      </c>
      <c r="AB1195" s="3" t="s">
        <v>40</v>
      </c>
      <c r="AC1195" s="3" t="s">
        <v>40</v>
      </c>
      <c r="AD1195" s="3" t="s">
        <v>67</v>
      </c>
      <c r="AE1195" s="3" t="s">
        <v>40</v>
      </c>
      <c r="AF1195" s="3" t="s">
        <v>40</v>
      </c>
      <c r="AG1195" s="3" t="s">
        <v>40</v>
      </c>
      <c r="AH1195" s="3" t="s">
        <v>4759</v>
      </c>
    </row>
    <row r="1196" spans="1:34" s="4" customFormat="1" ht="11.25" x14ac:dyDescent="0.2">
      <c r="A1196" s="3" t="s">
        <v>4673</v>
      </c>
      <c r="B1196" s="3" t="s">
        <v>4732</v>
      </c>
      <c r="C1196" s="3" t="s">
        <v>36</v>
      </c>
      <c r="D1196" s="3">
        <v>13693</v>
      </c>
      <c r="E1196" s="3" t="s">
        <v>4760</v>
      </c>
      <c r="F1196" s="3" t="s">
        <v>4762</v>
      </c>
      <c r="G1196" s="3" t="s">
        <v>4734</v>
      </c>
      <c r="H1196" s="3" t="s">
        <v>4761</v>
      </c>
      <c r="I1196" s="3" t="s">
        <v>42</v>
      </c>
      <c r="J1196" s="3" t="s">
        <v>43</v>
      </c>
      <c r="K1196" s="3" t="s">
        <v>44</v>
      </c>
      <c r="L1196" s="3" t="s">
        <v>45</v>
      </c>
      <c r="M1196" s="3" t="s">
        <v>9</v>
      </c>
      <c r="N1196" s="3">
        <v>100</v>
      </c>
      <c r="O1196" s="3">
        <v>17</v>
      </c>
      <c r="P1196" s="3">
        <v>17</v>
      </c>
      <c r="Q1196" s="3">
        <v>0</v>
      </c>
      <c r="R1196" s="3"/>
      <c r="S1196" s="3"/>
      <c r="T1196" s="3"/>
      <c r="U1196" s="3"/>
      <c r="V1196" s="3" t="s">
        <v>67</v>
      </c>
      <c r="W1196" s="3" t="s">
        <v>40</v>
      </c>
      <c r="X1196" s="3" t="s">
        <v>40</v>
      </c>
      <c r="Y1196" s="3" t="s">
        <v>40</v>
      </c>
      <c r="Z1196" s="3" t="s">
        <v>67</v>
      </c>
      <c r="AA1196" s="3" t="s">
        <v>40</v>
      </c>
      <c r="AB1196" s="3" t="s">
        <v>40</v>
      </c>
      <c r="AC1196" s="3" t="s">
        <v>40</v>
      </c>
      <c r="AD1196" s="3" t="s">
        <v>67</v>
      </c>
      <c r="AE1196" s="3" t="s">
        <v>40</v>
      </c>
      <c r="AF1196" s="3" t="s">
        <v>40</v>
      </c>
      <c r="AG1196" s="3" t="s">
        <v>40</v>
      </c>
      <c r="AH1196" s="3" t="s">
        <v>4763</v>
      </c>
    </row>
    <row r="1197" spans="1:34" s="4" customFormat="1" ht="11.25" x14ac:dyDescent="0.2">
      <c r="A1197" s="3" t="s">
        <v>4673</v>
      </c>
      <c r="B1197" s="3" t="s">
        <v>4732</v>
      </c>
      <c r="C1197" s="3" t="s">
        <v>36</v>
      </c>
      <c r="D1197" s="3">
        <v>13695</v>
      </c>
      <c r="E1197" s="3" t="s">
        <v>4764</v>
      </c>
      <c r="F1197" s="3" t="s">
        <v>4766</v>
      </c>
      <c r="G1197" s="3" t="s">
        <v>4756</v>
      </c>
      <c r="H1197" s="3" t="s">
        <v>4765</v>
      </c>
      <c r="I1197" s="3" t="s">
        <v>42</v>
      </c>
      <c r="J1197" s="3" t="s">
        <v>43</v>
      </c>
      <c r="K1197" s="3" t="s">
        <v>44</v>
      </c>
      <c r="L1197" s="3" t="s">
        <v>6</v>
      </c>
      <c r="M1197" s="3" t="s">
        <v>9</v>
      </c>
      <c r="N1197" s="3">
        <v>15</v>
      </c>
      <c r="O1197" s="3">
        <v>3900</v>
      </c>
      <c r="P1197" s="3">
        <v>25995</v>
      </c>
      <c r="Q1197" s="3">
        <v>0</v>
      </c>
      <c r="R1197" s="3"/>
      <c r="S1197" s="3"/>
      <c r="T1197" s="3"/>
      <c r="U1197" s="3"/>
      <c r="V1197" s="3">
        <v>0</v>
      </c>
      <c r="W1197" s="3">
        <v>0</v>
      </c>
      <c r="X1197" s="3">
        <v>0</v>
      </c>
      <c r="Y1197" s="3">
        <v>0</v>
      </c>
      <c r="Z1197" s="3" t="s">
        <v>67</v>
      </c>
      <c r="AA1197" s="3" t="s">
        <v>40</v>
      </c>
      <c r="AB1197" s="3" t="s">
        <v>40</v>
      </c>
      <c r="AC1197" s="3" t="s">
        <v>40</v>
      </c>
      <c r="AD1197" s="3" t="s">
        <v>67</v>
      </c>
      <c r="AE1197" s="3" t="s">
        <v>40</v>
      </c>
      <c r="AF1197" s="3" t="s">
        <v>40</v>
      </c>
      <c r="AG1197" s="3" t="s">
        <v>40</v>
      </c>
      <c r="AH1197" s="3" t="s">
        <v>4767</v>
      </c>
    </row>
    <row r="1198" spans="1:34" s="4" customFormat="1" ht="11.25" x14ac:dyDescent="0.2">
      <c r="A1198" s="3" t="s">
        <v>4673</v>
      </c>
      <c r="B1198" s="3" t="s">
        <v>4732</v>
      </c>
      <c r="C1198" s="3" t="s">
        <v>36</v>
      </c>
      <c r="D1198" s="3">
        <v>13697</v>
      </c>
      <c r="E1198" s="3" t="s">
        <v>4768</v>
      </c>
      <c r="F1198" s="3" t="s">
        <v>4770</v>
      </c>
      <c r="G1198" s="3" t="s">
        <v>4738</v>
      </c>
      <c r="H1198" s="3" t="s">
        <v>4769</v>
      </c>
      <c r="I1198" s="3" t="s">
        <v>87</v>
      </c>
      <c r="J1198" s="3" t="s">
        <v>52</v>
      </c>
      <c r="K1198" s="3" t="s">
        <v>53</v>
      </c>
      <c r="L1198" s="3" t="s">
        <v>6</v>
      </c>
      <c r="M1198" s="3" t="s">
        <v>9</v>
      </c>
      <c r="N1198" s="3">
        <v>20</v>
      </c>
      <c r="O1198" s="3">
        <v>2400000</v>
      </c>
      <c r="P1198" s="3">
        <v>120000</v>
      </c>
      <c r="Q1198" s="3">
        <v>0</v>
      </c>
      <c r="R1198" s="3"/>
      <c r="S1198" s="3"/>
      <c r="T1198" s="3"/>
      <c r="U1198" s="3"/>
      <c r="V1198" s="3">
        <v>21</v>
      </c>
      <c r="W1198" s="3">
        <v>1685235</v>
      </c>
      <c r="X1198" s="3">
        <v>78504</v>
      </c>
      <c r="Y1198" s="3">
        <v>0</v>
      </c>
      <c r="Z1198" s="3">
        <v>17</v>
      </c>
      <c r="AA1198" s="3">
        <v>1555249</v>
      </c>
      <c r="AB1198" s="3">
        <v>89764</v>
      </c>
      <c r="AC1198" s="3">
        <v>0</v>
      </c>
      <c r="AD1198" s="3">
        <v>17</v>
      </c>
      <c r="AE1198" s="3">
        <v>1814694</v>
      </c>
      <c r="AF1198" s="3">
        <v>106320</v>
      </c>
      <c r="AG1198" s="3">
        <v>0</v>
      </c>
      <c r="AH1198" s="3" t="s">
        <v>4771</v>
      </c>
    </row>
    <row r="1199" spans="1:34" s="4" customFormat="1" ht="11.25" x14ac:dyDescent="0.2">
      <c r="A1199" s="3" t="s">
        <v>4673</v>
      </c>
      <c r="B1199" s="3" t="s">
        <v>4732</v>
      </c>
      <c r="C1199" s="3" t="s">
        <v>36</v>
      </c>
      <c r="D1199" s="3">
        <v>13700</v>
      </c>
      <c r="E1199" s="3" t="s">
        <v>4772</v>
      </c>
      <c r="F1199" s="3" t="s">
        <v>4774</v>
      </c>
      <c r="G1199" s="3" t="s">
        <v>4756</v>
      </c>
      <c r="H1199" s="3" t="s">
        <v>4773</v>
      </c>
      <c r="I1199" s="3" t="s">
        <v>42</v>
      </c>
      <c r="J1199" s="3" t="s">
        <v>43</v>
      </c>
      <c r="K1199" s="3" t="s">
        <v>44</v>
      </c>
      <c r="L1199" s="3" t="s">
        <v>45</v>
      </c>
      <c r="M1199" s="3" t="s">
        <v>9</v>
      </c>
      <c r="N1199" s="3">
        <v>50</v>
      </c>
      <c r="O1199" s="3">
        <v>2</v>
      </c>
      <c r="P1199" s="3">
        <v>4</v>
      </c>
      <c r="Q1199" s="3">
        <v>0</v>
      </c>
      <c r="R1199" s="3"/>
      <c r="S1199" s="3"/>
      <c r="T1199" s="3"/>
      <c r="U1199" s="3"/>
      <c r="V1199" s="3" t="s">
        <v>67</v>
      </c>
      <c r="W1199" s="3" t="s">
        <v>40</v>
      </c>
      <c r="X1199" s="3" t="s">
        <v>40</v>
      </c>
      <c r="Y1199" s="3" t="s">
        <v>40</v>
      </c>
      <c r="Z1199" s="3" t="s">
        <v>67</v>
      </c>
      <c r="AA1199" s="3" t="s">
        <v>40</v>
      </c>
      <c r="AB1199" s="3" t="s">
        <v>40</v>
      </c>
      <c r="AC1199" s="3" t="s">
        <v>40</v>
      </c>
      <c r="AD1199" s="3" t="s">
        <v>67</v>
      </c>
      <c r="AE1199" s="3" t="s">
        <v>40</v>
      </c>
      <c r="AF1199" s="3" t="s">
        <v>40</v>
      </c>
      <c r="AG1199" s="3" t="s">
        <v>40</v>
      </c>
      <c r="AH1199" s="3" t="s">
        <v>4775</v>
      </c>
    </row>
    <row r="1200" spans="1:34" s="4" customFormat="1" ht="11.25" x14ac:dyDescent="0.2">
      <c r="A1200" s="3" t="s">
        <v>4673</v>
      </c>
      <c r="B1200" s="3" t="s">
        <v>4732</v>
      </c>
      <c r="C1200" s="3" t="s">
        <v>36</v>
      </c>
      <c r="D1200" s="3">
        <v>13704</v>
      </c>
      <c r="E1200" s="3" t="s">
        <v>4776</v>
      </c>
      <c r="F1200" s="3" t="s">
        <v>4778</v>
      </c>
      <c r="G1200" s="3" t="s">
        <v>4734</v>
      </c>
      <c r="H1200" s="3" t="s">
        <v>4777</v>
      </c>
      <c r="I1200" s="3" t="s">
        <v>42</v>
      </c>
      <c r="J1200" s="3" t="s">
        <v>43</v>
      </c>
      <c r="K1200" s="3" t="s">
        <v>44</v>
      </c>
      <c r="L1200" s="3" t="s">
        <v>45</v>
      </c>
      <c r="M1200" s="3" t="s">
        <v>9</v>
      </c>
      <c r="N1200" s="3">
        <v>40</v>
      </c>
      <c r="O1200" s="3">
        <v>2</v>
      </c>
      <c r="P1200" s="3">
        <v>5</v>
      </c>
      <c r="Q1200" s="3">
        <v>0</v>
      </c>
      <c r="R1200" s="3"/>
      <c r="S1200" s="3"/>
      <c r="T1200" s="3"/>
      <c r="U1200" s="3"/>
      <c r="V1200" s="3" t="s">
        <v>67</v>
      </c>
      <c r="W1200" s="3" t="s">
        <v>40</v>
      </c>
      <c r="X1200" s="3" t="s">
        <v>40</v>
      </c>
      <c r="Y1200" s="3" t="s">
        <v>40</v>
      </c>
      <c r="Z1200" s="3" t="s">
        <v>67</v>
      </c>
      <c r="AA1200" s="3" t="s">
        <v>40</v>
      </c>
      <c r="AB1200" s="3" t="s">
        <v>40</v>
      </c>
      <c r="AC1200" s="3" t="s">
        <v>40</v>
      </c>
      <c r="AD1200" s="3" t="s">
        <v>67</v>
      </c>
      <c r="AE1200" s="3" t="s">
        <v>40</v>
      </c>
      <c r="AF1200" s="3" t="s">
        <v>40</v>
      </c>
      <c r="AG1200" s="3" t="s">
        <v>40</v>
      </c>
      <c r="AH1200" s="3" t="s">
        <v>4779</v>
      </c>
    </row>
    <row r="1201" spans="1:34" s="4" customFormat="1" ht="11.25" x14ac:dyDescent="0.2">
      <c r="A1201" s="3" t="s">
        <v>4673</v>
      </c>
      <c r="B1201" s="3" t="s">
        <v>4732</v>
      </c>
      <c r="C1201" s="3" t="s">
        <v>36</v>
      </c>
      <c r="D1201" s="3">
        <v>13705</v>
      </c>
      <c r="E1201" s="3" t="s">
        <v>4780</v>
      </c>
      <c r="F1201" s="3" t="s">
        <v>4782</v>
      </c>
      <c r="G1201" s="3" t="s">
        <v>4734</v>
      </c>
      <c r="H1201" s="3" t="s">
        <v>4781</v>
      </c>
      <c r="I1201" s="3" t="s">
        <v>42</v>
      </c>
      <c r="J1201" s="3" t="s">
        <v>43</v>
      </c>
      <c r="K1201" s="3" t="s">
        <v>53</v>
      </c>
      <c r="L1201" s="3" t="s">
        <v>6</v>
      </c>
      <c r="M1201" s="3" t="s">
        <v>9</v>
      </c>
      <c r="N1201" s="3">
        <v>75</v>
      </c>
      <c r="O1201" s="3">
        <v>54000</v>
      </c>
      <c r="P1201" s="3">
        <v>72000</v>
      </c>
      <c r="Q1201" s="3">
        <v>0</v>
      </c>
      <c r="R1201" s="3"/>
      <c r="S1201" s="3"/>
      <c r="T1201" s="3"/>
      <c r="U1201" s="3"/>
      <c r="V1201" s="3">
        <v>86</v>
      </c>
      <c r="W1201" s="3">
        <v>37523</v>
      </c>
      <c r="X1201" s="3">
        <v>43623</v>
      </c>
      <c r="Y1201" s="3">
        <v>0</v>
      </c>
      <c r="Z1201" s="3">
        <v>67</v>
      </c>
      <c r="AA1201" s="3">
        <v>40264</v>
      </c>
      <c r="AB1201" s="3">
        <v>60048</v>
      </c>
      <c r="AC1201" s="3">
        <v>0</v>
      </c>
      <c r="AD1201" s="3">
        <v>33</v>
      </c>
      <c r="AE1201" s="3">
        <v>29490</v>
      </c>
      <c r="AF1201" s="3">
        <v>88871</v>
      </c>
      <c r="AG1201" s="3">
        <v>0</v>
      </c>
      <c r="AH1201" s="3" t="s">
        <v>4783</v>
      </c>
    </row>
    <row r="1202" spans="1:34" s="4" customFormat="1" ht="11.25" x14ac:dyDescent="0.2">
      <c r="A1202" s="3" t="s">
        <v>4673</v>
      </c>
      <c r="B1202" s="3" t="s">
        <v>4784</v>
      </c>
      <c r="C1202" s="3" t="s">
        <v>639</v>
      </c>
      <c r="D1202" s="3">
        <v>11847</v>
      </c>
      <c r="E1202" s="3" t="s">
        <v>4785</v>
      </c>
      <c r="F1202" s="3" t="s">
        <v>4787</v>
      </c>
      <c r="G1202" s="3" t="s">
        <v>4786</v>
      </c>
      <c r="H1202" s="3"/>
      <c r="I1202" s="3" t="s">
        <v>42</v>
      </c>
      <c r="J1202" s="3" t="s">
        <v>43</v>
      </c>
      <c r="K1202" s="3" t="s">
        <v>505</v>
      </c>
      <c r="L1202" s="3" t="s">
        <v>6</v>
      </c>
      <c r="M1202" s="3" t="s">
        <v>5256</v>
      </c>
      <c r="N1202" s="3" t="s">
        <v>67</v>
      </c>
      <c r="O1202" s="3" t="s">
        <v>40</v>
      </c>
      <c r="P1202" s="3" t="s">
        <v>40</v>
      </c>
      <c r="Q1202" s="3" t="s">
        <v>40</v>
      </c>
      <c r="R1202" s="3">
        <v>78</v>
      </c>
      <c r="S1202" s="3">
        <v>16381396200</v>
      </c>
      <c r="T1202" s="3">
        <v>21001790000</v>
      </c>
      <c r="U1202" s="3">
        <v>0</v>
      </c>
      <c r="V1202" s="3">
        <v>66</v>
      </c>
      <c r="W1202" s="3">
        <v>14528079400</v>
      </c>
      <c r="X1202" s="3">
        <v>21925869000</v>
      </c>
      <c r="Y1202" s="3">
        <v>0</v>
      </c>
      <c r="Z1202" s="3">
        <v>51</v>
      </c>
      <c r="AA1202" s="3">
        <v>15575636093</v>
      </c>
      <c r="AB1202" s="3">
        <v>30296496000</v>
      </c>
      <c r="AC1202" s="3">
        <v>0</v>
      </c>
      <c r="AD1202" s="3">
        <v>53</v>
      </c>
      <c r="AE1202" s="3">
        <v>20567429450</v>
      </c>
      <c r="AF1202" s="3">
        <v>38781737000</v>
      </c>
      <c r="AG1202" s="3">
        <v>0</v>
      </c>
      <c r="AH1202" s="3" t="s">
        <v>4788</v>
      </c>
    </row>
    <row r="1203" spans="1:34" s="4" customFormat="1" ht="11.25" x14ac:dyDescent="0.2">
      <c r="A1203" s="3" t="s">
        <v>4673</v>
      </c>
      <c r="B1203" s="3" t="s">
        <v>4784</v>
      </c>
      <c r="C1203" s="3" t="s">
        <v>639</v>
      </c>
      <c r="D1203" s="3">
        <v>11940</v>
      </c>
      <c r="E1203" s="3" t="s">
        <v>4789</v>
      </c>
      <c r="F1203" s="3" t="s">
        <v>4791</v>
      </c>
      <c r="G1203" s="3" t="s">
        <v>4786</v>
      </c>
      <c r="H1203" s="3" t="s">
        <v>4790</v>
      </c>
      <c r="I1203" s="3" t="s">
        <v>42</v>
      </c>
      <c r="J1203" s="3" t="s">
        <v>52</v>
      </c>
      <c r="K1203" s="3" t="s">
        <v>505</v>
      </c>
      <c r="L1203" s="3" t="s">
        <v>6</v>
      </c>
      <c r="M1203" s="3" t="s">
        <v>5257</v>
      </c>
      <c r="N1203" s="3">
        <v>2</v>
      </c>
      <c r="O1203" s="3">
        <v>572984416</v>
      </c>
      <c r="P1203" s="3">
        <v>28649220816</v>
      </c>
      <c r="Q1203" s="3">
        <v>0</v>
      </c>
      <c r="R1203" s="3">
        <v>1.8</v>
      </c>
      <c r="S1203" s="3">
        <v>586594294</v>
      </c>
      <c r="T1203" s="3">
        <v>32348860212</v>
      </c>
      <c r="U1203" s="3">
        <v>0</v>
      </c>
      <c r="V1203" s="3">
        <v>1.3</v>
      </c>
      <c r="W1203" s="3">
        <v>264305000</v>
      </c>
      <c r="X1203" s="3">
        <v>21131558700</v>
      </c>
      <c r="Y1203" s="3">
        <v>0</v>
      </c>
      <c r="Z1203" s="3">
        <v>0.1</v>
      </c>
      <c r="AA1203" s="3">
        <v>10964300</v>
      </c>
      <c r="AB1203" s="3">
        <v>16519555743</v>
      </c>
      <c r="AC1203" s="3">
        <v>0</v>
      </c>
      <c r="AD1203" s="3">
        <v>1</v>
      </c>
      <c r="AE1203" s="3">
        <v>318211500</v>
      </c>
      <c r="AF1203" s="3">
        <v>31049809380</v>
      </c>
      <c r="AG1203" s="3">
        <v>0</v>
      </c>
      <c r="AH1203" s="3" t="s">
        <v>4792</v>
      </c>
    </row>
    <row r="1204" spans="1:34" s="4" customFormat="1" ht="11.25" x14ac:dyDescent="0.2">
      <c r="A1204" s="3" t="s">
        <v>4673</v>
      </c>
      <c r="B1204" s="3" t="s">
        <v>4784</v>
      </c>
      <c r="C1204" s="3" t="s">
        <v>639</v>
      </c>
      <c r="D1204" s="3">
        <v>12301</v>
      </c>
      <c r="E1204" s="3" t="s">
        <v>4793</v>
      </c>
      <c r="F1204" s="3" t="s">
        <v>4796</v>
      </c>
      <c r="G1204" s="3" t="s">
        <v>4794</v>
      </c>
      <c r="H1204" s="3" t="s">
        <v>4795</v>
      </c>
      <c r="I1204" s="3" t="s">
        <v>42</v>
      </c>
      <c r="J1204" s="3" t="s">
        <v>52</v>
      </c>
      <c r="K1204" s="3" t="s">
        <v>44</v>
      </c>
      <c r="L1204" s="3" t="s">
        <v>6</v>
      </c>
      <c r="M1204" s="3" t="s">
        <v>5257</v>
      </c>
      <c r="N1204" s="3">
        <v>0.17</v>
      </c>
      <c r="O1204" s="3">
        <v>14</v>
      </c>
      <c r="P1204" s="3">
        <v>824403</v>
      </c>
      <c r="Q1204" s="3">
        <v>10000</v>
      </c>
      <c r="R1204" s="3">
        <v>0.17</v>
      </c>
      <c r="S1204" s="3">
        <v>14</v>
      </c>
      <c r="T1204" s="3">
        <v>824403</v>
      </c>
      <c r="U1204" s="3">
        <v>10000</v>
      </c>
      <c r="V1204" s="3">
        <v>0.09</v>
      </c>
      <c r="W1204" s="3">
        <v>2</v>
      </c>
      <c r="X1204" s="3">
        <v>217209</v>
      </c>
      <c r="Y1204" s="3">
        <v>10000</v>
      </c>
      <c r="Z1204" s="3">
        <v>0.17</v>
      </c>
      <c r="AA1204" s="3">
        <v>5</v>
      </c>
      <c r="AB1204" s="3">
        <v>291463</v>
      </c>
      <c r="AC1204" s="3">
        <v>10000</v>
      </c>
      <c r="AD1204" s="3">
        <v>0.1</v>
      </c>
      <c r="AE1204" s="3">
        <v>5</v>
      </c>
      <c r="AF1204" s="3">
        <v>520647</v>
      </c>
      <c r="AG1204" s="3">
        <v>10000</v>
      </c>
      <c r="AH1204" s="3" t="s">
        <v>4797</v>
      </c>
    </row>
    <row r="1205" spans="1:34" s="4" customFormat="1" ht="11.25" x14ac:dyDescent="0.2">
      <c r="A1205" s="3" t="s">
        <v>4673</v>
      </c>
      <c r="B1205" s="3" t="s">
        <v>4784</v>
      </c>
      <c r="C1205" s="3" t="s">
        <v>639</v>
      </c>
      <c r="D1205" s="3">
        <v>12781</v>
      </c>
      <c r="E1205" s="3" t="s">
        <v>4798</v>
      </c>
      <c r="F1205" s="3" t="s">
        <v>4799</v>
      </c>
      <c r="G1205" s="3" t="s">
        <v>4786</v>
      </c>
      <c r="H1205" s="3"/>
      <c r="I1205" s="3" t="s">
        <v>42</v>
      </c>
      <c r="J1205" s="3" t="s">
        <v>43</v>
      </c>
      <c r="K1205" s="3" t="s">
        <v>44</v>
      </c>
      <c r="L1205" s="3" t="s">
        <v>6</v>
      </c>
      <c r="M1205" s="3" t="s">
        <v>5256</v>
      </c>
      <c r="N1205" s="3" t="s">
        <v>67</v>
      </c>
      <c r="O1205" s="3" t="s">
        <v>40</v>
      </c>
      <c r="P1205" s="3" t="s">
        <v>40</v>
      </c>
      <c r="Q1205" s="3" t="s">
        <v>40</v>
      </c>
      <c r="R1205" s="3">
        <v>81</v>
      </c>
      <c r="S1205" s="3">
        <v>55249</v>
      </c>
      <c r="T1205" s="3">
        <v>68209</v>
      </c>
      <c r="U1205" s="3">
        <v>0</v>
      </c>
      <c r="V1205" s="3">
        <v>82</v>
      </c>
      <c r="W1205" s="3">
        <v>60038</v>
      </c>
      <c r="X1205" s="3">
        <v>73107</v>
      </c>
      <c r="Y1205" s="3">
        <v>0</v>
      </c>
      <c r="Z1205" s="3">
        <v>87</v>
      </c>
      <c r="AA1205" s="3">
        <v>279257</v>
      </c>
      <c r="AB1205" s="3">
        <v>322143</v>
      </c>
      <c r="AC1205" s="3">
        <v>0</v>
      </c>
      <c r="AD1205" s="3">
        <v>89</v>
      </c>
      <c r="AE1205" s="3">
        <v>129730</v>
      </c>
      <c r="AF1205" s="3">
        <v>145546</v>
      </c>
      <c r="AG1205" s="3">
        <v>0</v>
      </c>
      <c r="AH1205" s="3" t="s">
        <v>4800</v>
      </c>
    </row>
    <row r="1206" spans="1:34" s="4" customFormat="1" ht="11.25" x14ac:dyDescent="0.2">
      <c r="A1206" s="3" t="s">
        <v>4673</v>
      </c>
      <c r="B1206" s="3" t="s">
        <v>4784</v>
      </c>
      <c r="C1206" s="3" t="s">
        <v>639</v>
      </c>
      <c r="D1206" s="3">
        <v>13508</v>
      </c>
      <c r="E1206" s="3" t="s">
        <v>4801</v>
      </c>
      <c r="F1206" s="3" t="s">
        <v>4804</v>
      </c>
      <c r="G1206" s="3" t="s">
        <v>4802</v>
      </c>
      <c r="H1206" s="3" t="s">
        <v>4803</v>
      </c>
      <c r="I1206" s="3" t="s">
        <v>42</v>
      </c>
      <c r="J1206" s="3" t="s">
        <v>43</v>
      </c>
      <c r="K1206" s="3" t="s">
        <v>53</v>
      </c>
      <c r="L1206" s="3" t="s">
        <v>45</v>
      </c>
      <c r="M1206" s="3" t="s">
        <v>9</v>
      </c>
      <c r="N1206" s="3">
        <v>83.33</v>
      </c>
      <c r="O1206" s="3">
        <v>5</v>
      </c>
      <c r="P1206" s="3">
        <v>6</v>
      </c>
      <c r="Q1206" s="3">
        <v>0</v>
      </c>
      <c r="R1206" s="3"/>
      <c r="S1206" s="3"/>
      <c r="T1206" s="3"/>
      <c r="U1206" s="3"/>
      <c r="V1206" s="3">
        <v>0</v>
      </c>
      <c r="W1206" s="3">
        <v>0</v>
      </c>
      <c r="X1206" s="3">
        <v>6</v>
      </c>
      <c r="Y1206" s="3">
        <v>0</v>
      </c>
      <c r="Z1206" s="3">
        <v>100</v>
      </c>
      <c r="AA1206" s="3">
        <v>6</v>
      </c>
      <c r="AB1206" s="3">
        <v>6</v>
      </c>
      <c r="AC1206" s="3">
        <v>0</v>
      </c>
      <c r="AD1206" s="3" t="s">
        <v>67</v>
      </c>
      <c r="AE1206" s="3" t="s">
        <v>40</v>
      </c>
      <c r="AF1206" s="3" t="s">
        <v>40</v>
      </c>
      <c r="AG1206" s="3" t="s">
        <v>40</v>
      </c>
      <c r="AH1206" s="3" t="s">
        <v>4805</v>
      </c>
    </row>
    <row r="1207" spans="1:34" s="4" customFormat="1" ht="11.25" x14ac:dyDescent="0.2">
      <c r="A1207" s="3" t="s">
        <v>4673</v>
      </c>
      <c r="B1207" s="3" t="s">
        <v>4784</v>
      </c>
      <c r="C1207" s="3" t="s">
        <v>639</v>
      </c>
      <c r="D1207" s="3">
        <v>13565</v>
      </c>
      <c r="E1207" s="3" t="s">
        <v>4806</v>
      </c>
      <c r="F1207" s="3" t="s">
        <v>4809</v>
      </c>
      <c r="G1207" s="3" t="s">
        <v>4807</v>
      </c>
      <c r="H1207" s="3" t="s">
        <v>4808</v>
      </c>
      <c r="I1207" s="3" t="s">
        <v>42</v>
      </c>
      <c r="J1207" s="3" t="s">
        <v>43</v>
      </c>
      <c r="K1207" s="3" t="s">
        <v>505</v>
      </c>
      <c r="L1207" s="3" t="s">
        <v>45</v>
      </c>
      <c r="M1207" s="3" t="s">
        <v>9</v>
      </c>
      <c r="N1207" s="3">
        <v>90</v>
      </c>
      <c r="O1207" s="3">
        <v>500372153</v>
      </c>
      <c r="P1207" s="3">
        <v>555969059</v>
      </c>
      <c r="Q1207" s="3">
        <v>0</v>
      </c>
      <c r="R1207" s="3"/>
      <c r="S1207" s="3"/>
      <c r="T1207" s="3"/>
      <c r="U1207" s="3"/>
      <c r="V1207" s="3">
        <v>42.5</v>
      </c>
      <c r="W1207" s="3">
        <v>222387623</v>
      </c>
      <c r="X1207" s="3">
        <v>523264996</v>
      </c>
      <c r="Y1207" s="3">
        <v>0</v>
      </c>
      <c r="Z1207" s="3">
        <v>80</v>
      </c>
      <c r="AA1207" s="3">
        <v>167481944</v>
      </c>
      <c r="AB1207" s="3">
        <v>209352430</v>
      </c>
      <c r="AC1207" s="3">
        <v>0</v>
      </c>
      <c r="AD1207" s="3" t="s">
        <v>67</v>
      </c>
      <c r="AE1207" s="3" t="s">
        <v>40</v>
      </c>
      <c r="AF1207" s="3" t="s">
        <v>40</v>
      </c>
      <c r="AG1207" s="3" t="s">
        <v>40</v>
      </c>
      <c r="AH1207" s="3" t="s">
        <v>4810</v>
      </c>
    </row>
    <row r="1208" spans="1:34" s="4" customFormat="1" ht="11.25" x14ac:dyDescent="0.2">
      <c r="A1208" s="3" t="s">
        <v>4673</v>
      </c>
      <c r="B1208" s="3" t="s">
        <v>4811</v>
      </c>
      <c r="C1208" s="3" t="s">
        <v>639</v>
      </c>
      <c r="D1208" s="3">
        <v>10074</v>
      </c>
      <c r="E1208" s="3" t="s">
        <v>4812</v>
      </c>
      <c r="F1208" s="3" t="s">
        <v>4815</v>
      </c>
      <c r="G1208" s="3" t="s">
        <v>4813</v>
      </c>
      <c r="H1208" s="3" t="s">
        <v>4814</v>
      </c>
      <c r="I1208" s="3" t="s">
        <v>42</v>
      </c>
      <c r="J1208" s="3" t="s">
        <v>43</v>
      </c>
      <c r="K1208" s="3" t="s">
        <v>53</v>
      </c>
      <c r="L1208" s="3" t="s">
        <v>6</v>
      </c>
      <c r="M1208" s="3" t="s">
        <v>5257</v>
      </c>
      <c r="N1208" s="3">
        <v>93</v>
      </c>
      <c r="O1208" s="3">
        <v>3020806</v>
      </c>
      <c r="P1208" s="3">
        <v>3263326</v>
      </c>
      <c r="Q1208" s="3">
        <v>0</v>
      </c>
      <c r="R1208" s="3">
        <v>92</v>
      </c>
      <c r="S1208" s="3">
        <v>2894469</v>
      </c>
      <c r="T1208" s="3">
        <v>3153016</v>
      </c>
      <c r="U1208" s="3">
        <v>0</v>
      </c>
      <c r="V1208" s="3">
        <v>97</v>
      </c>
      <c r="W1208" s="3">
        <v>1588748</v>
      </c>
      <c r="X1208" s="3">
        <v>1637461</v>
      </c>
      <c r="Y1208" s="3">
        <v>0</v>
      </c>
      <c r="Z1208" s="3">
        <v>98</v>
      </c>
      <c r="AA1208" s="3">
        <v>2946927</v>
      </c>
      <c r="AB1208" s="3">
        <v>3021745</v>
      </c>
      <c r="AC1208" s="3">
        <v>0</v>
      </c>
      <c r="AD1208" s="3">
        <v>93</v>
      </c>
      <c r="AE1208" s="3">
        <v>2707582</v>
      </c>
      <c r="AF1208" s="3">
        <v>2926951</v>
      </c>
      <c r="AG1208" s="3">
        <v>0</v>
      </c>
      <c r="AH1208" s="3" t="s">
        <v>4816</v>
      </c>
    </row>
    <row r="1209" spans="1:34" s="4" customFormat="1" ht="11.25" x14ac:dyDescent="0.2">
      <c r="A1209" s="3" t="s">
        <v>4673</v>
      </c>
      <c r="B1209" s="3" t="s">
        <v>4811</v>
      </c>
      <c r="C1209" s="3" t="s">
        <v>639</v>
      </c>
      <c r="D1209" s="3">
        <v>12304</v>
      </c>
      <c r="E1209" s="3" t="s">
        <v>4817</v>
      </c>
      <c r="F1209" s="3" t="s">
        <v>4820</v>
      </c>
      <c r="G1209" s="3" t="s">
        <v>4818</v>
      </c>
      <c r="H1209" s="3" t="s">
        <v>4819</v>
      </c>
      <c r="I1209" s="3" t="s">
        <v>42</v>
      </c>
      <c r="J1209" s="3" t="s">
        <v>43</v>
      </c>
      <c r="K1209" s="3" t="s">
        <v>53</v>
      </c>
      <c r="L1209" s="3" t="s">
        <v>6</v>
      </c>
      <c r="M1209" s="3" t="s">
        <v>5257</v>
      </c>
      <c r="N1209" s="3">
        <v>60</v>
      </c>
      <c r="O1209" s="3">
        <v>18000</v>
      </c>
      <c r="P1209" s="3">
        <v>30000</v>
      </c>
      <c r="Q1209" s="3">
        <v>0</v>
      </c>
      <c r="R1209" s="3">
        <v>60</v>
      </c>
      <c r="S1209" s="3">
        <v>22800</v>
      </c>
      <c r="T1209" s="3">
        <v>38000</v>
      </c>
      <c r="U1209" s="3">
        <v>0</v>
      </c>
      <c r="V1209" s="3">
        <v>75</v>
      </c>
      <c r="W1209" s="3">
        <v>10091</v>
      </c>
      <c r="X1209" s="3">
        <v>13384</v>
      </c>
      <c r="Y1209" s="3">
        <v>0</v>
      </c>
      <c r="Z1209" s="3">
        <v>52</v>
      </c>
      <c r="AA1209" s="3">
        <v>16519</v>
      </c>
      <c r="AB1209" s="3">
        <v>31867</v>
      </c>
      <c r="AC1209" s="3">
        <v>0</v>
      </c>
      <c r="AD1209" s="3">
        <v>46</v>
      </c>
      <c r="AE1209" s="3">
        <v>11328</v>
      </c>
      <c r="AF1209" s="3">
        <v>24828</v>
      </c>
      <c r="AG1209" s="3">
        <v>0</v>
      </c>
      <c r="AH1209" s="3" t="s">
        <v>4821</v>
      </c>
    </row>
    <row r="1210" spans="1:34" s="4" customFormat="1" ht="11.25" x14ac:dyDescent="0.2">
      <c r="A1210" s="3" t="s">
        <v>4673</v>
      </c>
      <c r="B1210" s="3" t="s">
        <v>4811</v>
      </c>
      <c r="C1210" s="3" t="s">
        <v>639</v>
      </c>
      <c r="D1210" s="3">
        <v>13103</v>
      </c>
      <c r="E1210" s="3" t="s">
        <v>4822</v>
      </c>
      <c r="F1210" s="3" t="s">
        <v>4824</v>
      </c>
      <c r="G1210" s="3"/>
      <c r="H1210" s="3" t="s">
        <v>4823</v>
      </c>
      <c r="I1210" s="3" t="s">
        <v>87</v>
      </c>
      <c r="J1210" s="3" t="s">
        <v>52</v>
      </c>
      <c r="K1210" s="3" t="s">
        <v>53</v>
      </c>
      <c r="L1210" s="3" t="s">
        <v>6</v>
      </c>
      <c r="M1210" s="3" t="s">
        <v>5256</v>
      </c>
      <c r="N1210" s="3" t="s">
        <v>67</v>
      </c>
      <c r="O1210" s="3" t="s">
        <v>40</v>
      </c>
      <c r="P1210" s="3" t="s">
        <v>40</v>
      </c>
      <c r="Q1210" s="3" t="s">
        <v>40</v>
      </c>
      <c r="R1210" s="3">
        <v>42</v>
      </c>
      <c r="S1210" s="3">
        <v>9758700</v>
      </c>
      <c r="T1210" s="3">
        <v>232350</v>
      </c>
      <c r="U1210" s="3">
        <v>0</v>
      </c>
      <c r="V1210" s="3">
        <v>0</v>
      </c>
      <c r="W1210" s="3">
        <v>0</v>
      </c>
      <c r="X1210" s="3">
        <v>0</v>
      </c>
      <c r="Y1210" s="3">
        <v>0</v>
      </c>
      <c r="Z1210" s="3">
        <v>41.31</v>
      </c>
      <c r="AA1210" s="3">
        <v>11023353</v>
      </c>
      <c r="AB1210" s="3">
        <v>266851</v>
      </c>
      <c r="AC1210" s="3">
        <v>0</v>
      </c>
      <c r="AD1210" s="3">
        <v>37.33</v>
      </c>
      <c r="AE1210" s="3">
        <v>8138353</v>
      </c>
      <c r="AF1210" s="3">
        <v>217983</v>
      </c>
      <c r="AG1210" s="3">
        <v>0</v>
      </c>
      <c r="AH1210" s="3" t="s">
        <v>4825</v>
      </c>
    </row>
    <row r="1211" spans="1:34" s="4" customFormat="1" ht="11.25" x14ac:dyDescent="0.2">
      <c r="A1211" s="3" t="s">
        <v>4673</v>
      </c>
      <c r="B1211" s="3" t="s">
        <v>4811</v>
      </c>
      <c r="C1211" s="3" t="s">
        <v>639</v>
      </c>
      <c r="D1211" s="3">
        <v>13388</v>
      </c>
      <c r="E1211" s="3" t="s">
        <v>4826</v>
      </c>
      <c r="F1211" s="3" t="s">
        <v>4828</v>
      </c>
      <c r="G1211" s="3" t="s">
        <v>4818</v>
      </c>
      <c r="H1211" s="3" t="s">
        <v>4827</v>
      </c>
      <c r="I1211" s="3" t="s">
        <v>87</v>
      </c>
      <c r="J1211" s="3" t="s">
        <v>52</v>
      </c>
      <c r="K1211" s="3" t="s">
        <v>53</v>
      </c>
      <c r="L1211" s="3" t="s">
        <v>6</v>
      </c>
      <c r="M1211" s="3" t="s">
        <v>5257</v>
      </c>
      <c r="N1211" s="3">
        <v>28</v>
      </c>
      <c r="O1211" s="3">
        <v>2408000</v>
      </c>
      <c r="P1211" s="3">
        <v>86000</v>
      </c>
      <c r="Q1211" s="3">
        <v>0</v>
      </c>
      <c r="R1211" s="3">
        <v>27</v>
      </c>
      <c r="S1211" s="3">
        <v>2232900</v>
      </c>
      <c r="T1211" s="3">
        <v>82700</v>
      </c>
      <c r="U1211" s="3">
        <v>0</v>
      </c>
      <c r="V1211" s="3">
        <v>28.63</v>
      </c>
      <c r="W1211" s="3">
        <v>1715079</v>
      </c>
      <c r="X1211" s="3">
        <v>59902</v>
      </c>
      <c r="Y1211" s="3">
        <v>0</v>
      </c>
      <c r="Z1211" s="3">
        <v>26.38</v>
      </c>
      <c r="AA1211" s="3">
        <v>2321361</v>
      </c>
      <c r="AB1211" s="3">
        <v>87994</v>
      </c>
      <c r="AC1211" s="3">
        <v>0</v>
      </c>
      <c r="AD1211" s="3">
        <v>24.11</v>
      </c>
      <c r="AE1211" s="3">
        <v>1756645</v>
      </c>
      <c r="AF1211" s="3">
        <v>72873</v>
      </c>
      <c r="AG1211" s="3">
        <v>0</v>
      </c>
      <c r="AH1211" s="3" t="s">
        <v>4829</v>
      </c>
    </row>
    <row r="1212" spans="1:34" s="4" customFormat="1" ht="11.25" x14ac:dyDescent="0.2">
      <c r="A1212" s="3" t="s">
        <v>4673</v>
      </c>
      <c r="B1212" s="3" t="s">
        <v>4811</v>
      </c>
      <c r="C1212" s="3" t="s">
        <v>639</v>
      </c>
      <c r="D1212" s="3">
        <v>13408</v>
      </c>
      <c r="E1212" s="3" t="s">
        <v>4830</v>
      </c>
      <c r="F1212" s="3" t="s">
        <v>4832</v>
      </c>
      <c r="G1212" s="3"/>
      <c r="H1212" s="3" t="s">
        <v>4831</v>
      </c>
      <c r="I1212" s="3" t="s">
        <v>42</v>
      </c>
      <c r="J1212" s="3" t="s">
        <v>43</v>
      </c>
      <c r="K1212" s="3" t="s">
        <v>44</v>
      </c>
      <c r="L1212" s="3" t="s">
        <v>6</v>
      </c>
      <c r="M1212" s="3" t="s">
        <v>5256</v>
      </c>
      <c r="N1212" s="3" t="s">
        <v>67</v>
      </c>
      <c r="O1212" s="3" t="s">
        <v>40</v>
      </c>
      <c r="P1212" s="3" t="s">
        <v>40</v>
      </c>
      <c r="Q1212" s="3" t="s">
        <v>40</v>
      </c>
      <c r="R1212" s="3">
        <v>70</v>
      </c>
      <c r="S1212" s="3">
        <v>5720399988</v>
      </c>
      <c r="T1212" s="3">
        <v>8171999988</v>
      </c>
      <c r="U1212" s="3">
        <v>0</v>
      </c>
      <c r="V1212" s="3">
        <v>0</v>
      </c>
      <c r="W1212" s="3">
        <v>0</v>
      </c>
      <c r="X1212" s="3">
        <v>0</v>
      </c>
      <c r="Y1212" s="3">
        <v>0</v>
      </c>
      <c r="Z1212" s="3">
        <v>0</v>
      </c>
      <c r="AA1212" s="3">
        <v>0</v>
      </c>
      <c r="AB1212" s="3">
        <v>0</v>
      </c>
      <c r="AC1212" s="3">
        <v>0</v>
      </c>
      <c r="AD1212" s="3">
        <v>70.709999999999994</v>
      </c>
      <c r="AE1212" s="3">
        <v>7409886218</v>
      </c>
      <c r="AF1212" s="3">
        <v>10479858962</v>
      </c>
      <c r="AG1212" s="3">
        <v>0</v>
      </c>
      <c r="AH1212" s="3" t="s">
        <v>4833</v>
      </c>
    </row>
    <row r="1213" spans="1:34" s="4" customFormat="1" ht="11.25" x14ac:dyDescent="0.2">
      <c r="A1213" s="3" t="s">
        <v>4673</v>
      </c>
      <c r="B1213" s="3" t="s">
        <v>4811</v>
      </c>
      <c r="C1213" s="3" t="s">
        <v>639</v>
      </c>
      <c r="D1213" s="3">
        <v>13509</v>
      </c>
      <c r="E1213" s="3" t="s">
        <v>4834</v>
      </c>
      <c r="F1213" s="3" t="s">
        <v>4836</v>
      </c>
      <c r="G1213" s="3" t="s">
        <v>4818</v>
      </c>
      <c r="H1213" s="3" t="s">
        <v>4835</v>
      </c>
      <c r="I1213" s="3" t="s">
        <v>87</v>
      </c>
      <c r="J1213" s="3" t="s">
        <v>52</v>
      </c>
      <c r="K1213" s="3" t="s">
        <v>53</v>
      </c>
      <c r="L1213" s="3" t="s">
        <v>6</v>
      </c>
      <c r="M1213" s="3" t="s">
        <v>9</v>
      </c>
      <c r="N1213" s="3">
        <v>127.87</v>
      </c>
      <c r="O1213" s="3">
        <v>6137685</v>
      </c>
      <c r="P1213" s="3">
        <v>48000</v>
      </c>
      <c r="Q1213" s="3">
        <v>0</v>
      </c>
      <c r="R1213" s="3"/>
      <c r="S1213" s="3"/>
      <c r="T1213" s="3"/>
      <c r="U1213" s="3"/>
      <c r="V1213" s="3">
        <v>104.14</v>
      </c>
      <c r="W1213" s="3">
        <v>2392817</v>
      </c>
      <c r="X1213" s="3">
        <v>22978</v>
      </c>
      <c r="Y1213" s="3">
        <v>0</v>
      </c>
      <c r="Z1213" s="3">
        <v>88.85</v>
      </c>
      <c r="AA1213" s="3">
        <v>3657906</v>
      </c>
      <c r="AB1213" s="3">
        <v>41170</v>
      </c>
      <c r="AC1213" s="3">
        <v>0</v>
      </c>
      <c r="AD1213" s="3">
        <v>102.66</v>
      </c>
      <c r="AE1213" s="3">
        <v>2344223</v>
      </c>
      <c r="AF1213" s="3">
        <v>22835</v>
      </c>
      <c r="AG1213" s="3">
        <v>0</v>
      </c>
      <c r="AH1213" s="3" t="s">
        <v>4837</v>
      </c>
    </row>
    <row r="1214" spans="1:34" s="4" customFormat="1" ht="11.25" x14ac:dyDescent="0.2">
      <c r="A1214" s="3" t="s">
        <v>4673</v>
      </c>
      <c r="B1214" s="3" t="s">
        <v>4811</v>
      </c>
      <c r="C1214" s="3" t="s">
        <v>639</v>
      </c>
      <c r="D1214" s="3">
        <v>13606</v>
      </c>
      <c r="E1214" s="3" t="s">
        <v>4838</v>
      </c>
      <c r="F1214" s="3" t="s">
        <v>4841</v>
      </c>
      <c r="G1214" s="3" t="s">
        <v>4839</v>
      </c>
      <c r="H1214" s="3" t="s">
        <v>4840</v>
      </c>
      <c r="I1214" s="3" t="s">
        <v>42</v>
      </c>
      <c r="J1214" s="3" t="s">
        <v>43</v>
      </c>
      <c r="K1214" s="3" t="s">
        <v>53</v>
      </c>
      <c r="L1214" s="3" t="s">
        <v>6</v>
      </c>
      <c r="M1214" s="3" t="s">
        <v>9</v>
      </c>
      <c r="N1214" s="3">
        <v>97.46</v>
      </c>
      <c r="O1214" s="3">
        <v>3638</v>
      </c>
      <c r="P1214" s="3">
        <v>3733</v>
      </c>
      <c r="Q1214" s="3">
        <v>0</v>
      </c>
      <c r="R1214" s="3"/>
      <c r="S1214" s="3"/>
      <c r="T1214" s="3"/>
      <c r="U1214" s="3"/>
      <c r="V1214" s="3">
        <v>99.53</v>
      </c>
      <c r="W1214" s="3">
        <v>1688</v>
      </c>
      <c r="X1214" s="3">
        <v>1696</v>
      </c>
      <c r="Y1214" s="3">
        <v>0</v>
      </c>
      <c r="Z1214" s="3">
        <v>97.47</v>
      </c>
      <c r="AA1214" s="3">
        <v>2424</v>
      </c>
      <c r="AB1214" s="3">
        <v>2487</v>
      </c>
      <c r="AC1214" s="3">
        <v>0</v>
      </c>
      <c r="AD1214" s="3" t="s">
        <v>67</v>
      </c>
      <c r="AE1214" s="3" t="s">
        <v>40</v>
      </c>
      <c r="AF1214" s="3" t="s">
        <v>40</v>
      </c>
      <c r="AG1214" s="3" t="s">
        <v>40</v>
      </c>
      <c r="AH1214" s="3" t="s">
        <v>4842</v>
      </c>
    </row>
    <row r="1215" spans="1:34" s="4" customFormat="1" ht="11.25" x14ac:dyDescent="0.2">
      <c r="A1215" s="3" t="s">
        <v>4673</v>
      </c>
      <c r="B1215" s="3" t="s">
        <v>4843</v>
      </c>
      <c r="C1215" s="3" t="s">
        <v>639</v>
      </c>
      <c r="D1215" s="3">
        <v>12850</v>
      </c>
      <c r="E1215" s="3" t="s">
        <v>4844</v>
      </c>
      <c r="F1215" s="3" t="s">
        <v>4845</v>
      </c>
      <c r="G1215" s="3"/>
      <c r="H1215" s="3"/>
      <c r="I1215" s="3" t="s">
        <v>42</v>
      </c>
      <c r="J1215" s="3" t="s">
        <v>43</v>
      </c>
      <c r="K1215" s="3" t="s">
        <v>53</v>
      </c>
      <c r="L1215" s="3" t="s">
        <v>6</v>
      </c>
      <c r="M1215" s="3" t="s">
        <v>5256</v>
      </c>
      <c r="N1215" s="3" t="s">
        <v>67</v>
      </c>
      <c r="O1215" s="3" t="s">
        <v>40</v>
      </c>
      <c r="P1215" s="3" t="s">
        <v>40</v>
      </c>
      <c r="Q1215" s="3" t="s">
        <v>40</v>
      </c>
      <c r="R1215" s="3">
        <v>91.72</v>
      </c>
      <c r="S1215" s="3">
        <v>21307</v>
      </c>
      <c r="T1215" s="3">
        <v>23230</v>
      </c>
      <c r="U1215" s="3">
        <v>0</v>
      </c>
      <c r="V1215" s="3">
        <v>0</v>
      </c>
      <c r="W1215" s="3">
        <v>0</v>
      </c>
      <c r="X1215" s="3">
        <v>0</v>
      </c>
      <c r="Y1215" s="3">
        <v>0</v>
      </c>
      <c r="Z1215" s="3">
        <v>97.27</v>
      </c>
      <c r="AA1215" s="3">
        <v>23973</v>
      </c>
      <c r="AB1215" s="3">
        <v>24646</v>
      </c>
      <c r="AC1215" s="3">
        <v>0</v>
      </c>
      <c r="AD1215" s="3">
        <v>91.1</v>
      </c>
      <c r="AE1215" s="3">
        <v>14732</v>
      </c>
      <c r="AF1215" s="3">
        <v>16171</v>
      </c>
      <c r="AG1215" s="3">
        <v>0</v>
      </c>
      <c r="AH1215" s="3" t="s">
        <v>4846</v>
      </c>
    </row>
    <row r="1216" spans="1:34" s="4" customFormat="1" ht="11.25" x14ac:dyDescent="0.2">
      <c r="A1216" s="3" t="s">
        <v>4673</v>
      </c>
      <c r="B1216" s="3" t="s">
        <v>4843</v>
      </c>
      <c r="C1216" s="3" t="s">
        <v>639</v>
      </c>
      <c r="D1216" s="3">
        <v>13163</v>
      </c>
      <c r="E1216" s="3" t="s">
        <v>4847</v>
      </c>
      <c r="F1216" s="3" t="s">
        <v>4848</v>
      </c>
      <c r="G1216" s="3"/>
      <c r="H1216" s="3"/>
      <c r="I1216" s="3" t="s">
        <v>87</v>
      </c>
      <c r="J1216" s="3" t="s">
        <v>52</v>
      </c>
      <c r="K1216" s="3" t="s">
        <v>53</v>
      </c>
      <c r="L1216" s="3" t="s">
        <v>6</v>
      </c>
      <c r="M1216" s="3" t="s">
        <v>5256</v>
      </c>
      <c r="N1216" s="3" t="s">
        <v>67</v>
      </c>
      <c r="O1216" s="3" t="s">
        <v>40</v>
      </c>
      <c r="P1216" s="3" t="s">
        <v>40</v>
      </c>
      <c r="Q1216" s="3" t="s">
        <v>40</v>
      </c>
      <c r="R1216" s="3">
        <v>18.02</v>
      </c>
      <c r="S1216" s="3">
        <v>5803</v>
      </c>
      <c r="T1216" s="3">
        <v>322</v>
      </c>
      <c r="U1216" s="3">
        <v>0</v>
      </c>
      <c r="V1216" s="3">
        <v>0</v>
      </c>
      <c r="W1216" s="3">
        <v>0</v>
      </c>
      <c r="X1216" s="3">
        <v>0</v>
      </c>
      <c r="Y1216" s="3">
        <v>0</v>
      </c>
      <c r="Z1216" s="3">
        <v>17.920000000000002</v>
      </c>
      <c r="AA1216" s="3">
        <v>5950</v>
      </c>
      <c r="AB1216" s="3">
        <v>332</v>
      </c>
      <c r="AC1216" s="3">
        <v>0</v>
      </c>
      <c r="AD1216" s="3">
        <v>15.42</v>
      </c>
      <c r="AE1216" s="3">
        <v>3902</v>
      </c>
      <c r="AF1216" s="3">
        <v>253</v>
      </c>
      <c r="AG1216" s="3">
        <v>0</v>
      </c>
      <c r="AH1216" s="3" t="s">
        <v>4849</v>
      </c>
    </row>
    <row r="1217" spans="1:34" s="4" customFormat="1" ht="11.25" x14ac:dyDescent="0.2">
      <c r="A1217" s="3" t="s">
        <v>4673</v>
      </c>
      <c r="B1217" s="3" t="s">
        <v>4843</v>
      </c>
      <c r="C1217" s="3" t="s">
        <v>639</v>
      </c>
      <c r="D1217" s="3">
        <v>13164</v>
      </c>
      <c r="E1217" s="3" t="s">
        <v>4850</v>
      </c>
      <c r="F1217" s="3" t="s">
        <v>4851</v>
      </c>
      <c r="G1217" s="3"/>
      <c r="H1217" s="3"/>
      <c r="I1217" s="3" t="s">
        <v>42</v>
      </c>
      <c r="J1217" s="3" t="s">
        <v>43</v>
      </c>
      <c r="K1217" s="3" t="s">
        <v>44</v>
      </c>
      <c r="L1217" s="3" t="s">
        <v>6</v>
      </c>
      <c r="M1217" s="3" t="s">
        <v>5256</v>
      </c>
      <c r="N1217" s="3" t="s">
        <v>67</v>
      </c>
      <c r="O1217" s="3" t="s">
        <v>40</v>
      </c>
      <c r="P1217" s="3" t="s">
        <v>40</v>
      </c>
      <c r="Q1217" s="3" t="s">
        <v>40</v>
      </c>
      <c r="R1217" s="3">
        <v>37</v>
      </c>
      <c r="S1217" s="3">
        <v>556</v>
      </c>
      <c r="T1217" s="3">
        <v>1503</v>
      </c>
      <c r="U1217" s="3">
        <v>0</v>
      </c>
      <c r="V1217" s="3">
        <v>0</v>
      </c>
      <c r="W1217" s="3">
        <v>0</v>
      </c>
      <c r="X1217" s="3">
        <v>0</v>
      </c>
      <c r="Y1217" s="3">
        <v>0</v>
      </c>
      <c r="Z1217" s="3">
        <v>64</v>
      </c>
      <c r="AA1217" s="3">
        <v>842</v>
      </c>
      <c r="AB1217" s="3">
        <v>1307</v>
      </c>
      <c r="AC1217" s="3">
        <v>0</v>
      </c>
      <c r="AD1217" s="3">
        <v>30</v>
      </c>
      <c r="AE1217" s="3">
        <v>241</v>
      </c>
      <c r="AF1217" s="3">
        <v>800</v>
      </c>
      <c r="AG1217" s="3">
        <v>0</v>
      </c>
      <c r="AH1217" s="3" t="s">
        <v>4852</v>
      </c>
    </row>
    <row r="1218" spans="1:34" s="4" customFormat="1" ht="11.25" x14ac:dyDescent="0.2">
      <c r="A1218" s="3" t="s">
        <v>4673</v>
      </c>
      <c r="B1218" s="3" t="s">
        <v>4843</v>
      </c>
      <c r="C1218" s="3" t="s">
        <v>639</v>
      </c>
      <c r="D1218" s="3">
        <v>13544</v>
      </c>
      <c r="E1218" s="3" t="s">
        <v>4853</v>
      </c>
      <c r="F1218" s="3" t="s">
        <v>4856</v>
      </c>
      <c r="G1218" s="3" t="s">
        <v>4854</v>
      </c>
      <c r="H1218" s="3" t="s">
        <v>4855</v>
      </c>
      <c r="I1218" s="3" t="s">
        <v>340</v>
      </c>
      <c r="J1218" s="3" t="s">
        <v>43</v>
      </c>
      <c r="K1218" s="3" t="s">
        <v>44</v>
      </c>
      <c r="L1218" s="3" t="s">
        <v>45</v>
      </c>
      <c r="M1218" s="3" t="s">
        <v>9</v>
      </c>
      <c r="N1218" s="3">
        <v>100</v>
      </c>
      <c r="O1218" s="3">
        <v>39490</v>
      </c>
      <c r="P1218" s="3">
        <v>39490</v>
      </c>
      <c r="Q1218" s="3">
        <v>0</v>
      </c>
      <c r="R1218" s="3"/>
      <c r="S1218" s="3"/>
      <c r="T1218" s="3"/>
      <c r="U1218" s="3"/>
      <c r="V1218" s="3" t="s">
        <v>67</v>
      </c>
      <c r="W1218" s="3" t="s">
        <v>40</v>
      </c>
      <c r="X1218" s="3" t="s">
        <v>40</v>
      </c>
      <c r="Y1218" s="3" t="s">
        <v>40</v>
      </c>
      <c r="Z1218" s="3" t="s">
        <v>67</v>
      </c>
      <c r="AA1218" s="3" t="s">
        <v>40</v>
      </c>
      <c r="AB1218" s="3" t="s">
        <v>40</v>
      </c>
      <c r="AC1218" s="3" t="s">
        <v>40</v>
      </c>
      <c r="AD1218" s="3" t="s">
        <v>67</v>
      </c>
      <c r="AE1218" s="3" t="s">
        <v>40</v>
      </c>
      <c r="AF1218" s="3" t="s">
        <v>40</v>
      </c>
      <c r="AG1218" s="3" t="s">
        <v>40</v>
      </c>
      <c r="AH1218" s="3" t="s">
        <v>4857</v>
      </c>
    </row>
    <row r="1219" spans="1:34" s="4" customFormat="1" ht="11.25" x14ac:dyDescent="0.2">
      <c r="A1219" s="3" t="s">
        <v>4673</v>
      </c>
      <c r="B1219" s="3" t="s">
        <v>4843</v>
      </c>
      <c r="C1219" s="3" t="s">
        <v>639</v>
      </c>
      <c r="D1219" s="3">
        <v>13575</v>
      </c>
      <c r="E1219" s="3" t="s">
        <v>4858</v>
      </c>
      <c r="F1219" s="3" t="s">
        <v>4861</v>
      </c>
      <c r="G1219" s="3" t="s">
        <v>4859</v>
      </c>
      <c r="H1219" s="3" t="s">
        <v>4860</v>
      </c>
      <c r="I1219" s="3" t="s">
        <v>42</v>
      </c>
      <c r="J1219" s="3" t="s">
        <v>43</v>
      </c>
      <c r="K1219" s="3" t="s">
        <v>44</v>
      </c>
      <c r="L1219" s="3" t="s">
        <v>6</v>
      </c>
      <c r="M1219" s="3" t="s">
        <v>9</v>
      </c>
      <c r="N1219" s="3">
        <v>30</v>
      </c>
      <c r="O1219" s="3">
        <v>7200</v>
      </c>
      <c r="P1219" s="3">
        <v>24000</v>
      </c>
      <c r="Q1219" s="3">
        <v>0</v>
      </c>
      <c r="R1219" s="3"/>
      <c r="S1219" s="3"/>
      <c r="T1219" s="3"/>
      <c r="U1219" s="3"/>
      <c r="V1219" s="3" t="s">
        <v>67</v>
      </c>
      <c r="W1219" s="3" t="s">
        <v>40</v>
      </c>
      <c r="X1219" s="3" t="s">
        <v>40</v>
      </c>
      <c r="Y1219" s="3" t="s">
        <v>40</v>
      </c>
      <c r="Z1219" s="3" t="s">
        <v>67</v>
      </c>
      <c r="AA1219" s="3" t="s">
        <v>40</v>
      </c>
      <c r="AB1219" s="3" t="s">
        <v>40</v>
      </c>
      <c r="AC1219" s="3" t="s">
        <v>40</v>
      </c>
      <c r="AD1219" s="3" t="s">
        <v>67</v>
      </c>
      <c r="AE1219" s="3" t="s">
        <v>40</v>
      </c>
      <c r="AF1219" s="3" t="s">
        <v>40</v>
      </c>
      <c r="AG1219" s="3" t="s">
        <v>40</v>
      </c>
      <c r="AH1219" s="3" t="s">
        <v>4862</v>
      </c>
    </row>
    <row r="1220" spans="1:34" s="4" customFormat="1" ht="11.25" x14ac:dyDescent="0.2">
      <c r="A1220" s="3" t="s">
        <v>4673</v>
      </c>
      <c r="B1220" s="3" t="s">
        <v>4863</v>
      </c>
      <c r="C1220" s="3" t="s">
        <v>639</v>
      </c>
      <c r="D1220" s="3">
        <v>12445</v>
      </c>
      <c r="E1220" s="3" t="s">
        <v>4864</v>
      </c>
      <c r="F1220" s="3" t="s">
        <v>4867</v>
      </c>
      <c r="G1220" s="3" t="s">
        <v>4865</v>
      </c>
      <c r="H1220" s="3" t="s">
        <v>4866</v>
      </c>
      <c r="I1220" s="3" t="s">
        <v>42</v>
      </c>
      <c r="J1220" s="3" t="s">
        <v>43</v>
      </c>
      <c r="K1220" s="3" t="s">
        <v>44</v>
      </c>
      <c r="L1220" s="3" t="s">
        <v>6</v>
      </c>
      <c r="M1220" s="3" t="s">
        <v>5256</v>
      </c>
      <c r="N1220" s="3" t="s">
        <v>67</v>
      </c>
      <c r="O1220" s="3" t="s">
        <v>40</v>
      </c>
      <c r="P1220" s="3" t="s">
        <v>40</v>
      </c>
      <c r="Q1220" s="3" t="s">
        <v>40</v>
      </c>
      <c r="R1220" s="3">
        <v>70</v>
      </c>
      <c r="S1220" s="3">
        <v>2800</v>
      </c>
      <c r="T1220" s="3">
        <v>4000</v>
      </c>
      <c r="U1220" s="3">
        <v>0</v>
      </c>
      <c r="V1220" s="3">
        <v>69.400000000000006</v>
      </c>
      <c r="W1220" s="3">
        <v>1398</v>
      </c>
      <c r="X1220" s="3">
        <v>2015</v>
      </c>
      <c r="Y1220" s="3">
        <v>0</v>
      </c>
      <c r="Z1220" s="3">
        <v>65.400000000000006</v>
      </c>
      <c r="AA1220" s="3">
        <v>2136</v>
      </c>
      <c r="AB1220" s="3">
        <v>3268</v>
      </c>
      <c r="AC1220" s="3">
        <v>0</v>
      </c>
      <c r="AD1220" s="3">
        <v>77</v>
      </c>
      <c r="AE1220" s="3">
        <v>1068</v>
      </c>
      <c r="AF1220" s="3">
        <v>1387</v>
      </c>
      <c r="AG1220" s="3">
        <v>0</v>
      </c>
      <c r="AH1220" s="3" t="s">
        <v>4868</v>
      </c>
    </row>
    <row r="1221" spans="1:34" s="4" customFormat="1" ht="11.25" x14ac:dyDescent="0.2">
      <c r="A1221" s="3" t="s">
        <v>4673</v>
      </c>
      <c r="B1221" s="3" t="s">
        <v>4863</v>
      </c>
      <c r="C1221" s="3" t="s">
        <v>639</v>
      </c>
      <c r="D1221" s="3">
        <v>12606</v>
      </c>
      <c r="E1221" s="3" t="s">
        <v>4869</v>
      </c>
      <c r="F1221" s="3" t="s">
        <v>4872</v>
      </c>
      <c r="G1221" s="3" t="s">
        <v>4870</v>
      </c>
      <c r="H1221" s="3" t="s">
        <v>4871</v>
      </c>
      <c r="I1221" s="3" t="s">
        <v>42</v>
      </c>
      <c r="J1221" s="3" t="s">
        <v>43</v>
      </c>
      <c r="K1221" s="3" t="s">
        <v>44</v>
      </c>
      <c r="L1221" s="3" t="s">
        <v>6</v>
      </c>
      <c r="M1221" s="3" t="s">
        <v>5257</v>
      </c>
      <c r="N1221" s="3">
        <v>27.8</v>
      </c>
      <c r="O1221" s="3">
        <v>302617</v>
      </c>
      <c r="P1221" s="3">
        <v>1089666</v>
      </c>
      <c r="Q1221" s="3">
        <v>0</v>
      </c>
      <c r="R1221" s="3">
        <v>24.2</v>
      </c>
      <c r="S1221" s="3">
        <v>299250</v>
      </c>
      <c r="T1221" s="3">
        <v>1235872</v>
      </c>
      <c r="U1221" s="3">
        <v>0</v>
      </c>
      <c r="V1221" s="3">
        <v>10.7</v>
      </c>
      <c r="W1221" s="3">
        <v>132085</v>
      </c>
      <c r="X1221" s="3">
        <v>1235872</v>
      </c>
      <c r="Y1221" s="3">
        <v>0</v>
      </c>
      <c r="Z1221" s="3">
        <v>24.5</v>
      </c>
      <c r="AA1221" s="3">
        <v>260484</v>
      </c>
      <c r="AB1221" s="3">
        <v>1064829</v>
      </c>
      <c r="AC1221" s="3">
        <v>0</v>
      </c>
      <c r="AD1221" s="3">
        <v>27.3</v>
      </c>
      <c r="AE1221" s="3">
        <v>277313</v>
      </c>
      <c r="AF1221" s="3">
        <v>1014910</v>
      </c>
      <c r="AG1221" s="3">
        <v>0</v>
      </c>
      <c r="AH1221" s="3" t="s">
        <v>4873</v>
      </c>
    </row>
    <row r="1222" spans="1:34" s="4" customFormat="1" ht="11.25" x14ac:dyDescent="0.2">
      <c r="A1222" s="3" t="s">
        <v>4673</v>
      </c>
      <c r="B1222" s="3" t="s">
        <v>4863</v>
      </c>
      <c r="C1222" s="3" t="s">
        <v>639</v>
      </c>
      <c r="D1222" s="3">
        <v>12607</v>
      </c>
      <c r="E1222" s="3" t="s">
        <v>4874</v>
      </c>
      <c r="F1222" s="3" t="s">
        <v>4876</v>
      </c>
      <c r="G1222" s="3" t="s">
        <v>4870</v>
      </c>
      <c r="H1222" s="3" t="s">
        <v>4875</v>
      </c>
      <c r="I1222" s="3" t="s">
        <v>42</v>
      </c>
      <c r="J1222" s="3" t="s">
        <v>43</v>
      </c>
      <c r="K1222" s="3" t="s">
        <v>44</v>
      </c>
      <c r="L1222" s="3" t="s">
        <v>6</v>
      </c>
      <c r="M1222" s="3" t="s">
        <v>5257</v>
      </c>
      <c r="N1222" s="3">
        <v>18.100000000000001</v>
      </c>
      <c r="O1222" s="3">
        <v>397149</v>
      </c>
      <c r="P1222" s="3">
        <v>2199629</v>
      </c>
      <c r="Q1222" s="3">
        <v>0</v>
      </c>
      <c r="R1222" s="3">
        <v>15.9</v>
      </c>
      <c r="S1222" s="3">
        <v>390000</v>
      </c>
      <c r="T1222" s="3">
        <v>2457917</v>
      </c>
      <c r="U1222" s="3">
        <v>0</v>
      </c>
      <c r="V1222" s="3">
        <v>6</v>
      </c>
      <c r="W1222" s="3">
        <v>148097</v>
      </c>
      <c r="X1222" s="3">
        <v>2457917</v>
      </c>
      <c r="Y1222" s="3">
        <v>0</v>
      </c>
      <c r="Z1222" s="3">
        <v>17</v>
      </c>
      <c r="AA1222" s="3">
        <v>352293</v>
      </c>
      <c r="AB1222" s="3">
        <v>2077849</v>
      </c>
      <c r="AC1222" s="3">
        <v>0</v>
      </c>
      <c r="AD1222" s="3">
        <v>21.7</v>
      </c>
      <c r="AE1222" s="3">
        <v>396849</v>
      </c>
      <c r="AF1222" s="3">
        <v>1828892</v>
      </c>
      <c r="AG1222" s="3">
        <v>0</v>
      </c>
      <c r="AH1222" s="3" t="s">
        <v>4877</v>
      </c>
    </row>
    <row r="1223" spans="1:34" s="4" customFormat="1" ht="11.25" x14ac:dyDescent="0.2">
      <c r="A1223" s="3" t="s">
        <v>4673</v>
      </c>
      <c r="B1223" s="3" t="s">
        <v>4863</v>
      </c>
      <c r="C1223" s="3" t="s">
        <v>639</v>
      </c>
      <c r="D1223" s="3">
        <v>12876</v>
      </c>
      <c r="E1223" s="3" t="s">
        <v>4878</v>
      </c>
      <c r="F1223" s="3" t="s">
        <v>4881</v>
      </c>
      <c r="G1223" s="3" t="s">
        <v>4879</v>
      </c>
      <c r="H1223" s="3" t="s">
        <v>4880</v>
      </c>
      <c r="I1223" s="3" t="s">
        <v>42</v>
      </c>
      <c r="J1223" s="3" t="s">
        <v>43</v>
      </c>
      <c r="K1223" s="3" t="s">
        <v>44</v>
      </c>
      <c r="L1223" s="3" t="s">
        <v>6</v>
      </c>
      <c r="M1223" s="3" t="s">
        <v>5257</v>
      </c>
      <c r="N1223" s="3">
        <v>73</v>
      </c>
      <c r="O1223" s="3">
        <v>2920</v>
      </c>
      <c r="P1223" s="3">
        <v>4000</v>
      </c>
      <c r="Q1223" s="3">
        <v>0</v>
      </c>
      <c r="R1223" s="3">
        <v>73</v>
      </c>
      <c r="S1223" s="3">
        <v>4083</v>
      </c>
      <c r="T1223" s="3">
        <v>5593</v>
      </c>
      <c r="U1223" s="3">
        <v>0</v>
      </c>
      <c r="V1223" s="3">
        <v>71.900000000000006</v>
      </c>
      <c r="W1223" s="3">
        <v>628</v>
      </c>
      <c r="X1223" s="3">
        <v>873</v>
      </c>
      <c r="Y1223" s="3">
        <v>0</v>
      </c>
      <c r="Z1223" s="3">
        <v>81.400000000000006</v>
      </c>
      <c r="AA1223" s="3">
        <v>4103</v>
      </c>
      <c r="AB1223" s="3">
        <v>5043</v>
      </c>
      <c r="AC1223" s="3">
        <v>0</v>
      </c>
      <c r="AD1223" s="3">
        <v>75.2</v>
      </c>
      <c r="AE1223" s="3">
        <v>3888</v>
      </c>
      <c r="AF1223" s="3">
        <v>5173</v>
      </c>
      <c r="AG1223" s="3">
        <v>0</v>
      </c>
      <c r="AH1223" s="3" t="s">
        <v>4882</v>
      </c>
    </row>
    <row r="1224" spans="1:34" s="4" customFormat="1" ht="11.25" x14ac:dyDescent="0.2">
      <c r="A1224" s="3" t="s">
        <v>4673</v>
      </c>
      <c r="B1224" s="3" t="s">
        <v>4863</v>
      </c>
      <c r="C1224" s="3" t="s">
        <v>639</v>
      </c>
      <c r="D1224" s="3">
        <v>13048</v>
      </c>
      <c r="E1224" s="3" t="s">
        <v>4883</v>
      </c>
      <c r="F1224" s="3" t="s">
        <v>4885</v>
      </c>
      <c r="G1224" s="3" t="s">
        <v>4879</v>
      </c>
      <c r="H1224" s="3" t="s">
        <v>4884</v>
      </c>
      <c r="I1224" s="3" t="s">
        <v>42</v>
      </c>
      <c r="J1224" s="3" t="s">
        <v>43</v>
      </c>
      <c r="K1224" s="3" t="s">
        <v>44</v>
      </c>
      <c r="L1224" s="3" t="s">
        <v>78</v>
      </c>
      <c r="M1224" s="3" t="s">
        <v>5257</v>
      </c>
      <c r="N1224" s="3">
        <v>32</v>
      </c>
      <c r="O1224" s="3">
        <v>480</v>
      </c>
      <c r="P1224" s="3">
        <v>1500</v>
      </c>
      <c r="Q1224" s="3">
        <v>0</v>
      </c>
      <c r="R1224" s="3">
        <v>31.8</v>
      </c>
      <c r="S1224" s="3">
        <v>399</v>
      </c>
      <c r="T1224" s="3">
        <v>1255</v>
      </c>
      <c r="U1224" s="3">
        <v>0</v>
      </c>
      <c r="V1224" s="3">
        <v>31.8</v>
      </c>
      <c r="W1224" s="3">
        <v>292</v>
      </c>
      <c r="X1224" s="3">
        <v>917</v>
      </c>
      <c r="Y1224" s="3">
        <v>0</v>
      </c>
      <c r="Z1224" s="3">
        <v>32.200000000000003</v>
      </c>
      <c r="AA1224" s="3">
        <v>250</v>
      </c>
      <c r="AB1224" s="3">
        <v>777</v>
      </c>
      <c r="AC1224" s="3">
        <v>0</v>
      </c>
      <c r="AD1224" s="3">
        <v>29.3</v>
      </c>
      <c r="AE1224" s="3">
        <v>274</v>
      </c>
      <c r="AF1224" s="3">
        <v>934</v>
      </c>
      <c r="AG1224" s="3">
        <v>0</v>
      </c>
      <c r="AH1224" s="3" t="s">
        <v>4886</v>
      </c>
    </row>
    <row r="1225" spans="1:34" s="4" customFormat="1" ht="11.25" x14ac:dyDescent="0.2">
      <c r="A1225" s="3" t="s">
        <v>4673</v>
      </c>
      <c r="B1225" s="3" t="s">
        <v>4863</v>
      </c>
      <c r="C1225" s="3" t="s">
        <v>639</v>
      </c>
      <c r="D1225" s="3">
        <v>13290</v>
      </c>
      <c r="E1225" s="3" t="s">
        <v>4887</v>
      </c>
      <c r="F1225" s="3" t="s">
        <v>4890</v>
      </c>
      <c r="G1225" s="3" t="s">
        <v>4888</v>
      </c>
      <c r="H1225" s="3" t="s">
        <v>4889</v>
      </c>
      <c r="I1225" s="3" t="s">
        <v>42</v>
      </c>
      <c r="J1225" s="3" t="s">
        <v>43</v>
      </c>
      <c r="K1225" s="3" t="s">
        <v>44</v>
      </c>
      <c r="L1225" s="3" t="s">
        <v>78</v>
      </c>
      <c r="M1225" s="3" t="s">
        <v>5257</v>
      </c>
      <c r="N1225" s="3">
        <v>52</v>
      </c>
      <c r="O1225" s="3">
        <v>114400</v>
      </c>
      <c r="P1225" s="3">
        <v>220000</v>
      </c>
      <c r="Q1225" s="3">
        <v>0</v>
      </c>
      <c r="R1225" s="3">
        <v>52</v>
      </c>
      <c r="S1225" s="3">
        <v>115030</v>
      </c>
      <c r="T1225" s="3">
        <v>221212</v>
      </c>
      <c r="U1225" s="3">
        <v>0</v>
      </c>
      <c r="V1225" s="3">
        <v>52.3</v>
      </c>
      <c r="W1225" s="3">
        <v>96152</v>
      </c>
      <c r="X1225" s="3">
        <v>183752</v>
      </c>
      <c r="Y1225" s="3">
        <v>0</v>
      </c>
      <c r="Z1225" s="3">
        <v>47.8</v>
      </c>
      <c r="AA1225" s="3">
        <v>96499</v>
      </c>
      <c r="AB1225" s="3">
        <v>201684</v>
      </c>
      <c r="AC1225" s="3">
        <v>0</v>
      </c>
      <c r="AD1225" s="3">
        <v>45.4</v>
      </c>
      <c r="AE1225" s="3">
        <v>160095</v>
      </c>
      <c r="AF1225" s="3">
        <v>352888</v>
      </c>
      <c r="AG1225" s="3">
        <v>0</v>
      </c>
      <c r="AH1225" s="3" t="s">
        <v>4891</v>
      </c>
    </row>
    <row r="1226" spans="1:34" s="4" customFormat="1" ht="11.25" x14ac:dyDescent="0.2">
      <c r="A1226" s="3" t="s">
        <v>4673</v>
      </c>
      <c r="B1226" s="3" t="s">
        <v>4863</v>
      </c>
      <c r="C1226" s="3" t="s">
        <v>639</v>
      </c>
      <c r="D1226" s="3">
        <v>13572</v>
      </c>
      <c r="E1226" s="3" t="s">
        <v>4892</v>
      </c>
      <c r="F1226" s="3" t="s">
        <v>4894</v>
      </c>
      <c r="G1226" s="3" t="s">
        <v>4865</v>
      </c>
      <c r="H1226" s="3" t="s">
        <v>4893</v>
      </c>
      <c r="I1226" s="3" t="s">
        <v>42</v>
      </c>
      <c r="J1226" s="3" t="s">
        <v>43</v>
      </c>
      <c r="K1226" s="3" t="s">
        <v>53</v>
      </c>
      <c r="L1226" s="3" t="s">
        <v>6</v>
      </c>
      <c r="M1226" s="3" t="s">
        <v>9</v>
      </c>
      <c r="N1226" s="3">
        <v>77.3</v>
      </c>
      <c r="O1226" s="3">
        <v>2.3199999999999998</v>
      </c>
      <c r="P1226" s="3">
        <v>3</v>
      </c>
      <c r="Q1226" s="3">
        <v>0</v>
      </c>
      <c r="R1226" s="3"/>
      <c r="S1226" s="3"/>
      <c r="T1226" s="3"/>
      <c r="U1226" s="3"/>
      <c r="V1226" s="3" t="s">
        <v>67</v>
      </c>
      <c r="W1226" s="3" t="s">
        <v>40</v>
      </c>
      <c r="X1226" s="3" t="s">
        <v>40</v>
      </c>
      <c r="Y1226" s="3" t="s">
        <v>40</v>
      </c>
      <c r="Z1226" s="3">
        <v>78</v>
      </c>
      <c r="AA1226" s="3">
        <v>3.12</v>
      </c>
      <c r="AB1226" s="3">
        <v>4</v>
      </c>
      <c r="AC1226" s="3">
        <v>0</v>
      </c>
      <c r="AD1226" s="3">
        <v>77.400000000000006</v>
      </c>
      <c r="AE1226" s="3">
        <v>3.87</v>
      </c>
      <c r="AF1226" s="3">
        <v>5</v>
      </c>
      <c r="AG1226" s="3">
        <v>0</v>
      </c>
      <c r="AH1226" s="3" t="s">
        <v>4895</v>
      </c>
    </row>
    <row r="1227" spans="1:34" s="4" customFormat="1" ht="11.25" x14ac:dyDescent="0.2">
      <c r="A1227" s="3" t="s">
        <v>4673</v>
      </c>
      <c r="B1227" s="3" t="s">
        <v>4863</v>
      </c>
      <c r="C1227" s="3" t="s">
        <v>639</v>
      </c>
      <c r="D1227" s="3">
        <v>13576</v>
      </c>
      <c r="E1227" s="3" t="s">
        <v>4896</v>
      </c>
      <c r="F1227" s="3" t="s">
        <v>4894</v>
      </c>
      <c r="G1227" s="3" t="s">
        <v>4865</v>
      </c>
      <c r="H1227" s="3" t="s">
        <v>4897</v>
      </c>
      <c r="I1227" s="3" t="s">
        <v>42</v>
      </c>
      <c r="J1227" s="3" t="s">
        <v>43</v>
      </c>
      <c r="K1227" s="3" t="s">
        <v>53</v>
      </c>
      <c r="L1227" s="3" t="s">
        <v>6</v>
      </c>
      <c r="M1227" s="3" t="s">
        <v>9</v>
      </c>
      <c r="N1227" s="3">
        <v>70</v>
      </c>
      <c r="O1227" s="3">
        <v>3.5</v>
      </c>
      <c r="P1227" s="3">
        <v>5</v>
      </c>
      <c r="Q1227" s="3">
        <v>0</v>
      </c>
      <c r="R1227" s="3"/>
      <c r="S1227" s="3"/>
      <c r="T1227" s="3"/>
      <c r="U1227" s="3"/>
      <c r="V1227" s="3" t="s">
        <v>67</v>
      </c>
      <c r="W1227" s="3" t="s">
        <v>40</v>
      </c>
      <c r="X1227" s="3" t="s">
        <v>40</v>
      </c>
      <c r="Y1227" s="3" t="s">
        <v>40</v>
      </c>
      <c r="Z1227" s="3">
        <v>76</v>
      </c>
      <c r="AA1227" s="3">
        <v>3.8</v>
      </c>
      <c r="AB1227" s="3">
        <v>5</v>
      </c>
      <c r="AC1227" s="3">
        <v>0</v>
      </c>
      <c r="AD1227" s="3">
        <v>62</v>
      </c>
      <c r="AE1227" s="3">
        <v>2.48</v>
      </c>
      <c r="AF1227" s="3">
        <v>4</v>
      </c>
      <c r="AG1227" s="3">
        <v>0</v>
      </c>
      <c r="AH1227" s="3" t="s">
        <v>4898</v>
      </c>
    </row>
    <row r="1228" spans="1:34" s="4" customFormat="1" ht="11.25" x14ac:dyDescent="0.2">
      <c r="A1228" s="3" t="s">
        <v>4673</v>
      </c>
      <c r="B1228" s="3" t="s">
        <v>4899</v>
      </c>
      <c r="C1228" s="3" t="s">
        <v>639</v>
      </c>
      <c r="D1228" s="3">
        <v>11836</v>
      </c>
      <c r="E1228" s="3" t="s">
        <v>4900</v>
      </c>
      <c r="F1228" s="3" t="s">
        <v>4903</v>
      </c>
      <c r="G1228" s="3" t="s">
        <v>4901</v>
      </c>
      <c r="H1228" s="3" t="s">
        <v>4902</v>
      </c>
      <c r="I1228" s="3" t="s">
        <v>42</v>
      </c>
      <c r="J1228" s="3" t="s">
        <v>43</v>
      </c>
      <c r="K1228" s="3" t="s">
        <v>44</v>
      </c>
      <c r="L1228" s="3" t="s">
        <v>6</v>
      </c>
      <c r="M1228" s="3" t="s">
        <v>5257</v>
      </c>
      <c r="N1228" s="3">
        <v>86</v>
      </c>
      <c r="O1228" s="3">
        <v>430</v>
      </c>
      <c r="P1228" s="3">
        <v>500</v>
      </c>
      <c r="Q1228" s="3">
        <v>0</v>
      </c>
      <c r="R1228" s="3">
        <v>86</v>
      </c>
      <c r="S1228" s="3">
        <v>430</v>
      </c>
      <c r="T1228" s="3">
        <v>500</v>
      </c>
      <c r="U1228" s="3">
        <v>0</v>
      </c>
      <c r="V1228" s="3">
        <v>96</v>
      </c>
      <c r="W1228" s="3">
        <v>321</v>
      </c>
      <c r="X1228" s="3">
        <v>335</v>
      </c>
      <c r="Y1228" s="3">
        <v>0</v>
      </c>
      <c r="Z1228" s="3">
        <v>97</v>
      </c>
      <c r="AA1228" s="3">
        <v>585</v>
      </c>
      <c r="AB1228" s="3">
        <v>605</v>
      </c>
      <c r="AC1228" s="3">
        <v>0</v>
      </c>
      <c r="AD1228" s="3">
        <v>85</v>
      </c>
      <c r="AE1228" s="3">
        <v>596</v>
      </c>
      <c r="AF1228" s="3">
        <v>700</v>
      </c>
      <c r="AG1228" s="3">
        <v>0</v>
      </c>
      <c r="AH1228" s="3" t="s">
        <v>4904</v>
      </c>
    </row>
    <row r="1229" spans="1:34" s="4" customFormat="1" ht="11.25" x14ac:dyDescent="0.2">
      <c r="A1229" s="3" t="s">
        <v>4673</v>
      </c>
      <c r="B1229" s="3" t="s">
        <v>4899</v>
      </c>
      <c r="C1229" s="3" t="s">
        <v>639</v>
      </c>
      <c r="D1229" s="3">
        <v>12668</v>
      </c>
      <c r="E1229" s="3" t="s">
        <v>4905</v>
      </c>
      <c r="F1229" s="3" t="s">
        <v>4906</v>
      </c>
      <c r="G1229" s="3" t="s">
        <v>4901</v>
      </c>
      <c r="H1229" s="3"/>
      <c r="I1229" s="3" t="s">
        <v>42</v>
      </c>
      <c r="J1229" s="3" t="s">
        <v>43</v>
      </c>
      <c r="K1229" s="3" t="s">
        <v>53</v>
      </c>
      <c r="L1229" s="3" t="s">
        <v>6</v>
      </c>
      <c r="M1229" s="3" t="s">
        <v>5256</v>
      </c>
      <c r="N1229" s="3" t="s">
        <v>67</v>
      </c>
      <c r="O1229" s="3" t="s">
        <v>40</v>
      </c>
      <c r="P1229" s="3" t="s">
        <v>40</v>
      </c>
      <c r="Q1229" s="3" t="s">
        <v>40</v>
      </c>
      <c r="R1229" s="3">
        <v>96</v>
      </c>
      <c r="S1229" s="3">
        <v>3360</v>
      </c>
      <c r="T1229" s="3">
        <v>3500</v>
      </c>
      <c r="U1229" s="3">
        <v>0</v>
      </c>
      <c r="V1229" s="3" t="s">
        <v>67</v>
      </c>
      <c r="W1229" s="3" t="s">
        <v>40</v>
      </c>
      <c r="X1229" s="3" t="s">
        <v>40</v>
      </c>
      <c r="Y1229" s="3" t="s">
        <v>40</v>
      </c>
      <c r="Z1229" s="3">
        <v>99</v>
      </c>
      <c r="AA1229" s="3">
        <v>3545</v>
      </c>
      <c r="AB1229" s="3">
        <v>3574</v>
      </c>
      <c r="AC1229" s="3">
        <v>0</v>
      </c>
      <c r="AD1229" s="3">
        <v>98</v>
      </c>
      <c r="AE1229" s="3">
        <v>6774</v>
      </c>
      <c r="AF1229" s="3">
        <v>6901</v>
      </c>
      <c r="AG1229" s="3">
        <v>0</v>
      </c>
      <c r="AH1229" s="3" t="s">
        <v>4907</v>
      </c>
    </row>
    <row r="1230" spans="1:34" s="4" customFormat="1" ht="11.25" x14ac:dyDescent="0.2">
      <c r="A1230" s="3" t="s">
        <v>4673</v>
      </c>
      <c r="B1230" s="3" t="s">
        <v>4899</v>
      </c>
      <c r="C1230" s="3" t="s">
        <v>639</v>
      </c>
      <c r="D1230" s="3">
        <v>12770</v>
      </c>
      <c r="E1230" s="3" t="s">
        <v>4908</v>
      </c>
      <c r="F1230" s="3" t="s">
        <v>4910</v>
      </c>
      <c r="G1230" s="3" t="s">
        <v>4901</v>
      </c>
      <c r="H1230" s="3" t="s">
        <v>4909</v>
      </c>
      <c r="I1230" s="3" t="s">
        <v>42</v>
      </c>
      <c r="J1230" s="3" t="s">
        <v>43</v>
      </c>
      <c r="K1230" s="3" t="s">
        <v>44</v>
      </c>
      <c r="L1230" s="3" t="s">
        <v>6</v>
      </c>
      <c r="M1230" s="3" t="s">
        <v>5257</v>
      </c>
      <c r="N1230" s="3">
        <v>90</v>
      </c>
      <c r="O1230" s="3">
        <v>900</v>
      </c>
      <c r="P1230" s="3">
        <v>1000</v>
      </c>
      <c r="Q1230" s="3">
        <v>0</v>
      </c>
      <c r="R1230" s="3">
        <v>90</v>
      </c>
      <c r="S1230" s="3">
        <v>900</v>
      </c>
      <c r="T1230" s="3">
        <v>1000</v>
      </c>
      <c r="U1230" s="3">
        <v>0</v>
      </c>
      <c r="V1230" s="3">
        <v>0</v>
      </c>
      <c r="W1230" s="3">
        <v>0</v>
      </c>
      <c r="X1230" s="3">
        <v>0</v>
      </c>
      <c r="Y1230" s="3">
        <v>0</v>
      </c>
      <c r="Z1230" s="3">
        <v>0</v>
      </c>
      <c r="AA1230" s="3">
        <v>0</v>
      </c>
      <c r="AB1230" s="3">
        <v>1000</v>
      </c>
      <c r="AC1230" s="3">
        <v>0</v>
      </c>
      <c r="AD1230" s="3">
        <v>0</v>
      </c>
      <c r="AE1230" s="3">
        <v>0</v>
      </c>
      <c r="AF1230" s="3">
        <v>0</v>
      </c>
      <c r="AG1230" s="3">
        <v>0</v>
      </c>
      <c r="AH1230" s="3" t="s">
        <v>4911</v>
      </c>
    </row>
    <row r="1231" spans="1:34" s="4" customFormat="1" ht="11.25" x14ac:dyDescent="0.2">
      <c r="A1231" s="3" t="s">
        <v>4673</v>
      </c>
      <c r="B1231" s="3" t="s">
        <v>4899</v>
      </c>
      <c r="C1231" s="3" t="s">
        <v>639</v>
      </c>
      <c r="D1231" s="3">
        <v>13560</v>
      </c>
      <c r="E1231" s="3" t="s">
        <v>4912</v>
      </c>
      <c r="F1231" s="3" t="s">
        <v>4915</v>
      </c>
      <c r="G1231" s="3" t="s">
        <v>4913</v>
      </c>
      <c r="H1231" s="3" t="s">
        <v>4914</v>
      </c>
      <c r="I1231" s="3" t="s">
        <v>42</v>
      </c>
      <c r="J1231" s="3" t="s">
        <v>43</v>
      </c>
      <c r="K1231" s="3" t="s">
        <v>44</v>
      </c>
      <c r="L1231" s="3" t="s">
        <v>6</v>
      </c>
      <c r="M1231" s="3" t="s">
        <v>9</v>
      </c>
      <c r="N1231" s="3">
        <v>100</v>
      </c>
      <c r="O1231" s="3">
        <v>2</v>
      </c>
      <c r="P1231" s="3">
        <v>2</v>
      </c>
      <c r="Q1231" s="3">
        <v>0</v>
      </c>
      <c r="R1231" s="3"/>
      <c r="S1231" s="3"/>
      <c r="T1231" s="3"/>
      <c r="U1231" s="3"/>
      <c r="V1231" s="3">
        <v>0</v>
      </c>
      <c r="W1231" s="3">
        <v>0</v>
      </c>
      <c r="X1231" s="3">
        <v>2</v>
      </c>
      <c r="Y1231" s="3">
        <v>0</v>
      </c>
      <c r="Z1231" s="3">
        <v>100</v>
      </c>
      <c r="AA1231" s="3">
        <v>2</v>
      </c>
      <c r="AB1231" s="3">
        <v>2</v>
      </c>
      <c r="AC1231" s="3">
        <v>0</v>
      </c>
      <c r="AD1231" s="3">
        <v>100</v>
      </c>
      <c r="AE1231" s="3">
        <v>3</v>
      </c>
      <c r="AF1231" s="3">
        <v>3</v>
      </c>
      <c r="AG1231" s="3">
        <v>0</v>
      </c>
      <c r="AH1231" s="3" t="s">
        <v>4916</v>
      </c>
    </row>
    <row r="1232" spans="1:34" s="4" customFormat="1" ht="11.25" x14ac:dyDescent="0.2">
      <c r="A1232" s="3" t="s">
        <v>4673</v>
      </c>
      <c r="B1232" s="3" t="s">
        <v>4899</v>
      </c>
      <c r="C1232" s="3" t="s">
        <v>639</v>
      </c>
      <c r="D1232" s="3">
        <v>13561</v>
      </c>
      <c r="E1232" s="3" t="s">
        <v>4917</v>
      </c>
      <c r="F1232" s="3" t="s">
        <v>4920</v>
      </c>
      <c r="G1232" s="3" t="s">
        <v>4918</v>
      </c>
      <c r="H1232" s="3" t="s">
        <v>4919</v>
      </c>
      <c r="I1232" s="3" t="s">
        <v>42</v>
      </c>
      <c r="J1232" s="3" t="s">
        <v>43</v>
      </c>
      <c r="K1232" s="3" t="s">
        <v>44</v>
      </c>
      <c r="L1232" s="3" t="s">
        <v>6</v>
      </c>
      <c r="M1232" s="3" t="s">
        <v>9</v>
      </c>
      <c r="N1232" s="3">
        <v>100</v>
      </c>
      <c r="O1232" s="3">
        <v>1</v>
      </c>
      <c r="P1232" s="3">
        <v>1</v>
      </c>
      <c r="Q1232" s="3">
        <v>0</v>
      </c>
      <c r="R1232" s="3"/>
      <c r="S1232" s="3"/>
      <c r="T1232" s="3"/>
      <c r="U1232" s="3"/>
      <c r="V1232" s="3" t="s">
        <v>67</v>
      </c>
      <c r="W1232" s="3" t="s">
        <v>40</v>
      </c>
      <c r="X1232" s="3" t="s">
        <v>40</v>
      </c>
      <c r="Y1232" s="3" t="s">
        <v>40</v>
      </c>
      <c r="Z1232" s="3" t="s">
        <v>67</v>
      </c>
      <c r="AA1232" s="3" t="s">
        <v>40</v>
      </c>
      <c r="AB1232" s="3" t="s">
        <v>40</v>
      </c>
      <c r="AC1232" s="3" t="s">
        <v>40</v>
      </c>
      <c r="AD1232" s="3" t="s">
        <v>67</v>
      </c>
      <c r="AE1232" s="3" t="s">
        <v>40</v>
      </c>
      <c r="AF1232" s="3" t="s">
        <v>40</v>
      </c>
      <c r="AG1232" s="3" t="s">
        <v>40</v>
      </c>
      <c r="AH1232" s="3" t="s">
        <v>4921</v>
      </c>
    </row>
    <row r="1233" spans="1:34" s="4" customFormat="1" ht="11.25" x14ac:dyDescent="0.2">
      <c r="A1233" s="3" t="s">
        <v>4673</v>
      </c>
      <c r="B1233" s="3" t="s">
        <v>4899</v>
      </c>
      <c r="C1233" s="3" t="s">
        <v>639</v>
      </c>
      <c r="D1233" s="3">
        <v>13563</v>
      </c>
      <c r="E1233" s="3" t="s">
        <v>4922</v>
      </c>
      <c r="F1233" s="3" t="s">
        <v>4925</v>
      </c>
      <c r="G1233" s="3" t="s">
        <v>4923</v>
      </c>
      <c r="H1233" s="3" t="s">
        <v>4924</v>
      </c>
      <c r="I1233" s="3" t="s">
        <v>42</v>
      </c>
      <c r="J1233" s="3" t="s">
        <v>43</v>
      </c>
      <c r="K1233" s="3" t="s">
        <v>44</v>
      </c>
      <c r="L1233" s="3" t="s">
        <v>6</v>
      </c>
      <c r="M1233" s="3" t="s">
        <v>9</v>
      </c>
      <c r="N1233" s="3">
        <v>100</v>
      </c>
      <c r="O1233" s="3">
        <v>1</v>
      </c>
      <c r="P1233" s="3">
        <v>1</v>
      </c>
      <c r="Q1233" s="3">
        <v>0</v>
      </c>
      <c r="R1233" s="3"/>
      <c r="S1233" s="3"/>
      <c r="T1233" s="3"/>
      <c r="U1233" s="3"/>
      <c r="V1233" s="3" t="s">
        <v>67</v>
      </c>
      <c r="W1233" s="3" t="s">
        <v>40</v>
      </c>
      <c r="X1233" s="3" t="s">
        <v>40</v>
      </c>
      <c r="Y1233" s="3" t="s">
        <v>40</v>
      </c>
      <c r="Z1233" s="3" t="s">
        <v>67</v>
      </c>
      <c r="AA1233" s="3" t="s">
        <v>40</v>
      </c>
      <c r="AB1233" s="3" t="s">
        <v>40</v>
      </c>
      <c r="AC1233" s="3" t="s">
        <v>40</v>
      </c>
      <c r="AD1233" s="3" t="s">
        <v>67</v>
      </c>
      <c r="AE1233" s="3" t="s">
        <v>40</v>
      </c>
      <c r="AF1233" s="3" t="s">
        <v>40</v>
      </c>
      <c r="AG1233" s="3" t="s">
        <v>40</v>
      </c>
      <c r="AH1233" s="3" t="s">
        <v>4926</v>
      </c>
    </row>
    <row r="1234" spans="1:34" s="4" customFormat="1" ht="11.25" x14ac:dyDescent="0.2">
      <c r="A1234" s="3" t="s">
        <v>4673</v>
      </c>
      <c r="B1234" s="3" t="s">
        <v>4899</v>
      </c>
      <c r="C1234" s="3" t="s">
        <v>639</v>
      </c>
      <c r="D1234" s="3">
        <v>13566</v>
      </c>
      <c r="E1234" s="3" t="s">
        <v>4927</v>
      </c>
      <c r="F1234" s="3" t="s">
        <v>4929</v>
      </c>
      <c r="G1234" s="3" t="s">
        <v>4901</v>
      </c>
      <c r="H1234" s="3" t="s">
        <v>4928</v>
      </c>
      <c r="I1234" s="3" t="s">
        <v>42</v>
      </c>
      <c r="J1234" s="3" t="s">
        <v>43</v>
      </c>
      <c r="K1234" s="3" t="s">
        <v>44</v>
      </c>
      <c r="L1234" s="3" t="s">
        <v>6</v>
      </c>
      <c r="M1234" s="3" t="s">
        <v>9</v>
      </c>
      <c r="N1234" s="3">
        <v>100</v>
      </c>
      <c r="O1234" s="3">
        <v>2</v>
      </c>
      <c r="P1234" s="3">
        <v>2</v>
      </c>
      <c r="Q1234" s="3">
        <v>0</v>
      </c>
      <c r="R1234" s="3"/>
      <c r="S1234" s="3"/>
      <c r="T1234" s="3"/>
      <c r="U1234" s="3"/>
      <c r="V1234" s="3">
        <v>50</v>
      </c>
      <c r="W1234" s="3">
        <v>1</v>
      </c>
      <c r="X1234" s="3">
        <v>2</v>
      </c>
      <c r="Y1234" s="3">
        <v>0</v>
      </c>
      <c r="Z1234" s="3">
        <v>100</v>
      </c>
      <c r="AA1234" s="3">
        <v>2</v>
      </c>
      <c r="AB1234" s="3">
        <v>2</v>
      </c>
      <c r="AC1234" s="3">
        <v>0</v>
      </c>
      <c r="AD1234" s="3">
        <v>100</v>
      </c>
      <c r="AE1234" s="3">
        <v>2</v>
      </c>
      <c r="AF1234" s="3">
        <v>2</v>
      </c>
      <c r="AG1234" s="3">
        <v>0</v>
      </c>
      <c r="AH1234" s="3" t="s">
        <v>4930</v>
      </c>
    </row>
    <row r="1235" spans="1:34" s="4" customFormat="1" ht="11.25" x14ac:dyDescent="0.2">
      <c r="A1235" s="3" t="s">
        <v>4673</v>
      </c>
      <c r="B1235" s="3" t="s">
        <v>4899</v>
      </c>
      <c r="C1235" s="3" t="s">
        <v>639</v>
      </c>
      <c r="D1235" s="3">
        <v>13569</v>
      </c>
      <c r="E1235" s="3" t="s">
        <v>4931</v>
      </c>
      <c r="F1235" s="3" t="s">
        <v>4934</v>
      </c>
      <c r="G1235" s="3" t="s">
        <v>4932</v>
      </c>
      <c r="H1235" s="3" t="s">
        <v>4933</v>
      </c>
      <c r="I1235" s="3" t="s">
        <v>42</v>
      </c>
      <c r="J1235" s="3" t="s">
        <v>43</v>
      </c>
      <c r="K1235" s="3" t="s">
        <v>44</v>
      </c>
      <c r="L1235" s="3" t="s">
        <v>6</v>
      </c>
      <c r="M1235" s="3" t="s">
        <v>9</v>
      </c>
      <c r="N1235" s="3">
        <v>100</v>
      </c>
      <c r="O1235" s="3">
        <v>1</v>
      </c>
      <c r="P1235" s="3">
        <v>1</v>
      </c>
      <c r="Q1235" s="3">
        <v>0</v>
      </c>
      <c r="R1235" s="3"/>
      <c r="S1235" s="3"/>
      <c r="T1235" s="3"/>
      <c r="U1235" s="3"/>
      <c r="V1235" s="3" t="s">
        <v>67</v>
      </c>
      <c r="W1235" s="3" t="s">
        <v>40</v>
      </c>
      <c r="X1235" s="3" t="s">
        <v>40</v>
      </c>
      <c r="Y1235" s="3" t="s">
        <v>40</v>
      </c>
      <c r="Z1235" s="3" t="s">
        <v>67</v>
      </c>
      <c r="AA1235" s="3" t="s">
        <v>40</v>
      </c>
      <c r="AB1235" s="3" t="s">
        <v>40</v>
      </c>
      <c r="AC1235" s="3" t="s">
        <v>40</v>
      </c>
      <c r="AD1235" s="3" t="s">
        <v>67</v>
      </c>
      <c r="AE1235" s="3" t="s">
        <v>40</v>
      </c>
      <c r="AF1235" s="3" t="s">
        <v>40</v>
      </c>
      <c r="AG1235" s="3" t="s">
        <v>40</v>
      </c>
      <c r="AH1235" s="3" t="s">
        <v>4935</v>
      </c>
    </row>
    <row r="1236" spans="1:34" s="4" customFormat="1" ht="11.25" x14ac:dyDescent="0.2">
      <c r="A1236" s="3" t="s">
        <v>4673</v>
      </c>
      <c r="B1236" s="3" t="s">
        <v>4936</v>
      </c>
      <c r="C1236" s="3" t="s">
        <v>36</v>
      </c>
      <c r="D1236" s="3">
        <v>9418</v>
      </c>
      <c r="E1236" s="3" t="s">
        <v>4937</v>
      </c>
      <c r="F1236" s="3" t="s">
        <v>4939</v>
      </c>
      <c r="G1236" s="3" t="s">
        <v>4938</v>
      </c>
      <c r="H1236" s="3"/>
      <c r="I1236" s="3" t="s">
        <v>42</v>
      </c>
      <c r="J1236" s="3" t="s">
        <v>43</v>
      </c>
      <c r="K1236" s="3" t="s">
        <v>44</v>
      </c>
      <c r="L1236" s="3" t="s">
        <v>6</v>
      </c>
      <c r="M1236" s="3" t="s">
        <v>5256</v>
      </c>
      <c r="N1236" s="3" t="s">
        <v>67</v>
      </c>
      <c r="O1236" s="3" t="s">
        <v>40</v>
      </c>
      <c r="P1236" s="3" t="s">
        <v>40</v>
      </c>
      <c r="Q1236" s="3" t="s">
        <v>40</v>
      </c>
      <c r="R1236" s="3">
        <v>100</v>
      </c>
      <c r="S1236" s="3">
        <v>18</v>
      </c>
      <c r="T1236" s="3">
        <v>18</v>
      </c>
      <c r="U1236" s="3">
        <v>0</v>
      </c>
      <c r="V1236" s="3">
        <v>0</v>
      </c>
      <c r="W1236" s="3">
        <v>0</v>
      </c>
      <c r="X1236" s="3">
        <v>0</v>
      </c>
      <c r="Y1236" s="3">
        <v>0</v>
      </c>
      <c r="Z1236" s="3">
        <v>100</v>
      </c>
      <c r="AA1236" s="3">
        <v>20</v>
      </c>
      <c r="AB1236" s="3">
        <v>20</v>
      </c>
      <c r="AC1236" s="3">
        <v>0</v>
      </c>
      <c r="AD1236" s="3">
        <v>100</v>
      </c>
      <c r="AE1236" s="3">
        <v>21</v>
      </c>
      <c r="AF1236" s="3">
        <v>21</v>
      </c>
      <c r="AG1236" s="3">
        <v>0</v>
      </c>
      <c r="AH1236" s="3" t="s">
        <v>4940</v>
      </c>
    </row>
    <row r="1237" spans="1:34" s="4" customFormat="1" ht="11.25" x14ac:dyDescent="0.2">
      <c r="A1237" s="3" t="s">
        <v>4673</v>
      </c>
      <c r="B1237" s="3" t="s">
        <v>4936</v>
      </c>
      <c r="C1237" s="3" t="s">
        <v>36</v>
      </c>
      <c r="D1237" s="3">
        <v>12242</v>
      </c>
      <c r="E1237" s="3" t="s">
        <v>4941</v>
      </c>
      <c r="F1237" s="3" t="s">
        <v>4944</v>
      </c>
      <c r="G1237" s="3" t="s">
        <v>4942</v>
      </c>
      <c r="H1237" s="3" t="s">
        <v>4943</v>
      </c>
      <c r="I1237" s="3" t="s">
        <v>42</v>
      </c>
      <c r="J1237" s="3" t="s">
        <v>43</v>
      </c>
      <c r="K1237" s="3" t="s">
        <v>44</v>
      </c>
      <c r="L1237" s="3" t="s">
        <v>6</v>
      </c>
      <c r="M1237" s="3" t="s">
        <v>5257</v>
      </c>
      <c r="N1237" s="3">
        <v>85.39</v>
      </c>
      <c r="O1237" s="3">
        <v>2596</v>
      </c>
      <c r="P1237" s="3">
        <v>3040</v>
      </c>
      <c r="Q1237" s="3">
        <v>0</v>
      </c>
      <c r="R1237" s="3">
        <v>85.77</v>
      </c>
      <c r="S1237" s="3">
        <v>2230</v>
      </c>
      <c r="T1237" s="3">
        <v>2600</v>
      </c>
      <c r="U1237" s="3">
        <v>0</v>
      </c>
      <c r="V1237" s="3" t="s">
        <v>67</v>
      </c>
      <c r="W1237" s="3" t="s">
        <v>40</v>
      </c>
      <c r="X1237" s="3" t="s">
        <v>40</v>
      </c>
      <c r="Y1237" s="3" t="s">
        <v>40</v>
      </c>
      <c r="Z1237" s="3">
        <v>82.41</v>
      </c>
      <c r="AA1237" s="3">
        <v>1115</v>
      </c>
      <c r="AB1237" s="3">
        <v>1353</v>
      </c>
      <c r="AC1237" s="3">
        <v>0</v>
      </c>
      <c r="AD1237" s="3">
        <v>0</v>
      </c>
      <c r="AE1237" s="3">
        <v>0</v>
      </c>
      <c r="AF1237" s="3">
        <v>2410</v>
      </c>
      <c r="AG1237" s="3">
        <v>0</v>
      </c>
      <c r="AH1237" s="3" t="s">
        <v>4945</v>
      </c>
    </row>
    <row r="1238" spans="1:34" s="4" customFormat="1" ht="11.25" x14ac:dyDescent="0.2">
      <c r="A1238" s="3" t="s">
        <v>4673</v>
      </c>
      <c r="B1238" s="3" t="s">
        <v>4936</v>
      </c>
      <c r="C1238" s="3" t="s">
        <v>36</v>
      </c>
      <c r="D1238" s="3">
        <v>12243</v>
      </c>
      <c r="E1238" s="3" t="s">
        <v>4946</v>
      </c>
      <c r="F1238" s="3" t="s">
        <v>4948</v>
      </c>
      <c r="G1238" s="3" t="s">
        <v>4947</v>
      </c>
      <c r="H1238" s="3"/>
      <c r="I1238" s="3" t="s">
        <v>42</v>
      </c>
      <c r="J1238" s="3" t="s">
        <v>43</v>
      </c>
      <c r="K1238" s="3" t="s">
        <v>44</v>
      </c>
      <c r="L1238" s="3" t="s">
        <v>6</v>
      </c>
      <c r="M1238" s="3" t="s">
        <v>5256</v>
      </c>
      <c r="N1238" s="3" t="s">
        <v>67</v>
      </c>
      <c r="O1238" s="3" t="s">
        <v>40</v>
      </c>
      <c r="P1238" s="3" t="s">
        <v>40</v>
      </c>
      <c r="Q1238" s="3" t="s">
        <v>40</v>
      </c>
      <c r="R1238" s="3">
        <v>55</v>
      </c>
      <c r="S1238" s="3">
        <v>495</v>
      </c>
      <c r="T1238" s="3">
        <v>900</v>
      </c>
      <c r="U1238" s="3">
        <v>0</v>
      </c>
      <c r="V1238" s="3">
        <v>0</v>
      </c>
      <c r="W1238" s="3">
        <v>0</v>
      </c>
      <c r="X1238" s="3">
        <v>0</v>
      </c>
      <c r="Y1238" s="3">
        <v>0</v>
      </c>
      <c r="Z1238" s="3">
        <v>0</v>
      </c>
      <c r="AA1238" s="3">
        <v>0</v>
      </c>
      <c r="AB1238" s="3">
        <v>1154</v>
      </c>
      <c r="AC1238" s="3">
        <v>0</v>
      </c>
      <c r="AD1238" s="3">
        <v>0</v>
      </c>
      <c r="AE1238" s="3">
        <v>0</v>
      </c>
      <c r="AF1238" s="3">
        <v>507</v>
      </c>
      <c r="AG1238" s="3">
        <v>0</v>
      </c>
      <c r="AH1238" s="3" t="s">
        <v>4949</v>
      </c>
    </row>
    <row r="1239" spans="1:34" s="4" customFormat="1" ht="11.25" x14ac:dyDescent="0.2">
      <c r="A1239" s="3" t="s">
        <v>4673</v>
      </c>
      <c r="B1239" s="3" t="s">
        <v>4936</v>
      </c>
      <c r="C1239" s="3" t="s">
        <v>36</v>
      </c>
      <c r="D1239" s="3">
        <v>12244</v>
      </c>
      <c r="E1239" s="3" t="s">
        <v>4950</v>
      </c>
      <c r="F1239" s="3" t="s">
        <v>4952</v>
      </c>
      <c r="G1239" s="3" t="s">
        <v>4951</v>
      </c>
      <c r="H1239" s="3"/>
      <c r="I1239" s="3" t="s">
        <v>42</v>
      </c>
      <c r="J1239" s="3" t="s">
        <v>43</v>
      </c>
      <c r="K1239" s="3" t="s">
        <v>44</v>
      </c>
      <c r="L1239" s="3" t="s">
        <v>6</v>
      </c>
      <c r="M1239" s="3" t="s">
        <v>5256</v>
      </c>
      <c r="N1239" s="3" t="s">
        <v>67</v>
      </c>
      <c r="O1239" s="3" t="s">
        <v>40</v>
      </c>
      <c r="P1239" s="3" t="s">
        <v>40</v>
      </c>
      <c r="Q1239" s="3" t="s">
        <v>40</v>
      </c>
      <c r="R1239" s="3">
        <v>60</v>
      </c>
      <c r="S1239" s="3">
        <v>120</v>
      </c>
      <c r="T1239" s="3">
        <v>200</v>
      </c>
      <c r="U1239" s="3">
        <v>0</v>
      </c>
      <c r="V1239" s="3">
        <v>0</v>
      </c>
      <c r="W1239" s="3">
        <v>0</v>
      </c>
      <c r="X1239" s="3">
        <v>0</v>
      </c>
      <c r="Y1239" s="3">
        <v>0</v>
      </c>
      <c r="Z1239" s="3">
        <v>61</v>
      </c>
      <c r="AA1239" s="3">
        <v>122</v>
      </c>
      <c r="AB1239" s="3">
        <v>200</v>
      </c>
      <c r="AC1239" s="3">
        <v>0</v>
      </c>
      <c r="AD1239" s="3">
        <v>57.29</v>
      </c>
      <c r="AE1239" s="3">
        <v>114</v>
      </c>
      <c r="AF1239" s="3">
        <v>199</v>
      </c>
      <c r="AG1239" s="3">
        <v>0</v>
      </c>
      <c r="AH1239" s="3" t="s">
        <v>4953</v>
      </c>
    </row>
    <row r="1240" spans="1:34" s="4" customFormat="1" ht="11.25" x14ac:dyDescent="0.2">
      <c r="A1240" s="3" t="s">
        <v>4673</v>
      </c>
      <c r="B1240" s="3" t="s">
        <v>4936</v>
      </c>
      <c r="C1240" s="3" t="s">
        <v>36</v>
      </c>
      <c r="D1240" s="3">
        <v>12696</v>
      </c>
      <c r="E1240" s="3" t="s">
        <v>4954</v>
      </c>
      <c r="F1240" s="3" t="s">
        <v>4956</v>
      </c>
      <c r="G1240" s="3" t="s">
        <v>4938</v>
      </c>
      <c r="H1240" s="3" t="s">
        <v>4955</v>
      </c>
      <c r="I1240" s="3" t="s">
        <v>42</v>
      </c>
      <c r="J1240" s="3" t="s">
        <v>43</v>
      </c>
      <c r="K1240" s="3" t="s">
        <v>44</v>
      </c>
      <c r="L1240" s="3" t="s">
        <v>6</v>
      </c>
      <c r="M1240" s="3" t="s">
        <v>5257</v>
      </c>
      <c r="N1240" s="3">
        <v>97.62</v>
      </c>
      <c r="O1240" s="3">
        <v>2050</v>
      </c>
      <c r="P1240" s="3">
        <v>2100</v>
      </c>
      <c r="Q1240" s="3">
        <v>0</v>
      </c>
      <c r="R1240" s="3">
        <v>96.58</v>
      </c>
      <c r="S1240" s="3">
        <v>1835</v>
      </c>
      <c r="T1240" s="3">
        <v>1900</v>
      </c>
      <c r="U1240" s="3">
        <v>0</v>
      </c>
      <c r="V1240" s="3" t="s">
        <v>67</v>
      </c>
      <c r="W1240" s="3" t="s">
        <v>40</v>
      </c>
      <c r="X1240" s="3" t="s">
        <v>40</v>
      </c>
      <c r="Y1240" s="3" t="s">
        <v>40</v>
      </c>
      <c r="Z1240" s="3">
        <v>98.03</v>
      </c>
      <c r="AA1240" s="3">
        <v>1941</v>
      </c>
      <c r="AB1240" s="3">
        <v>1980</v>
      </c>
      <c r="AC1240" s="3">
        <v>0</v>
      </c>
      <c r="AD1240" s="3">
        <v>98.92</v>
      </c>
      <c r="AE1240" s="3">
        <v>1930</v>
      </c>
      <c r="AF1240" s="3">
        <v>1951</v>
      </c>
      <c r="AG1240" s="3">
        <v>0</v>
      </c>
      <c r="AH1240" s="3" t="s">
        <v>4957</v>
      </c>
    </row>
    <row r="1241" spans="1:34" s="4" customFormat="1" ht="11.25" x14ac:dyDescent="0.2">
      <c r="A1241" s="3" t="s">
        <v>4673</v>
      </c>
      <c r="B1241" s="3" t="s">
        <v>4936</v>
      </c>
      <c r="C1241" s="3" t="s">
        <v>36</v>
      </c>
      <c r="D1241" s="3">
        <v>13524</v>
      </c>
      <c r="E1241" s="3" t="s">
        <v>4958</v>
      </c>
      <c r="F1241" s="3" t="s">
        <v>4960</v>
      </c>
      <c r="G1241" s="3" t="s">
        <v>4947</v>
      </c>
      <c r="H1241" s="3" t="s">
        <v>4959</v>
      </c>
      <c r="I1241" s="3" t="s">
        <v>42</v>
      </c>
      <c r="J1241" s="3" t="s">
        <v>43</v>
      </c>
      <c r="K1241" s="3" t="s">
        <v>44</v>
      </c>
      <c r="L1241" s="3" t="s">
        <v>6</v>
      </c>
      <c r="M1241" s="3" t="s">
        <v>9</v>
      </c>
      <c r="N1241" s="3">
        <v>75</v>
      </c>
      <c r="O1241" s="3">
        <v>27</v>
      </c>
      <c r="P1241" s="3">
        <v>36</v>
      </c>
      <c r="Q1241" s="3">
        <v>0</v>
      </c>
      <c r="R1241" s="3"/>
      <c r="S1241" s="3"/>
      <c r="T1241" s="3"/>
      <c r="U1241" s="3"/>
      <c r="V1241" s="3" t="s">
        <v>67</v>
      </c>
      <c r="W1241" s="3" t="s">
        <v>40</v>
      </c>
      <c r="X1241" s="3" t="s">
        <v>40</v>
      </c>
      <c r="Y1241" s="3" t="s">
        <v>40</v>
      </c>
      <c r="Z1241" s="3" t="s">
        <v>67</v>
      </c>
      <c r="AA1241" s="3" t="s">
        <v>40</v>
      </c>
      <c r="AB1241" s="3" t="s">
        <v>40</v>
      </c>
      <c r="AC1241" s="3" t="s">
        <v>40</v>
      </c>
      <c r="AD1241" s="3" t="s">
        <v>67</v>
      </c>
      <c r="AE1241" s="3" t="s">
        <v>40</v>
      </c>
      <c r="AF1241" s="3" t="s">
        <v>40</v>
      </c>
      <c r="AG1241" s="3" t="s">
        <v>40</v>
      </c>
      <c r="AH1241" s="3" t="s">
        <v>4961</v>
      </c>
    </row>
    <row r="1242" spans="1:34" s="4" customFormat="1" ht="11.25" x14ac:dyDescent="0.2">
      <c r="A1242" s="3" t="s">
        <v>4673</v>
      </c>
      <c r="B1242" s="3" t="s">
        <v>4936</v>
      </c>
      <c r="C1242" s="3" t="s">
        <v>36</v>
      </c>
      <c r="D1242" s="3">
        <v>13525</v>
      </c>
      <c r="E1242" s="3" t="s">
        <v>4962</v>
      </c>
      <c r="F1242" s="3" t="s">
        <v>4964</v>
      </c>
      <c r="G1242" s="3" t="s">
        <v>4951</v>
      </c>
      <c r="H1242" s="3" t="s">
        <v>4963</v>
      </c>
      <c r="I1242" s="3" t="s">
        <v>42</v>
      </c>
      <c r="J1242" s="3" t="s">
        <v>43</v>
      </c>
      <c r="K1242" s="3" t="s">
        <v>44</v>
      </c>
      <c r="L1242" s="3" t="s">
        <v>6</v>
      </c>
      <c r="M1242" s="3" t="s">
        <v>9</v>
      </c>
      <c r="N1242" s="3">
        <v>100</v>
      </c>
      <c r="O1242" s="3">
        <v>2</v>
      </c>
      <c r="P1242" s="3">
        <v>2</v>
      </c>
      <c r="Q1242" s="3">
        <v>0</v>
      </c>
      <c r="R1242" s="3"/>
      <c r="S1242" s="3"/>
      <c r="T1242" s="3"/>
      <c r="U1242" s="3"/>
      <c r="V1242" s="3" t="s">
        <v>67</v>
      </c>
      <c r="W1242" s="3" t="s">
        <v>40</v>
      </c>
      <c r="X1242" s="3" t="s">
        <v>40</v>
      </c>
      <c r="Y1242" s="3" t="s">
        <v>40</v>
      </c>
      <c r="Z1242" s="3" t="s">
        <v>67</v>
      </c>
      <c r="AA1242" s="3" t="s">
        <v>40</v>
      </c>
      <c r="AB1242" s="3" t="s">
        <v>40</v>
      </c>
      <c r="AC1242" s="3" t="s">
        <v>40</v>
      </c>
      <c r="AD1242" s="3" t="s">
        <v>67</v>
      </c>
      <c r="AE1242" s="3" t="s">
        <v>40</v>
      </c>
      <c r="AF1242" s="3" t="s">
        <v>40</v>
      </c>
      <c r="AG1242" s="3" t="s">
        <v>40</v>
      </c>
      <c r="AH1242" s="3" t="s">
        <v>4965</v>
      </c>
    </row>
    <row r="1243" spans="1:34" s="4" customFormat="1" ht="11.25" x14ac:dyDescent="0.2">
      <c r="A1243" s="3" t="s">
        <v>4673</v>
      </c>
      <c r="B1243" s="3" t="s">
        <v>4936</v>
      </c>
      <c r="C1243" s="3" t="s">
        <v>36</v>
      </c>
      <c r="D1243" s="3">
        <v>13528</v>
      </c>
      <c r="E1243" s="3" t="s">
        <v>4966</v>
      </c>
      <c r="F1243" s="3" t="s">
        <v>4968</v>
      </c>
      <c r="G1243" s="3" t="s">
        <v>4951</v>
      </c>
      <c r="H1243" s="3" t="s">
        <v>4967</v>
      </c>
      <c r="I1243" s="3" t="s">
        <v>42</v>
      </c>
      <c r="J1243" s="3" t="s">
        <v>43</v>
      </c>
      <c r="K1243" s="3" t="s">
        <v>44</v>
      </c>
      <c r="L1243" s="3" t="s">
        <v>6</v>
      </c>
      <c r="M1243" s="3" t="s">
        <v>9</v>
      </c>
      <c r="N1243" s="3">
        <v>25</v>
      </c>
      <c r="O1243" s="3">
        <v>3</v>
      </c>
      <c r="P1243" s="3">
        <v>12</v>
      </c>
      <c r="Q1243" s="3">
        <v>0</v>
      </c>
      <c r="R1243" s="3"/>
      <c r="S1243" s="3"/>
      <c r="T1243" s="3"/>
      <c r="U1243" s="3"/>
      <c r="V1243" s="3" t="s">
        <v>67</v>
      </c>
      <c r="W1243" s="3" t="s">
        <v>40</v>
      </c>
      <c r="X1243" s="3" t="s">
        <v>40</v>
      </c>
      <c r="Y1243" s="3" t="s">
        <v>40</v>
      </c>
      <c r="Z1243" s="3" t="s">
        <v>67</v>
      </c>
      <c r="AA1243" s="3" t="s">
        <v>40</v>
      </c>
      <c r="AB1243" s="3" t="s">
        <v>40</v>
      </c>
      <c r="AC1243" s="3" t="s">
        <v>40</v>
      </c>
      <c r="AD1243" s="3" t="s">
        <v>67</v>
      </c>
      <c r="AE1243" s="3" t="s">
        <v>40</v>
      </c>
      <c r="AF1243" s="3" t="s">
        <v>40</v>
      </c>
      <c r="AG1243" s="3" t="s">
        <v>40</v>
      </c>
      <c r="AH1243" s="3" t="s">
        <v>4969</v>
      </c>
    </row>
    <row r="1244" spans="1:34" s="4" customFormat="1" ht="11.25" x14ac:dyDescent="0.2">
      <c r="A1244" s="3" t="s">
        <v>4673</v>
      </c>
      <c r="B1244" s="3" t="s">
        <v>4936</v>
      </c>
      <c r="C1244" s="3" t="s">
        <v>36</v>
      </c>
      <c r="D1244" s="3">
        <v>13531</v>
      </c>
      <c r="E1244" s="3" t="s">
        <v>4970</v>
      </c>
      <c r="F1244" s="3" t="s">
        <v>4972</v>
      </c>
      <c r="G1244" s="3" t="s">
        <v>4942</v>
      </c>
      <c r="H1244" s="3" t="s">
        <v>4971</v>
      </c>
      <c r="I1244" s="3" t="s">
        <v>42</v>
      </c>
      <c r="J1244" s="3" t="s">
        <v>43</v>
      </c>
      <c r="K1244" s="3" t="s">
        <v>44</v>
      </c>
      <c r="L1244" s="3" t="s">
        <v>6</v>
      </c>
      <c r="M1244" s="3" t="s">
        <v>9</v>
      </c>
      <c r="N1244" s="3">
        <v>75</v>
      </c>
      <c r="O1244" s="3">
        <v>3</v>
      </c>
      <c r="P1244" s="3">
        <v>4</v>
      </c>
      <c r="Q1244" s="3">
        <v>0</v>
      </c>
      <c r="R1244" s="3"/>
      <c r="S1244" s="3"/>
      <c r="T1244" s="3"/>
      <c r="U1244" s="3"/>
      <c r="V1244" s="3" t="s">
        <v>67</v>
      </c>
      <c r="W1244" s="3" t="s">
        <v>40</v>
      </c>
      <c r="X1244" s="3" t="s">
        <v>40</v>
      </c>
      <c r="Y1244" s="3" t="s">
        <v>40</v>
      </c>
      <c r="Z1244" s="3" t="s">
        <v>67</v>
      </c>
      <c r="AA1244" s="3" t="s">
        <v>40</v>
      </c>
      <c r="AB1244" s="3" t="s">
        <v>40</v>
      </c>
      <c r="AC1244" s="3" t="s">
        <v>40</v>
      </c>
      <c r="AD1244" s="3" t="s">
        <v>67</v>
      </c>
      <c r="AE1244" s="3" t="s">
        <v>40</v>
      </c>
      <c r="AF1244" s="3" t="s">
        <v>40</v>
      </c>
      <c r="AG1244" s="3" t="s">
        <v>40</v>
      </c>
      <c r="AH1244" s="3" t="s">
        <v>4973</v>
      </c>
    </row>
    <row r="1245" spans="1:34" s="4" customFormat="1" ht="11.25" x14ac:dyDescent="0.2">
      <c r="A1245" s="3" t="s">
        <v>4673</v>
      </c>
      <c r="B1245" s="3" t="s">
        <v>4936</v>
      </c>
      <c r="C1245" s="3" t="s">
        <v>36</v>
      </c>
      <c r="D1245" s="3">
        <v>13533</v>
      </c>
      <c r="E1245" s="3" t="s">
        <v>4974</v>
      </c>
      <c r="F1245" s="3" t="s">
        <v>4976</v>
      </c>
      <c r="G1245" s="3" t="s">
        <v>4947</v>
      </c>
      <c r="H1245" s="3" t="s">
        <v>4975</v>
      </c>
      <c r="I1245" s="3" t="s">
        <v>42</v>
      </c>
      <c r="J1245" s="3" t="s">
        <v>43</v>
      </c>
      <c r="K1245" s="3" t="s">
        <v>44</v>
      </c>
      <c r="L1245" s="3" t="s">
        <v>6</v>
      </c>
      <c r="M1245" s="3" t="s">
        <v>9</v>
      </c>
      <c r="N1245" s="3">
        <v>54.38</v>
      </c>
      <c r="O1245" s="3">
        <v>639</v>
      </c>
      <c r="P1245" s="3">
        <v>1175</v>
      </c>
      <c r="Q1245" s="3">
        <v>0</v>
      </c>
      <c r="R1245" s="3"/>
      <c r="S1245" s="3"/>
      <c r="T1245" s="3"/>
      <c r="U1245" s="3"/>
      <c r="V1245" s="3" t="s">
        <v>67</v>
      </c>
      <c r="W1245" s="3" t="s">
        <v>40</v>
      </c>
      <c r="X1245" s="3" t="s">
        <v>40</v>
      </c>
      <c r="Y1245" s="3" t="s">
        <v>40</v>
      </c>
      <c r="Z1245" s="3">
        <v>41.73</v>
      </c>
      <c r="AA1245" s="3">
        <v>469</v>
      </c>
      <c r="AB1245" s="3">
        <v>1124</v>
      </c>
      <c r="AC1245" s="3">
        <v>0</v>
      </c>
      <c r="AD1245" s="3">
        <v>56.05</v>
      </c>
      <c r="AE1245" s="3">
        <v>491</v>
      </c>
      <c r="AF1245" s="3">
        <v>876</v>
      </c>
      <c r="AG1245" s="3">
        <v>0</v>
      </c>
      <c r="AH1245" s="3" t="s">
        <v>4977</v>
      </c>
    </row>
    <row r="1246" spans="1:34" s="4" customFormat="1" ht="11.25" x14ac:dyDescent="0.2">
      <c r="A1246" s="3" t="s">
        <v>4673</v>
      </c>
      <c r="B1246" s="3" t="s">
        <v>4978</v>
      </c>
      <c r="C1246" s="3" t="s">
        <v>639</v>
      </c>
      <c r="D1246" s="3">
        <v>9361</v>
      </c>
      <c r="E1246" s="3" t="s">
        <v>4979</v>
      </c>
      <c r="F1246" s="3" t="s">
        <v>4980</v>
      </c>
      <c r="G1246" s="3"/>
      <c r="H1246" s="3"/>
      <c r="I1246" s="3" t="s">
        <v>87</v>
      </c>
      <c r="J1246" s="3" t="s">
        <v>52</v>
      </c>
      <c r="K1246" s="3" t="s">
        <v>53</v>
      </c>
      <c r="L1246" s="3" t="s">
        <v>6</v>
      </c>
      <c r="M1246" s="3" t="s">
        <v>5256</v>
      </c>
      <c r="N1246" s="3" t="s">
        <v>67</v>
      </c>
      <c r="O1246" s="3" t="s">
        <v>40</v>
      </c>
      <c r="P1246" s="3" t="s">
        <v>40</v>
      </c>
      <c r="Q1246" s="3" t="s">
        <v>40</v>
      </c>
      <c r="R1246" s="3" t="s">
        <v>67</v>
      </c>
      <c r="S1246" s="3" t="s">
        <v>40</v>
      </c>
      <c r="T1246" s="3" t="s">
        <v>40</v>
      </c>
      <c r="U1246" s="3" t="s">
        <v>40</v>
      </c>
      <c r="V1246" s="3" t="s">
        <v>67</v>
      </c>
      <c r="W1246" s="3" t="s">
        <v>40</v>
      </c>
      <c r="X1246" s="3" t="s">
        <v>40</v>
      </c>
      <c r="Y1246" s="3" t="s">
        <v>40</v>
      </c>
      <c r="Z1246" s="3">
        <v>79</v>
      </c>
      <c r="AA1246" s="3">
        <v>4539674</v>
      </c>
      <c r="AB1246" s="3">
        <v>57591</v>
      </c>
      <c r="AC1246" s="3">
        <v>0</v>
      </c>
      <c r="AD1246" s="3">
        <v>92</v>
      </c>
      <c r="AE1246" s="3">
        <v>4796686</v>
      </c>
      <c r="AF1246" s="3">
        <v>52219</v>
      </c>
      <c r="AG1246" s="3">
        <v>0</v>
      </c>
      <c r="AH1246" s="3" t="s">
        <v>4981</v>
      </c>
    </row>
    <row r="1247" spans="1:34" s="4" customFormat="1" ht="11.25" x14ac:dyDescent="0.2">
      <c r="A1247" s="3" t="s">
        <v>4673</v>
      </c>
      <c r="B1247" s="3" t="s">
        <v>4978</v>
      </c>
      <c r="C1247" s="3" t="s">
        <v>639</v>
      </c>
      <c r="D1247" s="3">
        <v>12609</v>
      </c>
      <c r="E1247" s="3" t="s">
        <v>4982</v>
      </c>
      <c r="F1247" s="3" t="s">
        <v>4985</v>
      </c>
      <c r="G1247" s="3" t="s">
        <v>4983</v>
      </c>
      <c r="H1247" s="3" t="s">
        <v>4984</v>
      </c>
      <c r="I1247" s="3" t="s">
        <v>87</v>
      </c>
      <c r="J1247" s="3" t="s">
        <v>52</v>
      </c>
      <c r="K1247" s="3" t="s">
        <v>53</v>
      </c>
      <c r="L1247" s="3" t="s">
        <v>6</v>
      </c>
      <c r="M1247" s="3" t="s">
        <v>5257</v>
      </c>
      <c r="N1247" s="3">
        <v>9</v>
      </c>
      <c r="O1247" s="3">
        <v>372025</v>
      </c>
      <c r="P1247" s="3">
        <v>41332</v>
      </c>
      <c r="Q1247" s="3">
        <v>0</v>
      </c>
      <c r="R1247" s="3">
        <v>9</v>
      </c>
      <c r="S1247" s="3">
        <v>856000</v>
      </c>
      <c r="T1247" s="3">
        <v>100488</v>
      </c>
      <c r="U1247" s="3">
        <v>0</v>
      </c>
      <c r="V1247" s="3">
        <v>5</v>
      </c>
      <c r="W1247" s="3">
        <v>102027</v>
      </c>
      <c r="X1247" s="3">
        <v>18898</v>
      </c>
      <c r="Y1247" s="3">
        <v>0</v>
      </c>
      <c r="Z1247" s="3">
        <v>6</v>
      </c>
      <c r="AA1247" s="3">
        <v>814514</v>
      </c>
      <c r="AB1247" s="3">
        <v>127049</v>
      </c>
      <c r="AC1247" s="3">
        <v>0</v>
      </c>
      <c r="AD1247" s="3">
        <v>4</v>
      </c>
      <c r="AE1247" s="3">
        <v>986446</v>
      </c>
      <c r="AF1247" s="3">
        <v>219439</v>
      </c>
      <c r="AG1247" s="3">
        <v>0</v>
      </c>
      <c r="AH1247" s="3" t="s">
        <v>4986</v>
      </c>
    </row>
    <row r="1248" spans="1:34" s="4" customFormat="1" ht="11.25" x14ac:dyDescent="0.2">
      <c r="A1248" s="3" t="s">
        <v>4673</v>
      </c>
      <c r="B1248" s="3" t="s">
        <v>4978</v>
      </c>
      <c r="C1248" s="3" t="s">
        <v>639</v>
      </c>
      <c r="D1248" s="3">
        <v>12961</v>
      </c>
      <c r="E1248" s="3" t="s">
        <v>4987</v>
      </c>
      <c r="F1248" s="3" t="s">
        <v>4990</v>
      </c>
      <c r="G1248" s="3" t="s">
        <v>4988</v>
      </c>
      <c r="H1248" s="3" t="s">
        <v>4989</v>
      </c>
      <c r="I1248" s="3" t="s">
        <v>42</v>
      </c>
      <c r="J1248" s="3" t="s">
        <v>43</v>
      </c>
      <c r="K1248" s="3" t="s">
        <v>44</v>
      </c>
      <c r="L1248" s="3" t="s">
        <v>6</v>
      </c>
      <c r="M1248" s="3" t="s">
        <v>5257</v>
      </c>
      <c r="N1248" s="3">
        <v>100</v>
      </c>
      <c r="O1248" s="3">
        <v>9</v>
      </c>
      <c r="P1248" s="3">
        <v>9</v>
      </c>
      <c r="Q1248" s="3">
        <v>0</v>
      </c>
      <c r="R1248" s="3">
        <v>100</v>
      </c>
      <c r="S1248" s="3">
        <v>9</v>
      </c>
      <c r="T1248" s="3">
        <v>9</v>
      </c>
      <c r="U1248" s="3">
        <v>0</v>
      </c>
      <c r="V1248" s="3">
        <v>89</v>
      </c>
      <c r="W1248" s="3">
        <v>8</v>
      </c>
      <c r="X1248" s="3">
        <v>9</v>
      </c>
      <c r="Y1248" s="3">
        <v>0</v>
      </c>
      <c r="Z1248" s="3">
        <v>100</v>
      </c>
      <c r="AA1248" s="3">
        <v>9</v>
      </c>
      <c r="AB1248" s="3">
        <v>9</v>
      </c>
      <c r="AC1248" s="3">
        <v>0</v>
      </c>
      <c r="AD1248" s="3">
        <v>100</v>
      </c>
      <c r="AE1248" s="3">
        <v>9</v>
      </c>
      <c r="AF1248" s="3">
        <v>9</v>
      </c>
      <c r="AG1248" s="3">
        <v>0</v>
      </c>
      <c r="AH1248" s="3" t="s">
        <v>4991</v>
      </c>
    </row>
    <row r="1249" spans="1:34" s="4" customFormat="1" ht="11.25" x14ac:dyDescent="0.2">
      <c r="A1249" s="3" t="s">
        <v>4673</v>
      </c>
      <c r="B1249" s="3" t="s">
        <v>4978</v>
      </c>
      <c r="C1249" s="3" t="s">
        <v>639</v>
      </c>
      <c r="D1249" s="3">
        <v>12962</v>
      </c>
      <c r="E1249" s="3" t="s">
        <v>4992</v>
      </c>
      <c r="F1249" s="3" t="s">
        <v>4994</v>
      </c>
      <c r="G1249" s="3" t="s">
        <v>4988</v>
      </c>
      <c r="H1249" s="3" t="s">
        <v>4993</v>
      </c>
      <c r="I1249" s="3" t="s">
        <v>42</v>
      </c>
      <c r="J1249" s="3" t="s">
        <v>43</v>
      </c>
      <c r="K1249" s="3" t="s">
        <v>44</v>
      </c>
      <c r="L1249" s="3" t="s">
        <v>6</v>
      </c>
      <c r="M1249" s="3" t="s">
        <v>5257</v>
      </c>
      <c r="N1249" s="3">
        <v>100</v>
      </c>
      <c r="O1249" s="3">
        <v>54</v>
      </c>
      <c r="P1249" s="3">
        <v>54</v>
      </c>
      <c r="Q1249" s="3">
        <v>0</v>
      </c>
      <c r="R1249" s="3">
        <v>100</v>
      </c>
      <c r="S1249" s="3">
        <v>54</v>
      </c>
      <c r="T1249" s="3">
        <v>54</v>
      </c>
      <c r="U1249" s="3">
        <v>0</v>
      </c>
      <c r="V1249" s="3">
        <v>94</v>
      </c>
      <c r="W1249" s="3">
        <v>49</v>
      </c>
      <c r="X1249" s="3">
        <v>52</v>
      </c>
      <c r="Y1249" s="3">
        <v>0</v>
      </c>
      <c r="Z1249" s="3">
        <v>100</v>
      </c>
      <c r="AA1249" s="3">
        <v>52</v>
      </c>
      <c r="AB1249" s="3">
        <v>52</v>
      </c>
      <c r="AC1249" s="3">
        <v>0</v>
      </c>
      <c r="AD1249" s="3">
        <v>100</v>
      </c>
      <c r="AE1249" s="3">
        <v>52</v>
      </c>
      <c r="AF1249" s="3">
        <v>52</v>
      </c>
      <c r="AG1249" s="3">
        <v>0</v>
      </c>
      <c r="AH1249" s="3" t="s">
        <v>4995</v>
      </c>
    </row>
    <row r="1250" spans="1:34" s="4" customFormat="1" ht="11.25" x14ac:dyDescent="0.2">
      <c r="A1250" s="3" t="s">
        <v>4673</v>
      </c>
      <c r="B1250" s="3" t="s">
        <v>4978</v>
      </c>
      <c r="C1250" s="3" t="s">
        <v>639</v>
      </c>
      <c r="D1250" s="3">
        <v>13616</v>
      </c>
      <c r="E1250" s="3" t="s">
        <v>4996</v>
      </c>
      <c r="F1250" s="3" t="s">
        <v>4999</v>
      </c>
      <c r="G1250" s="3" t="s">
        <v>4997</v>
      </c>
      <c r="H1250" s="3" t="s">
        <v>4998</v>
      </c>
      <c r="I1250" s="3" t="s">
        <v>42</v>
      </c>
      <c r="J1250" s="3" t="s">
        <v>43</v>
      </c>
      <c r="K1250" s="3" t="s">
        <v>44</v>
      </c>
      <c r="L1250" s="3" t="s">
        <v>6</v>
      </c>
      <c r="M1250" s="3" t="s">
        <v>9</v>
      </c>
      <c r="N1250" s="3">
        <v>100</v>
      </c>
      <c r="O1250" s="3">
        <v>95</v>
      </c>
      <c r="P1250" s="3">
        <v>95</v>
      </c>
      <c r="Q1250" s="3">
        <v>0</v>
      </c>
      <c r="R1250" s="3"/>
      <c r="S1250" s="3"/>
      <c r="T1250" s="3"/>
      <c r="U1250" s="3"/>
      <c r="V1250" s="3">
        <v>89</v>
      </c>
      <c r="W1250" s="3">
        <v>76</v>
      </c>
      <c r="X1250" s="3">
        <v>85</v>
      </c>
      <c r="Y1250" s="3">
        <v>0</v>
      </c>
      <c r="Z1250" s="3">
        <v>165</v>
      </c>
      <c r="AA1250" s="3">
        <v>140</v>
      </c>
      <c r="AB1250" s="3">
        <v>85</v>
      </c>
      <c r="AC1250" s="3">
        <v>0</v>
      </c>
      <c r="AD1250" s="3">
        <v>121</v>
      </c>
      <c r="AE1250" s="3">
        <v>97</v>
      </c>
      <c r="AF1250" s="3">
        <v>80</v>
      </c>
      <c r="AG1250" s="3">
        <v>0</v>
      </c>
      <c r="AH1250" s="3" t="s">
        <v>5000</v>
      </c>
    </row>
    <row r="1251" spans="1:34" s="4" customFormat="1" ht="11.25" x14ac:dyDescent="0.2">
      <c r="A1251" s="3" t="s">
        <v>4673</v>
      </c>
      <c r="B1251" s="3" t="s">
        <v>4978</v>
      </c>
      <c r="C1251" s="3" t="s">
        <v>639</v>
      </c>
      <c r="D1251" s="3">
        <v>13618</v>
      </c>
      <c r="E1251" s="3" t="s">
        <v>5001</v>
      </c>
      <c r="F1251" s="3" t="s">
        <v>5004</v>
      </c>
      <c r="G1251" s="3" t="s">
        <v>5002</v>
      </c>
      <c r="H1251" s="3" t="s">
        <v>5003</v>
      </c>
      <c r="I1251" s="3" t="s">
        <v>42</v>
      </c>
      <c r="J1251" s="3" t="s">
        <v>43</v>
      </c>
      <c r="K1251" s="3" t="s">
        <v>44</v>
      </c>
      <c r="L1251" s="3" t="s">
        <v>6</v>
      </c>
      <c r="M1251" s="3" t="s">
        <v>9</v>
      </c>
      <c r="N1251" s="3">
        <v>100</v>
      </c>
      <c r="O1251" s="3">
        <v>287</v>
      </c>
      <c r="P1251" s="3">
        <v>287</v>
      </c>
      <c r="Q1251" s="3">
        <v>0</v>
      </c>
      <c r="R1251" s="3"/>
      <c r="S1251" s="3"/>
      <c r="T1251" s="3"/>
      <c r="U1251" s="3"/>
      <c r="V1251" s="3">
        <v>49</v>
      </c>
      <c r="W1251" s="3">
        <v>135</v>
      </c>
      <c r="X1251" s="3">
        <v>275</v>
      </c>
      <c r="Y1251" s="3">
        <v>0</v>
      </c>
      <c r="Z1251" s="3">
        <v>100</v>
      </c>
      <c r="AA1251" s="3">
        <v>259</v>
      </c>
      <c r="AB1251" s="3">
        <v>259</v>
      </c>
      <c r="AC1251" s="3">
        <v>0</v>
      </c>
      <c r="AD1251" s="3">
        <v>100</v>
      </c>
      <c r="AE1251" s="3">
        <v>259</v>
      </c>
      <c r="AF1251" s="3">
        <v>259</v>
      </c>
      <c r="AG1251" s="3">
        <v>0</v>
      </c>
      <c r="AH1251" s="3" t="s">
        <v>5005</v>
      </c>
    </row>
    <row r="1252" spans="1:34" s="4" customFormat="1" ht="11.25" x14ac:dyDescent="0.2">
      <c r="A1252" s="3" t="s">
        <v>4673</v>
      </c>
      <c r="B1252" s="3" t="s">
        <v>5006</v>
      </c>
      <c r="C1252" s="3" t="s">
        <v>639</v>
      </c>
      <c r="D1252" s="3">
        <v>13129</v>
      </c>
      <c r="E1252" s="3" t="s">
        <v>5007</v>
      </c>
      <c r="F1252" s="3" t="s">
        <v>5009</v>
      </c>
      <c r="G1252" s="3" t="s">
        <v>5008</v>
      </c>
      <c r="H1252" s="3"/>
      <c r="I1252" s="3" t="s">
        <v>42</v>
      </c>
      <c r="J1252" s="3" t="s">
        <v>43</v>
      </c>
      <c r="K1252" s="3" t="s">
        <v>44</v>
      </c>
      <c r="L1252" s="3" t="s">
        <v>45</v>
      </c>
      <c r="M1252" s="3" t="s">
        <v>5256</v>
      </c>
      <c r="N1252" s="3" t="s">
        <v>67</v>
      </c>
      <c r="O1252" s="3" t="s">
        <v>40</v>
      </c>
      <c r="P1252" s="3" t="s">
        <v>40</v>
      </c>
      <c r="Q1252" s="3" t="s">
        <v>40</v>
      </c>
      <c r="R1252" s="3">
        <v>100</v>
      </c>
      <c r="S1252" s="3">
        <v>55</v>
      </c>
      <c r="T1252" s="3">
        <v>55</v>
      </c>
      <c r="U1252" s="3">
        <v>0</v>
      </c>
      <c r="V1252" s="3">
        <v>100</v>
      </c>
      <c r="W1252" s="3">
        <v>28</v>
      </c>
      <c r="X1252" s="3">
        <v>28</v>
      </c>
      <c r="Y1252" s="3">
        <v>0</v>
      </c>
      <c r="Z1252" s="3">
        <v>102</v>
      </c>
      <c r="AA1252" s="3">
        <v>121</v>
      </c>
      <c r="AB1252" s="3">
        <v>119</v>
      </c>
      <c r="AC1252" s="3">
        <v>0</v>
      </c>
      <c r="AD1252" s="3">
        <v>100</v>
      </c>
      <c r="AE1252" s="3">
        <v>78</v>
      </c>
      <c r="AF1252" s="3">
        <v>78</v>
      </c>
      <c r="AG1252" s="3">
        <v>0</v>
      </c>
      <c r="AH1252" s="3" t="s">
        <v>5010</v>
      </c>
    </row>
    <row r="1253" spans="1:34" s="4" customFormat="1" ht="11.25" x14ac:dyDescent="0.2">
      <c r="A1253" s="3" t="s">
        <v>4673</v>
      </c>
      <c r="B1253" s="3" t="s">
        <v>5006</v>
      </c>
      <c r="C1253" s="3" t="s">
        <v>639</v>
      </c>
      <c r="D1253" s="3">
        <v>13274</v>
      </c>
      <c r="E1253" s="3" t="s">
        <v>5011</v>
      </c>
      <c r="F1253" s="3" t="s">
        <v>5013</v>
      </c>
      <c r="G1253" s="3" t="s">
        <v>5008</v>
      </c>
      <c r="H1253" s="3" t="s">
        <v>5012</v>
      </c>
      <c r="I1253" s="3" t="s">
        <v>42</v>
      </c>
      <c r="J1253" s="3" t="s">
        <v>43</v>
      </c>
      <c r="K1253" s="3" t="s">
        <v>44</v>
      </c>
      <c r="L1253" s="3" t="s">
        <v>6</v>
      </c>
      <c r="M1253" s="3" t="s">
        <v>5257</v>
      </c>
      <c r="N1253" s="3">
        <v>66.7</v>
      </c>
      <c r="O1253" s="3">
        <v>40</v>
      </c>
      <c r="P1253" s="3">
        <v>60</v>
      </c>
      <c r="Q1253" s="3">
        <v>0</v>
      </c>
      <c r="R1253" s="3">
        <v>60</v>
      </c>
      <c r="S1253" s="3">
        <v>42</v>
      </c>
      <c r="T1253" s="3">
        <v>70</v>
      </c>
      <c r="U1253" s="3">
        <v>0</v>
      </c>
      <c r="V1253" s="3">
        <v>53.8</v>
      </c>
      <c r="W1253" s="3">
        <v>14</v>
      </c>
      <c r="X1253" s="3">
        <v>26</v>
      </c>
      <c r="Y1253" s="3">
        <v>0</v>
      </c>
      <c r="Z1253" s="3">
        <v>71.8</v>
      </c>
      <c r="AA1253" s="3">
        <v>51</v>
      </c>
      <c r="AB1253" s="3">
        <v>71</v>
      </c>
      <c r="AC1253" s="3">
        <v>0</v>
      </c>
      <c r="AD1253" s="3">
        <v>45.1</v>
      </c>
      <c r="AE1253" s="3">
        <v>32</v>
      </c>
      <c r="AF1253" s="3">
        <v>71</v>
      </c>
      <c r="AG1253" s="3">
        <v>0</v>
      </c>
      <c r="AH1253" s="3" t="s">
        <v>5014</v>
      </c>
    </row>
    <row r="1254" spans="1:34" s="4" customFormat="1" ht="11.25" x14ac:dyDescent="0.2">
      <c r="A1254" s="3" t="s">
        <v>4673</v>
      </c>
      <c r="B1254" s="3" t="s">
        <v>5006</v>
      </c>
      <c r="C1254" s="3" t="s">
        <v>639</v>
      </c>
      <c r="D1254" s="3">
        <v>13401</v>
      </c>
      <c r="E1254" s="3" t="s">
        <v>5015</v>
      </c>
      <c r="F1254" s="3" t="s">
        <v>5017</v>
      </c>
      <c r="G1254" s="3" t="s">
        <v>5016</v>
      </c>
      <c r="H1254" s="3"/>
      <c r="I1254" s="3" t="s">
        <v>42</v>
      </c>
      <c r="J1254" s="3" t="s">
        <v>43</v>
      </c>
      <c r="K1254" s="3" t="s">
        <v>53</v>
      </c>
      <c r="L1254" s="3" t="s">
        <v>6</v>
      </c>
      <c r="M1254" s="3" t="s">
        <v>5256</v>
      </c>
      <c r="N1254" s="3" t="s">
        <v>67</v>
      </c>
      <c r="O1254" s="3" t="s">
        <v>40</v>
      </c>
      <c r="P1254" s="3" t="s">
        <v>40</v>
      </c>
      <c r="Q1254" s="3" t="s">
        <v>40</v>
      </c>
      <c r="R1254" s="3">
        <v>69.91</v>
      </c>
      <c r="S1254" s="3">
        <v>62500</v>
      </c>
      <c r="T1254" s="3">
        <v>89400</v>
      </c>
      <c r="U1254" s="3">
        <v>0</v>
      </c>
      <c r="V1254" s="3">
        <v>85.33</v>
      </c>
      <c r="W1254" s="3">
        <v>27271</v>
      </c>
      <c r="X1254" s="3">
        <v>31960</v>
      </c>
      <c r="Y1254" s="3">
        <v>0</v>
      </c>
      <c r="Z1254" s="3" t="s">
        <v>67</v>
      </c>
      <c r="AA1254" s="3" t="s">
        <v>40</v>
      </c>
      <c r="AB1254" s="3" t="s">
        <v>40</v>
      </c>
      <c r="AC1254" s="3" t="s">
        <v>40</v>
      </c>
      <c r="AD1254" s="3">
        <v>79.05</v>
      </c>
      <c r="AE1254" s="3">
        <v>48610</v>
      </c>
      <c r="AF1254" s="3">
        <v>61495</v>
      </c>
      <c r="AG1254" s="3">
        <v>0</v>
      </c>
      <c r="AH1254" s="3" t="s">
        <v>5018</v>
      </c>
    </row>
    <row r="1255" spans="1:34" s="4" customFormat="1" ht="11.25" x14ac:dyDescent="0.2">
      <c r="A1255" s="3" t="s">
        <v>4673</v>
      </c>
      <c r="B1255" s="3" t="s">
        <v>5006</v>
      </c>
      <c r="C1255" s="3" t="s">
        <v>639</v>
      </c>
      <c r="D1255" s="3">
        <v>13402</v>
      </c>
      <c r="E1255" s="3" t="s">
        <v>5019</v>
      </c>
      <c r="F1255" s="3" t="s">
        <v>5020</v>
      </c>
      <c r="G1255" s="3" t="s">
        <v>5016</v>
      </c>
      <c r="H1255" s="3"/>
      <c r="I1255" s="3" t="s">
        <v>42</v>
      </c>
      <c r="J1255" s="3" t="s">
        <v>43</v>
      </c>
      <c r="K1255" s="3" t="s">
        <v>53</v>
      </c>
      <c r="L1255" s="3" t="s">
        <v>6</v>
      </c>
      <c r="M1255" s="3" t="s">
        <v>5256</v>
      </c>
      <c r="N1255" s="3" t="s">
        <v>67</v>
      </c>
      <c r="O1255" s="3" t="s">
        <v>40</v>
      </c>
      <c r="P1255" s="3" t="s">
        <v>40</v>
      </c>
      <c r="Q1255" s="3" t="s">
        <v>40</v>
      </c>
      <c r="R1255" s="3">
        <v>31.72</v>
      </c>
      <c r="S1255" s="3">
        <v>26280</v>
      </c>
      <c r="T1255" s="3">
        <v>82858</v>
      </c>
      <c r="U1255" s="3">
        <v>0</v>
      </c>
      <c r="V1255" s="3">
        <v>17.63</v>
      </c>
      <c r="W1255" s="3">
        <v>3979</v>
      </c>
      <c r="X1255" s="3">
        <v>22575</v>
      </c>
      <c r="Y1255" s="3">
        <v>0</v>
      </c>
      <c r="Z1255" s="3" t="s">
        <v>67</v>
      </c>
      <c r="AA1255" s="3" t="s">
        <v>40</v>
      </c>
      <c r="AB1255" s="3" t="s">
        <v>40</v>
      </c>
      <c r="AC1255" s="3" t="s">
        <v>40</v>
      </c>
      <c r="AD1255" s="3">
        <v>58.83</v>
      </c>
      <c r="AE1255" s="3">
        <v>44857</v>
      </c>
      <c r="AF1255" s="3">
        <v>76246</v>
      </c>
      <c r="AG1255" s="3">
        <v>0</v>
      </c>
      <c r="AH1255" s="3" t="s">
        <v>5021</v>
      </c>
    </row>
    <row r="1256" spans="1:34" s="4" customFormat="1" ht="11.25" x14ac:dyDescent="0.2">
      <c r="A1256" s="3" t="s">
        <v>4673</v>
      </c>
      <c r="B1256" s="3" t="s">
        <v>5006</v>
      </c>
      <c r="C1256" s="3" t="s">
        <v>639</v>
      </c>
      <c r="D1256" s="3">
        <v>13707</v>
      </c>
      <c r="E1256" s="3" t="s">
        <v>5022</v>
      </c>
      <c r="F1256" s="3" t="s">
        <v>5025</v>
      </c>
      <c r="G1256" s="3" t="s">
        <v>5023</v>
      </c>
      <c r="H1256" s="3" t="s">
        <v>5024</v>
      </c>
      <c r="I1256" s="3" t="s">
        <v>42</v>
      </c>
      <c r="J1256" s="3" t="s">
        <v>43</v>
      </c>
      <c r="K1256" s="3" t="s">
        <v>44</v>
      </c>
      <c r="L1256" s="3" t="s">
        <v>45</v>
      </c>
      <c r="M1256" s="3" t="s">
        <v>9</v>
      </c>
      <c r="N1256" s="3">
        <v>57</v>
      </c>
      <c r="O1256" s="3">
        <v>360596557003</v>
      </c>
      <c r="P1256" s="3">
        <v>632625538601</v>
      </c>
      <c r="Q1256" s="3">
        <v>0</v>
      </c>
      <c r="R1256" s="3"/>
      <c r="S1256" s="3"/>
      <c r="T1256" s="3"/>
      <c r="U1256" s="3"/>
      <c r="V1256" s="3">
        <v>52</v>
      </c>
      <c r="W1256" s="3">
        <v>139291989362</v>
      </c>
      <c r="X1256" s="3">
        <v>267869210311</v>
      </c>
      <c r="Y1256" s="3">
        <v>0</v>
      </c>
      <c r="Z1256" s="3">
        <v>49.1</v>
      </c>
      <c r="AA1256" s="3">
        <v>228475793923</v>
      </c>
      <c r="AB1256" s="3">
        <v>465182712493</v>
      </c>
      <c r="AC1256" s="3">
        <v>0</v>
      </c>
      <c r="AD1256" s="3" t="s">
        <v>67</v>
      </c>
      <c r="AE1256" s="3" t="s">
        <v>40</v>
      </c>
      <c r="AF1256" s="3" t="s">
        <v>40</v>
      </c>
      <c r="AG1256" s="3" t="s">
        <v>40</v>
      </c>
      <c r="AH1256" s="3" t="s">
        <v>5026</v>
      </c>
    </row>
    <row r="1257" spans="1:34" s="4" customFormat="1" ht="11.25" x14ac:dyDescent="0.2">
      <c r="A1257" s="3" t="s">
        <v>4673</v>
      </c>
      <c r="B1257" s="3" t="s">
        <v>5006</v>
      </c>
      <c r="C1257" s="3" t="s">
        <v>639</v>
      </c>
      <c r="D1257" s="3">
        <v>13725</v>
      </c>
      <c r="E1257" s="3" t="s">
        <v>5027</v>
      </c>
      <c r="F1257" s="3" t="s">
        <v>5029</v>
      </c>
      <c r="G1257" s="3" t="s">
        <v>5023</v>
      </c>
      <c r="H1257" s="3" t="s">
        <v>5028</v>
      </c>
      <c r="I1257" s="3" t="s">
        <v>42</v>
      </c>
      <c r="J1257" s="3" t="s">
        <v>43</v>
      </c>
      <c r="K1257" s="3" t="s">
        <v>44</v>
      </c>
      <c r="L1257" s="3" t="s">
        <v>78</v>
      </c>
      <c r="M1257" s="3" t="s">
        <v>9</v>
      </c>
      <c r="N1257" s="3">
        <v>77.400000000000006</v>
      </c>
      <c r="O1257" s="3">
        <v>41</v>
      </c>
      <c r="P1257" s="3">
        <v>53</v>
      </c>
      <c r="Q1257" s="3">
        <v>0</v>
      </c>
      <c r="R1257" s="3"/>
      <c r="S1257" s="3"/>
      <c r="T1257" s="3"/>
      <c r="U1257" s="3"/>
      <c r="V1257" s="3">
        <v>47.5</v>
      </c>
      <c r="W1257" s="3">
        <v>19</v>
      </c>
      <c r="X1257" s="3">
        <v>40</v>
      </c>
      <c r="Y1257" s="3">
        <v>0</v>
      </c>
      <c r="Z1257" s="3">
        <v>79.599999999999994</v>
      </c>
      <c r="AA1257" s="3">
        <v>39</v>
      </c>
      <c r="AB1257" s="3">
        <v>49</v>
      </c>
      <c r="AC1257" s="3">
        <v>0</v>
      </c>
      <c r="AD1257" s="3">
        <v>77.099999999999994</v>
      </c>
      <c r="AE1257" s="3">
        <v>37</v>
      </c>
      <c r="AF1257" s="3">
        <v>48</v>
      </c>
      <c r="AG1257" s="3">
        <v>0</v>
      </c>
      <c r="AH1257" s="3" t="s">
        <v>5030</v>
      </c>
    </row>
    <row r="1258" spans="1:34" s="4" customFormat="1" ht="11.25" x14ac:dyDescent="0.2">
      <c r="A1258" s="3" t="s">
        <v>4673</v>
      </c>
      <c r="B1258" s="3" t="s">
        <v>5006</v>
      </c>
      <c r="C1258" s="3" t="s">
        <v>639</v>
      </c>
      <c r="D1258" s="3">
        <v>13727</v>
      </c>
      <c r="E1258" s="3" t="s">
        <v>5031</v>
      </c>
      <c r="F1258" s="3" t="s">
        <v>5034</v>
      </c>
      <c r="G1258" s="3" t="s">
        <v>5032</v>
      </c>
      <c r="H1258" s="3" t="s">
        <v>5033</v>
      </c>
      <c r="I1258" s="3" t="s">
        <v>42</v>
      </c>
      <c r="J1258" s="3" t="s">
        <v>43</v>
      </c>
      <c r="K1258" s="3" t="s">
        <v>53</v>
      </c>
      <c r="L1258" s="3" t="s">
        <v>6</v>
      </c>
      <c r="M1258" s="3" t="s">
        <v>9</v>
      </c>
      <c r="N1258" s="3">
        <v>70</v>
      </c>
      <c r="O1258" s="3">
        <v>4200</v>
      </c>
      <c r="P1258" s="3">
        <v>6000</v>
      </c>
      <c r="Q1258" s="3">
        <v>0</v>
      </c>
      <c r="R1258" s="3"/>
      <c r="S1258" s="3"/>
      <c r="T1258" s="3"/>
      <c r="U1258" s="3"/>
      <c r="V1258" s="3" t="s">
        <v>67</v>
      </c>
      <c r="W1258" s="3" t="s">
        <v>40</v>
      </c>
      <c r="X1258" s="3" t="s">
        <v>40</v>
      </c>
      <c r="Y1258" s="3" t="s">
        <v>40</v>
      </c>
      <c r="Z1258" s="3" t="s">
        <v>67</v>
      </c>
      <c r="AA1258" s="3" t="s">
        <v>40</v>
      </c>
      <c r="AB1258" s="3" t="s">
        <v>40</v>
      </c>
      <c r="AC1258" s="3" t="s">
        <v>40</v>
      </c>
      <c r="AD1258" s="3" t="s">
        <v>67</v>
      </c>
      <c r="AE1258" s="3" t="s">
        <v>40</v>
      </c>
      <c r="AF1258" s="3" t="s">
        <v>40</v>
      </c>
      <c r="AG1258" s="3" t="s">
        <v>40</v>
      </c>
      <c r="AH1258" s="3" t="s">
        <v>5035</v>
      </c>
    </row>
    <row r="1259" spans="1:34" s="4" customFormat="1" ht="11.25" x14ac:dyDescent="0.2">
      <c r="A1259" s="3" t="s">
        <v>4673</v>
      </c>
      <c r="B1259" s="3" t="s">
        <v>5006</v>
      </c>
      <c r="C1259" s="3" t="s">
        <v>639</v>
      </c>
      <c r="D1259" s="3">
        <v>13729</v>
      </c>
      <c r="E1259" s="3" t="s">
        <v>5036</v>
      </c>
      <c r="F1259" s="3" t="s">
        <v>5038</v>
      </c>
      <c r="G1259" s="3" t="s">
        <v>5016</v>
      </c>
      <c r="H1259" s="3" t="s">
        <v>5037</v>
      </c>
      <c r="I1259" s="3" t="s">
        <v>87</v>
      </c>
      <c r="J1259" s="3" t="s">
        <v>43</v>
      </c>
      <c r="K1259" s="3" t="s">
        <v>53</v>
      </c>
      <c r="L1259" s="3" t="s">
        <v>6</v>
      </c>
      <c r="M1259" s="3" t="s">
        <v>9</v>
      </c>
      <c r="N1259" s="3">
        <v>55</v>
      </c>
      <c r="O1259" s="3">
        <v>3589288</v>
      </c>
      <c r="P1259" s="3">
        <v>65255</v>
      </c>
      <c r="Q1259" s="3">
        <v>0</v>
      </c>
      <c r="R1259" s="3"/>
      <c r="S1259" s="3"/>
      <c r="T1259" s="3"/>
      <c r="U1259" s="3"/>
      <c r="V1259" s="3">
        <v>71.5</v>
      </c>
      <c r="W1259" s="3">
        <v>2225941</v>
      </c>
      <c r="X1259" s="3">
        <v>31139</v>
      </c>
      <c r="Y1259" s="3">
        <v>0</v>
      </c>
      <c r="Z1259" s="3">
        <v>52</v>
      </c>
      <c r="AA1259" s="3">
        <v>3974494</v>
      </c>
      <c r="AB1259" s="3">
        <v>76372</v>
      </c>
      <c r="AC1259" s="3">
        <v>0</v>
      </c>
      <c r="AD1259" s="3">
        <v>38.1</v>
      </c>
      <c r="AE1259" s="3">
        <v>2734939</v>
      </c>
      <c r="AF1259" s="3">
        <v>71697</v>
      </c>
      <c r="AG1259" s="3">
        <v>0</v>
      </c>
      <c r="AH1259" s="3" t="s">
        <v>5039</v>
      </c>
    </row>
    <row r="1260" spans="1:34" s="4" customFormat="1" ht="11.25" x14ac:dyDescent="0.2">
      <c r="A1260" s="3" t="s">
        <v>5040</v>
      </c>
      <c r="B1260" s="3" t="s">
        <v>5041</v>
      </c>
      <c r="C1260" s="3" t="s">
        <v>3723</v>
      </c>
      <c r="D1260" s="3">
        <v>13131</v>
      </c>
      <c r="E1260" s="3" t="s">
        <v>5042</v>
      </c>
      <c r="F1260" s="3" t="s">
        <v>5045</v>
      </c>
      <c r="G1260" s="3" t="s">
        <v>5043</v>
      </c>
      <c r="H1260" s="3" t="s">
        <v>5044</v>
      </c>
      <c r="I1260" s="3" t="s">
        <v>42</v>
      </c>
      <c r="J1260" s="3" t="s">
        <v>43</v>
      </c>
      <c r="K1260" s="3" t="s">
        <v>44</v>
      </c>
      <c r="L1260" s="3" t="s">
        <v>6</v>
      </c>
      <c r="M1260" s="3" t="s">
        <v>5257</v>
      </c>
      <c r="N1260" s="3">
        <v>93</v>
      </c>
      <c r="O1260" s="3">
        <v>9040</v>
      </c>
      <c r="P1260" s="3">
        <v>9689</v>
      </c>
      <c r="Q1260" s="3">
        <v>0</v>
      </c>
      <c r="R1260" s="3">
        <v>105</v>
      </c>
      <c r="S1260" s="3">
        <v>7037</v>
      </c>
      <c r="T1260" s="3">
        <v>6702</v>
      </c>
      <c r="U1260" s="3">
        <v>0</v>
      </c>
      <c r="V1260" s="3">
        <v>72</v>
      </c>
      <c r="W1260" s="3">
        <v>4800</v>
      </c>
      <c r="X1260" s="3">
        <v>6702</v>
      </c>
      <c r="Y1260" s="3">
        <v>0</v>
      </c>
      <c r="Z1260" s="3">
        <v>163</v>
      </c>
      <c r="AA1260" s="3">
        <v>8610</v>
      </c>
      <c r="AB1260" s="3">
        <v>5270</v>
      </c>
      <c r="AC1260" s="3">
        <v>0</v>
      </c>
      <c r="AD1260" s="3">
        <v>137</v>
      </c>
      <c r="AE1260" s="3">
        <v>13420</v>
      </c>
      <c r="AF1260" s="3">
        <v>9820</v>
      </c>
      <c r="AG1260" s="3">
        <v>0</v>
      </c>
      <c r="AH1260" s="3" t="s">
        <v>5046</v>
      </c>
    </row>
    <row r="1261" spans="1:34" s="4" customFormat="1" ht="11.25" x14ac:dyDescent="0.2">
      <c r="A1261" s="3" t="s">
        <v>5040</v>
      </c>
      <c r="B1261" s="3" t="s">
        <v>5041</v>
      </c>
      <c r="C1261" s="3" t="s">
        <v>3723</v>
      </c>
      <c r="D1261" s="3">
        <v>13201</v>
      </c>
      <c r="E1261" s="3" t="s">
        <v>5047</v>
      </c>
      <c r="F1261" s="3" t="s">
        <v>5050</v>
      </c>
      <c r="G1261" s="3" t="s">
        <v>5048</v>
      </c>
      <c r="H1261" s="3" t="s">
        <v>5049</v>
      </c>
      <c r="I1261" s="3" t="s">
        <v>42</v>
      </c>
      <c r="J1261" s="3" t="s">
        <v>43</v>
      </c>
      <c r="K1261" s="3" t="s">
        <v>44</v>
      </c>
      <c r="L1261" s="3" t="s">
        <v>6</v>
      </c>
      <c r="M1261" s="3" t="s">
        <v>5257</v>
      </c>
      <c r="N1261" s="3">
        <v>84.09</v>
      </c>
      <c r="O1261" s="3">
        <v>148</v>
      </c>
      <c r="P1261" s="3">
        <v>176</v>
      </c>
      <c r="Q1261" s="3">
        <v>0</v>
      </c>
      <c r="R1261" s="3">
        <v>71.02</v>
      </c>
      <c r="S1261" s="3">
        <v>125</v>
      </c>
      <c r="T1261" s="3">
        <v>176</v>
      </c>
      <c r="U1261" s="3">
        <v>0</v>
      </c>
      <c r="V1261" s="3">
        <v>0</v>
      </c>
      <c r="W1261" s="3">
        <v>0</v>
      </c>
      <c r="X1261" s="3">
        <v>176</v>
      </c>
      <c r="Y1261" s="3">
        <v>0</v>
      </c>
      <c r="Z1261" s="3">
        <v>59.89</v>
      </c>
      <c r="AA1261" s="3">
        <v>106</v>
      </c>
      <c r="AB1261" s="3">
        <v>177</v>
      </c>
      <c r="AC1261" s="3">
        <v>0</v>
      </c>
      <c r="AD1261" s="3">
        <v>36.81</v>
      </c>
      <c r="AE1261" s="3">
        <v>67</v>
      </c>
      <c r="AF1261" s="3">
        <v>182</v>
      </c>
      <c r="AG1261" s="3">
        <v>0</v>
      </c>
      <c r="AH1261" s="3" t="s">
        <v>5051</v>
      </c>
    </row>
    <row r="1262" spans="1:34" s="4" customFormat="1" ht="11.25" x14ac:dyDescent="0.2">
      <c r="A1262" s="3" t="s">
        <v>5040</v>
      </c>
      <c r="B1262" s="3" t="s">
        <v>5041</v>
      </c>
      <c r="C1262" s="3" t="s">
        <v>3723</v>
      </c>
      <c r="D1262" s="3">
        <v>13378</v>
      </c>
      <c r="E1262" s="3" t="s">
        <v>5052</v>
      </c>
      <c r="F1262" s="3" t="s">
        <v>5055</v>
      </c>
      <c r="G1262" s="3" t="s">
        <v>5053</v>
      </c>
      <c r="H1262" s="3" t="s">
        <v>5054</v>
      </c>
      <c r="I1262" s="3" t="s">
        <v>42</v>
      </c>
      <c r="J1262" s="3" t="s">
        <v>52</v>
      </c>
      <c r="K1262" s="3" t="s">
        <v>44</v>
      </c>
      <c r="L1262" s="3" t="s">
        <v>6</v>
      </c>
      <c r="M1262" s="3" t="s">
        <v>5257</v>
      </c>
      <c r="N1262" s="3">
        <v>100</v>
      </c>
      <c r="O1262" s="3">
        <v>15</v>
      </c>
      <c r="P1262" s="3">
        <v>15</v>
      </c>
      <c r="Q1262" s="3">
        <v>0</v>
      </c>
      <c r="R1262" s="3">
        <v>100</v>
      </c>
      <c r="S1262" s="3">
        <v>15</v>
      </c>
      <c r="T1262" s="3">
        <v>15</v>
      </c>
      <c r="U1262" s="3">
        <v>0</v>
      </c>
      <c r="V1262" s="3">
        <v>47</v>
      </c>
      <c r="W1262" s="3">
        <v>7</v>
      </c>
      <c r="X1262" s="3">
        <v>15</v>
      </c>
      <c r="Y1262" s="3">
        <v>0</v>
      </c>
      <c r="Z1262" s="3">
        <v>100</v>
      </c>
      <c r="AA1262" s="3">
        <v>15</v>
      </c>
      <c r="AB1262" s="3">
        <v>15</v>
      </c>
      <c r="AC1262" s="3">
        <v>0</v>
      </c>
      <c r="AD1262" s="3">
        <v>100</v>
      </c>
      <c r="AE1262" s="3">
        <v>21</v>
      </c>
      <c r="AF1262" s="3">
        <v>21</v>
      </c>
      <c r="AG1262" s="3">
        <v>0</v>
      </c>
      <c r="AH1262" s="3" t="s">
        <v>5056</v>
      </c>
    </row>
    <row r="1263" spans="1:34" s="4" customFormat="1" ht="11.25" x14ac:dyDescent="0.2">
      <c r="A1263" s="3" t="s">
        <v>5040</v>
      </c>
      <c r="B1263" s="3" t="s">
        <v>5041</v>
      </c>
      <c r="C1263" s="3" t="s">
        <v>3723</v>
      </c>
      <c r="D1263" s="3">
        <v>13389</v>
      </c>
      <c r="E1263" s="3" t="s">
        <v>5057</v>
      </c>
      <c r="F1263" s="3" t="s">
        <v>5058</v>
      </c>
      <c r="G1263" s="3"/>
      <c r="H1263" s="3"/>
      <c r="I1263" s="3" t="s">
        <v>42</v>
      </c>
      <c r="J1263" s="3" t="s">
        <v>52</v>
      </c>
      <c r="K1263" s="3" t="s">
        <v>44</v>
      </c>
      <c r="L1263" s="3" t="s">
        <v>6</v>
      </c>
      <c r="M1263" s="3" t="s">
        <v>5256</v>
      </c>
      <c r="N1263" s="3" t="s">
        <v>67</v>
      </c>
      <c r="O1263" s="3" t="s">
        <v>40</v>
      </c>
      <c r="P1263" s="3" t="s">
        <v>40</v>
      </c>
      <c r="Q1263" s="3" t="s">
        <v>40</v>
      </c>
      <c r="R1263" s="3">
        <v>3</v>
      </c>
      <c r="S1263" s="3">
        <v>68346</v>
      </c>
      <c r="T1263" s="3">
        <v>2535669</v>
      </c>
      <c r="U1263" s="3">
        <v>0</v>
      </c>
      <c r="V1263" s="3" t="s">
        <v>67</v>
      </c>
      <c r="W1263" s="3" t="s">
        <v>40</v>
      </c>
      <c r="X1263" s="3" t="s">
        <v>40</v>
      </c>
      <c r="Y1263" s="3" t="s">
        <v>40</v>
      </c>
      <c r="Z1263" s="3" t="s">
        <v>67</v>
      </c>
      <c r="AA1263" s="3" t="s">
        <v>40</v>
      </c>
      <c r="AB1263" s="3" t="s">
        <v>40</v>
      </c>
      <c r="AC1263" s="3" t="s">
        <v>40</v>
      </c>
      <c r="AD1263" s="3">
        <v>3</v>
      </c>
      <c r="AE1263" s="3">
        <v>87460</v>
      </c>
      <c r="AF1263" s="3">
        <v>2535669</v>
      </c>
      <c r="AG1263" s="3">
        <v>0</v>
      </c>
      <c r="AH1263" s="3" t="s">
        <v>5059</v>
      </c>
    </row>
    <row r="1264" spans="1:34" s="4" customFormat="1" ht="11.25" x14ac:dyDescent="0.2">
      <c r="A1264" s="3" t="s">
        <v>5040</v>
      </c>
      <c r="B1264" s="3" t="s">
        <v>5041</v>
      </c>
      <c r="C1264" s="3" t="s">
        <v>3723</v>
      </c>
      <c r="D1264" s="3">
        <v>13547</v>
      </c>
      <c r="E1264" s="3" t="s">
        <v>5060</v>
      </c>
      <c r="F1264" s="3" t="s">
        <v>5063</v>
      </c>
      <c r="G1264" s="3" t="s">
        <v>5061</v>
      </c>
      <c r="H1264" s="3" t="s">
        <v>5062</v>
      </c>
      <c r="I1264" s="3" t="s">
        <v>87</v>
      </c>
      <c r="J1264" s="3" t="s">
        <v>52</v>
      </c>
      <c r="K1264" s="3" t="s">
        <v>53</v>
      </c>
      <c r="L1264" s="3" t="s">
        <v>6</v>
      </c>
      <c r="M1264" s="3" t="s">
        <v>9</v>
      </c>
      <c r="N1264" s="3">
        <v>365</v>
      </c>
      <c r="O1264" s="3">
        <v>7300</v>
      </c>
      <c r="P1264" s="3">
        <v>20</v>
      </c>
      <c r="Q1264" s="3">
        <v>0</v>
      </c>
      <c r="R1264" s="3"/>
      <c r="S1264" s="3"/>
      <c r="T1264" s="3"/>
      <c r="U1264" s="3"/>
      <c r="V1264" s="3">
        <v>51</v>
      </c>
      <c r="W1264" s="3">
        <v>1581</v>
      </c>
      <c r="X1264" s="3">
        <v>31</v>
      </c>
      <c r="Y1264" s="3">
        <v>0</v>
      </c>
      <c r="Z1264" s="3">
        <v>378</v>
      </c>
      <c r="AA1264" s="3">
        <v>7555</v>
      </c>
      <c r="AB1264" s="3">
        <v>20</v>
      </c>
      <c r="AC1264" s="3">
        <v>0</v>
      </c>
      <c r="AD1264" s="3">
        <v>428</v>
      </c>
      <c r="AE1264" s="3">
        <v>4710</v>
      </c>
      <c r="AF1264" s="3">
        <v>11</v>
      </c>
      <c r="AG1264" s="3">
        <v>0</v>
      </c>
      <c r="AH1264" s="3" t="s">
        <v>5064</v>
      </c>
    </row>
    <row r="1265" spans="1:34" s="4" customFormat="1" ht="11.25" x14ac:dyDescent="0.2">
      <c r="A1265" s="3" t="s">
        <v>5040</v>
      </c>
      <c r="B1265" s="3" t="s">
        <v>5041</v>
      </c>
      <c r="C1265" s="3" t="s">
        <v>3723</v>
      </c>
      <c r="D1265" s="3">
        <v>13675</v>
      </c>
      <c r="E1265" s="3" t="s">
        <v>5065</v>
      </c>
      <c r="F1265" s="3" t="s">
        <v>5067</v>
      </c>
      <c r="G1265" s="3" t="s">
        <v>5048</v>
      </c>
      <c r="H1265" s="3" t="s">
        <v>5066</v>
      </c>
      <c r="I1265" s="3" t="s">
        <v>42</v>
      </c>
      <c r="J1265" s="3" t="s">
        <v>52</v>
      </c>
      <c r="K1265" s="3" t="s">
        <v>44</v>
      </c>
      <c r="L1265" s="3" t="s">
        <v>6</v>
      </c>
      <c r="M1265" s="3" t="s">
        <v>9</v>
      </c>
      <c r="N1265" s="3">
        <v>2.95</v>
      </c>
      <c r="O1265" s="3">
        <v>1554</v>
      </c>
      <c r="P1265" s="3">
        <v>52724</v>
      </c>
      <c r="Q1265" s="3">
        <v>0</v>
      </c>
      <c r="R1265" s="3"/>
      <c r="S1265" s="3"/>
      <c r="T1265" s="3"/>
      <c r="U1265" s="3"/>
      <c r="V1265" s="3">
        <v>0.2</v>
      </c>
      <c r="W1265" s="3">
        <v>47</v>
      </c>
      <c r="X1265" s="3">
        <v>23233</v>
      </c>
      <c r="Y1265" s="3">
        <v>0</v>
      </c>
      <c r="Z1265" s="3">
        <v>0.39</v>
      </c>
      <c r="AA1265" s="3">
        <v>182</v>
      </c>
      <c r="AB1265" s="3">
        <v>46154</v>
      </c>
      <c r="AC1265" s="3">
        <v>0</v>
      </c>
      <c r="AD1265" s="3">
        <v>0.92</v>
      </c>
      <c r="AE1265" s="3">
        <v>414</v>
      </c>
      <c r="AF1265" s="3">
        <v>44848</v>
      </c>
      <c r="AG1265" s="3">
        <v>0</v>
      </c>
      <c r="AH1265" s="3" t="s">
        <v>5068</v>
      </c>
    </row>
    <row r="1266" spans="1:34" s="4" customFormat="1" ht="11.25" x14ac:dyDescent="0.2">
      <c r="A1266" s="3" t="s">
        <v>5040</v>
      </c>
      <c r="B1266" s="3" t="s">
        <v>5069</v>
      </c>
      <c r="C1266" s="3" t="s">
        <v>263</v>
      </c>
      <c r="D1266" s="3">
        <v>9478</v>
      </c>
      <c r="E1266" s="3" t="s">
        <v>5070</v>
      </c>
      <c r="F1266" s="3" t="s">
        <v>5073</v>
      </c>
      <c r="G1266" s="3" t="s">
        <v>5071</v>
      </c>
      <c r="H1266" s="3" t="s">
        <v>5072</v>
      </c>
      <c r="I1266" s="3" t="s">
        <v>42</v>
      </c>
      <c r="J1266" s="3" t="s">
        <v>43</v>
      </c>
      <c r="K1266" s="3" t="s">
        <v>44</v>
      </c>
      <c r="L1266" s="3" t="s">
        <v>6</v>
      </c>
      <c r="M1266" s="3" t="s">
        <v>5257</v>
      </c>
      <c r="N1266" s="3">
        <v>100</v>
      </c>
      <c r="O1266" s="3">
        <v>135</v>
      </c>
      <c r="P1266" s="3">
        <v>135</v>
      </c>
      <c r="Q1266" s="3">
        <v>0</v>
      </c>
      <c r="R1266" s="3">
        <v>100</v>
      </c>
      <c r="S1266" s="3">
        <v>151</v>
      </c>
      <c r="T1266" s="3">
        <v>151</v>
      </c>
      <c r="U1266" s="3">
        <v>0</v>
      </c>
      <c r="V1266" s="3">
        <v>100</v>
      </c>
      <c r="W1266" s="3">
        <v>151</v>
      </c>
      <c r="X1266" s="3">
        <v>151</v>
      </c>
      <c r="Y1266" s="3">
        <v>0</v>
      </c>
      <c r="Z1266" s="3">
        <v>100</v>
      </c>
      <c r="AA1266" s="3">
        <v>151</v>
      </c>
      <c r="AB1266" s="3">
        <v>151</v>
      </c>
      <c r="AC1266" s="3">
        <v>0</v>
      </c>
      <c r="AD1266" s="3">
        <v>100</v>
      </c>
      <c r="AE1266" s="3">
        <v>167</v>
      </c>
      <c r="AF1266" s="3">
        <v>167</v>
      </c>
      <c r="AG1266" s="3">
        <v>0</v>
      </c>
      <c r="AH1266" s="3" t="s">
        <v>5074</v>
      </c>
    </row>
    <row r="1267" spans="1:34" s="4" customFormat="1" ht="11.25" x14ac:dyDescent="0.2">
      <c r="A1267" s="3" t="s">
        <v>5040</v>
      </c>
      <c r="B1267" s="3" t="s">
        <v>5069</v>
      </c>
      <c r="C1267" s="3" t="s">
        <v>263</v>
      </c>
      <c r="D1267" s="3">
        <v>9747</v>
      </c>
      <c r="E1267" s="3" t="s">
        <v>5075</v>
      </c>
      <c r="F1267" s="3" t="s">
        <v>5076</v>
      </c>
      <c r="G1267" s="3"/>
      <c r="H1267" s="3"/>
      <c r="I1267" s="3" t="s">
        <v>42</v>
      </c>
      <c r="J1267" s="3" t="s">
        <v>43</v>
      </c>
      <c r="K1267" s="3" t="s">
        <v>53</v>
      </c>
      <c r="L1267" s="3" t="s">
        <v>6</v>
      </c>
      <c r="M1267" s="3" t="s">
        <v>5256</v>
      </c>
      <c r="N1267" s="3" t="s">
        <v>67</v>
      </c>
      <c r="O1267" s="3" t="s">
        <v>40</v>
      </c>
      <c r="P1267" s="3" t="s">
        <v>40</v>
      </c>
      <c r="Q1267" s="3" t="s">
        <v>40</v>
      </c>
      <c r="R1267" s="3">
        <v>99</v>
      </c>
      <c r="S1267" s="3">
        <v>596</v>
      </c>
      <c r="T1267" s="3">
        <v>600</v>
      </c>
      <c r="U1267" s="3">
        <v>0</v>
      </c>
      <c r="V1267" s="3">
        <v>0</v>
      </c>
      <c r="W1267" s="3">
        <v>0</v>
      </c>
      <c r="X1267" s="3">
        <v>0</v>
      </c>
      <c r="Y1267" s="3">
        <v>0</v>
      </c>
      <c r="Z1267" s="3">
        <v>100</v>
      </c>
      <c r="AA1267" s="3">
        <v>638</v>
      </c>
      <c r="AB1267" s="3">
        <v>638</v>
      </c>
      <c r="AC1267" s="3">
        <v>0</v>
      </c>
      <c r="AD1267" s="3">
        <v>99</v>
      </c>
      <c r="AE1267" s="3">
        <v>576</v>
      </c>
      <c r="AF1267" s="3">
        <v>580</v>
      </c>
      <c r="AG1267" s="3">
        <v>0</v>
      </c>
      <c r="AH1267" s="3" t="s">
        <v>5077</v>
      </c>
    </row>
    <row r="1268" spans="1:34" s="4" customFormat="1" ht="11.25" x14ac:dyDescent="0.2">
      <c r="A1268" s="3" t="s">
        <v>5040</v>
      </c>
      <c r="B1268" s="3" t="s">
        <v>5069</v>
      </c>
      <c r="C1268" s="3" t="s">
        <v>263</v>
      </c>
      <c r="D1268" s="3">
        <v>10714</v>
      </c>
      <c r="E1268" s="3" t="s">
        <v>5078</v>
      </c>
      <c r="F1268" s="3" t="s">
        <v>5081</v>
      </c>
      <c r="G1268" s="3" t="s">
        <v>5079</v>
      </c>
      <c r="H1268" s="3" t="s">
        <v>5080</v>
      </c>
      <c r="I1268" s="3" t="s">
        <v>42</v>
      </c>
      <c r="J1268" s="3" t="s">
        <v>43</v>
      </c>
      <c r="K1268" s="3" t="s">
        <v>44</v>
      </c>
      <c r="L1268" s="3" t="s">
        <v>6</v>
      </c>
      <c r="M1268" s="3" t="s">
        <v>5257</v>
      </c>
      <c r="N1268" s="3">
        <v>100</v>
      </c>
      <c r="O1268" s="3">
        <v>108</v>
      </c>
      <c r="P1268" s="3">
        <v>108</v>
      </c>
      <c r="Q1268" s="3">
        <v>0</v>
      </c>
      <c r="R1268" s="3">
        <v>100</v>
      </c>
      <c r="S1268" s="3">
        <v>108</v>
      </c>
      <c r="T1268" s="3">
        <v>108</v>
      </c>
      <c r="U1268" s="3">
        <v>0</v>
      </c>
      <c r="V1268" s="3">
        <v>18</v>
      </c>
      <c r="W1268" s="3">
        <v>19</v>
      </c>
      <c r="X1268" s="3">
        <v>108</v>
      </c>
      <c r="Y1268" s="3">
        <v>0</v>
      </c>
      <c r="Z1268" s="3">
        <v>100</v>
      </c>
      <c r="AA1268" s="3">
        <v>108</v>
      </c>
      <c r="AB1268" s="3">
        <v>108</v>
      </c>
      <c r="AC1268" s="3">
        <v>0</v>
      </c>
      <c r="AD1268" s="3">
        <v>100</v>
      </c>
      <c r="AE1268" s="3">
        <v>108</v>
      </c>
      <c r="AF1268" s="3">
        <v>108</v>
      </c>
      <c r="AG1268" s="3">
        <v>0</v>
      </c>
      <c r="AH1268" s="3" t="s">
        <v>5082</v>
      </c>
    </row>
    <row r="1269" spans="1:34" s="4" customFormat="1" ht="11.25" x14ac:dyDescent="0.2">
      <c r="A1269" s="3" t="s">
        <v>5040</v>
      </c>
      <c r="B1269" s="3" t="s">
        <v>5069</v>
      </c>
      <c r="C1269" s="3" t="s">
        <v>263</v>
      </c>
      <c r="D1269" s="3">
        <v>12088</v>
      </c>
      <c r="E1269" s="3" t="s">
        <v>5083</v>
      </c>
      <c r="F1269" s="3" t="s">
        <v>5086</v>
      </c>
      <c r="G1269" s="3" t="s">
        <v>5084</v>
      </c>
      <c r="H1269" s="3" t="s">
        <v>5085</v>
      </c>
      <c r="I1269" s="3" t="s">
        <v>42</v>
      </c>
      <c r="J1269" s="3" t="s">
        <v>43</v>
      </c>
      <c r="K1269" s="3" t="s">
        <v>44</v>
      </c>
      <c r="L1269" s="3" t="s">
        <v>6</v>
      </c>
      <c r="M1269" s="3" t="s">
        <v>5257</v>
      </c>
      <c r="N1269" s="3">
        <v>34</v>
      </c>
      <c r="O1269" s="3">
        <v>118</v>
      </c>
      <c r="P1269" s="3">
        <v>345</v>
      </c>
      <c r="Q1269" s="3">
        <v>0</v>
      </c>
      <c r="R1269" s="3">
        <v>34</v>
      </c>
      <c r="S1269" s="3">
        <v>118</v>
      </c>
      <c r="T1269" s="3">
        <v>345</v>
      </c>
      <c r="U1269" s="3">
        <v>0</v>
      </c>
      <c r="V1269" s="3">
        <v>10</v>
      </c>
      <c r="W1269" s="3">
        <v>35</v>
      </c>
      <c r="X1269" s="3">
        <v>345</v>
      </c>
      <c r="Y1269" s="3">
        <v>0</v>
      </c>
      <c r="Z1269" s="3">
        <v>34</v>
      </c>
      <c r="AA1269" s="3">
        <v>118</v>
      </c>
      <c r="AB1269" s="3">
        <v>345</v>
      </c>
      <c r="AC1269" s="3">
        <v>0</v>
      </c>
      <c r="AD1269" s="3">
        <v>34</v>
      </c>
      <c r="AE1269" s="3">
        <v>118</v>
      </c>
      <c r="AF1269" s="3">
        <v>345</v>
      </c>
      <c r="AG1269" s="3">
        <v>0</v>
      </c>
      <c r="AH1269" s="3" t="s">
        <v>5087</v>
      </c>
    </row>
    <row r="1270" spans="1:34" s="4" customFormat="1" ht="11.25" x14ac:dyDescent="0.2">
      <c r="A1270" s="3" t="s">
        <v>5040</v>
      </c>
      <c r="B1270" s="3" t="s">
        <v>5069</v>
      </c>
      <c r="C1270" s="3" t="s">
        <v>263</v>
      </c>
      <c r="D1270" s="3">
        <v>12515</v>
      </c>
      <c r="E1270" s="3" t="s">
        <v>5088</v>
      </c>
      <c r="F1270" s="3" t="s">
        <v>5089</v>
      </c>
      <c r="G1270" s="3"/>
      <c r="H1270" s="3"/>
      <c r="I1270" s="3" t="s">
        <v>42</v>
      </c>
      <c r="J1270" s="3" t="s">
        <v>43</v>
      </c>
      <c r="K1270" s="3" t="s">
        <v>53</v>
      </c>
      <c r="L1270" s="3" t="s">
        <v>6</v>
      </c>
      <c r="M1270" s="3" t="s">
        <v>5256</v>
      </c>
      <c r="N1270" s="3" t="s">
        <v>67</v>
      </c>
      <c r="O1270" s="3" t="s">
        <v>40</v>
      </c>
      <c r="P1270" s="3" t="s">
        <v>40</v>
      </c>
      <c r="Q1270" s="3" t="s">
        <v>40</v>
      </c>
      <c r="R1270" s="3">
        <v>100</v>
      </c>
      <c r="S1270" s="3">
        <v>655</v>
      </c>
      <c r="T1270" s="3">
        <v>655</v>
      </c>
      <c r="U1270" s="3">
        <v>0</v>
      </c>
      <c r="V1270" s="3">
        <v>0</v>
      </c>
      <c r="W1270" s="3">
        <v>0</v>
      </c>
      <c r="X1270" s="3">
        <v>0</v>
      </c>
      <c r="Y1270" s="3">
        <v>0</v>
      </c>
      <c r="Z1270" s="3">
        <v>100</v>
      </c>
      <c r="AA1270" s="3">
        <v>637</v>
      </c>
      <c r="AB1270" s="3">
        <v>637</v>
      </c>
      <c r="AC1270" s="3">
        <v>0</v>
      </c>
      <c r="AD1270" s="3">
        <v>100</v>
      </c>
      <c r="AE1270" s="3">
        <v>637</v>
      </c>
      <c r="AF1270" s="3">
        <v>638</v>
      </c>
      <c r="AG1270" s="3">
        <v>0</v>
      </c>
      <c r="AH1270" s="3" t="s">
        <v>5090</v>
      </c>
    </row>
    <row r="1271" spans="1:34" s="4" customFormat="1" ht="11.25" x14ac:dyDescent="0.2">
      <c r="A1271" s="3" t="s">
        <v>5040</v>
      </c>
      <c r="B1271" s="3" t="s">
        <v>5069</v>
      </c>
      <c r="C1271" s="3" t="s">
        <v>263</v>
      </c>
      <c r="D1271" s="3">
        <v>13881</v>
      </c>
      <c r="E1271" s="3" t="s">
        <v>5091</v>
      </c>
      <c r="F1271" s="3" t="s">
        <v>5094</v>
      </c>
      <c r="G1271" s="3" t="s">
        <v>5092</v>
      </c>
      <c r="H1271" s="3" t="s">
        <v>5093</v>
      </c>
      <c r="I1271" s="3" t="s">
        <v>42</v>
      </c>
      <c r="J1271" s="3" t="s">
        <v>43</v>
      </c>
      <c r="K1271" s="3" t="s">
        <v>53</v>
      </c>
      <c r="L1271" s="3" t="s">
        <v>6</v>
      </c>
      <c r="M1271" s="3" t="s">
        <v>9</v>
      </c>
      <c r="N1271" s="3">
        <v>90</v>
      </c>
      <c r="O1271" s="3">
        <v>1800</v>
      </c>
      <c r="P1271" s="3">
        <v>2000</v>
      </c>
      <c r="Q1271" s="3">
        <v>0</v>
      </c>
      <c r="R1271" s="3"/>
      <c r="S1271" s="3"/>
      <c r="T1271" s="3"/>
      <c r="U1271" s="3"/>
      <c r="V1271" s="3">
        <v>44</v>
      </c>
      <c r="W1271" s="3">
        <v>754</v>
      </c>
      <c r="X1271" s="3">
        <v>1700</v>
      </c>
      <c r="Y1271" s="3">
        <v>0</v>
      </c>
      <c r="Z1271" s="3">
        <v>85</v>
      </c>
      <c r="AA1271" s="3">
        <v>3499</v>
      </c>
      <c r="AB1271" s="3">
        <v>4111</v>
      </c>
      <c r="AC1271" s="3">
        <v>0</v>
      </c>
      <c r="AD1271" s="3" t="s">
        <v>67</v>
      </c>
      <c r="AE1271" s="3" t="s">
        <v>40</v>
      </c>
      <c r="AF1271" s="3" t="s">
        <v>40</v>
      </c>
      <c r="AG1271" s="3" t="s">
        <v>40</v>
      </c>
      <c r="AH1271" s="3" t="s">
        <v>5095</v>
      </c>
    </row>
    <row r="1272" spans="1:34" s="4" customFormat="1" ht="11.25" x14ac:dyDescent="0.2">
      <c r="A1272" s="3" t="s">
        <v>5040</v>
      </c>
      <c r="B1272" s="3" t="s">
        <v>5069</v>
      </c>
      <c r="C1272" s="3" t="s">
        <v>263</v>
      </c>
      <c r="D1272" s="3">
        <v>13906</v>
      </c>
      <c r="E1272" s="3" t="s">
        <v>5096</v>
      </c>
      <c r="F1272" s="3" t="s">
        <v>5099</v>
      </c>
      <c r="G1272" s="3" t="s">
        <v>5097</v>
      </c>
      <c r="H1272" s="3" t="s">
        <v>5098</v>
      </c>
      <c r="I1272" s="3" t="s">
        <v>42</v>
      </c>
      <c r="J1272" s="3" t="s">
        <v>43</v>
      </c>
      <c r="K1272" s="3" t="s">
        <v>44</v>
      </c>
      <c r="L1272" s="3" t="s">
        <v>6</v>
      </c>
      <c r="M1272" s="3" t="s">
        <v>9</v>
      </c>
      <c r="N1272" s="3">
        <v>45</v>
      </c>
      <c r="O1272" s="3">
        <v>88</v>
      </c>
      <c r="P1272" s="3">
        <v>195</v>
      </c>
      <c r="Q1272" s="3">
        <v>0</v>
      </c>
      <c r="R1272" s="3"/>
      <c r="S1272" s="3"/>
      <c r="T1272" s="3"/>
      <c r="U1272" s="3"/>
      <c r="V1272" s="3" t="s">
        <v>67</v>
      </c>
      <c r="W1272" s="3" t="s">
        <v>40</v>
      </c>
      <c r="X1272" s="3" t="s">
        <v>40</v>
      </c>
      <c r="Y1272" s="3" t="s">
        <v>40</v>
      </c>
      <c r="Z1272" s="3" t="s">
        <v>67</v>
      </c>
      <c r="AA1272" s="3" t="s">
        <v>40</v>
      </c>
      <c r="AB1272" s="3" t="s">
        <v>40</v>
      </c>
      <c r="AC1272" s="3" t="s">
        <v>40</v>
      </c>
      <c r="AD1272" s="3" t="s">
        <v>67</v>
      </c>
      <c r="AE1272" s="3" t="s">
        <v>40</v>
      </c>
      <c r="AF1272" s="3" t="s">
        <v>40</v>
      </c>
      <c r="AG1272" s="3" t="s">
        <v>40</v>
      </c>
      <c r="AH1272" s="3" t="s">
        <v>5100</v>
      </c>
    </row>
    <row r="1273" spans="1:34" s="4" customFormat="1" ht="11.25" x14ac:dyDescent="0.2">
      <c r="A1273" s="3" t="s">
        <v>5040</v>
      </c>
      <c r="B1273" s="3" t="s">
        <v>5069</v>
      </c>
      <c r="C1273" s="3" t="s">
        <v>263</v>
      </c>
      <c r="D1273" s="3">
        <v>13909</v>
      </c>
      <c r="E1273" s="3" t="s">
        <v>5101</v>
      </c>
      <c r="F1273" s="3" t="s">
        <v>5103</v>
      </c>
      <c r="G1273" s="3" t="s">
        <v>5079</v>
      </c>
      <c r="H1273" s="3" t="s">
        <v>5102</v>
      </c>
      <c r="I1273" s="3" t="s">
        <v>42</v>
      </c>
      <c r="J1273" s="3" t="s">
        <v>43</v>
      </c>
      <c r="K1273" s="3" t="s">
        <v>44</v>
      </c>
      <c r="L1273" s="3" t="s">
        <v>6</v>
      </c>
      <c r="M1273" s="3" t="s">
        <v>9</v>
      </c>
      <c r="N1273" s="3">
        <v>100</v>
      </c>
      <c r="O1273" s="3">
        <v>708</v>
      </c>
      <c r="P1273" s="3">
        <v>708</v>
      </c>
      <c r="Q1273" s="3">
        <v>0</v>
      </c>
      <c r="R1273" s="3"/>
      <c r="S1273" s="3"/>
      <c r="T1273" s="3"/>
      <c r="U1273" s="3"/>
      <c r="V1273" s="3" t="s">
        <v>67</v>
      </c>
      <c r="W1273" s="3" t="s">
        <v>40</v>
      </c>
      <c r="X1273" s="3" t="s">
        <v>40</v>
      </c>
      <c r="Y1273" s="3" t="s">
        <v>40</v>
      </c>
      <c r="Z1273" s="3">
        <v>100</v>
      </c>
      <c r="AA1273" s="3">
        <v>638</v>
      </c>
      <c r="AB1273" s="3">
        <v>638</v>
      </c>
      <c r="AC1273" s="3">
        <v>0</v>
      </c>
      <c r="AD1273" s="3">
        <v>99</v>
      </c>
      <c r="AE1273" s="3">
        <v>576</v>
      </c>
      <c r="AF1273" s="3">
        <v>580</v>
      </c>
      <c r="AG1273" s="3">
        <v>0</v>
      </c>
      <c r="AH1273" s="3" t="s">
        <v>5104</v>
      </c>
    </row>
    <row r="1274" spans="1:34" s="4" customFormat="1" ht="11.25" x14ac:dyDescent="0.2">
      <c r="A1274" s="3" t="s">
        <v>5040</v>
      </c>
      <c r="B1274" s="3" t="s">
        <v>5069</v>
      </c>
      <c r="C1274" s="3" t="s">
        <v>263</v>
      </c>
      <c r="D1274" s="3">
        <v>13912</v>
      </c>
      <c r="E1274" s="3" t="s">
        <v>5105</v>
      </c>
      <c r="F1274" s="3" t="s">
        <v>5103</v>
      </c>
      <c r="G1274" s="3" t="s">
        <v>5106</v>
      </c>
      <c r="H1274" s="3" t="s">
        <v>5102</v>
      </c>
      <c r="I1274" s="3" t="s">
        <v>42</v>
      </c>
      <c r="J1274" s="3" t="s">
        <v>43</v>
      </c>
      <c r="K1274" s="3" t="s">
        <v>44</v>
      </c>
      <c r="L1274" s="3" t="s">
        <v>6</v>
      </c>
      <c r="M1274" s="3" t="s">
        <v>9</v>
      </c>
      <c r="N1274" s="3">
        <v>100</v>
      </c>
      <c r="O1274" s="3">
        <v>669</v>
      </c>
      <c r="P1274" s="3">
        <v>669</v>
      </c>
      <c r="Q1274" s="3">
        <v>0</v>
      </c>
      <c r="R1274" s="3"/>
      <c r="S1274" s="3"/>
      <c r="T1274" s="3"/>
      <c r="U1274" s="3"/>
      <c r="V1274" s="3">
        <v>0</v>
      </c>
      <c r="W1274" s="3">
        <v>0</v>
      </c>
      <c r="X1274" s="3">
        <v>655</v>
      </c>
      <c r="Y1274" s="3">
        <v>0</v>
      </c>
      <c r="Z1274" s="3">
        <v>100</v>
      </c>
      <c r="AA1274" s="3">
        <v>637</v>
      </c>
      <c r="AB1274" s="3">
        <v>637</v>
      </c>
      <c r="AC1274" s="3">
        <v>0</v>
      </c>
      <c r="AD1274" s="3">
        <v>100</v>
      </c>
      <c r="AE1274" s="3">
        <v>637</v>
      </c>
      <c r="AF1274" s="3">
        <v>638</v>
      </c>
      <c r="AG1274" s="3">
        <v>0</v>
      </c>
      <c r="AH1274" s="3" t="s">
        <v>5107</v>
      </c>
    </row>
    <row r="1275" spans="1:34" s="4" customFormat="1" ht="11.25" x14ac:dyDescent="0.2">
      <c r="A1275" s="3" t="s">
        <v>5108</v>
      </c>
      <c r="B1275" s="3" t="s">
        <v>5109</v>
      </c>
      <c r="C1275" s="3" t="s">
        <v>263</v>
      </c>
      <c r="D1275" s="3">
        <v>9768</v>
      </c>
      <c r="E1275" s="3" t="s">
        <v>5110</v>
      </c>
      <c r="F1275" s="3" t="s">
        <v>5113</v>
      </c>
      <c r="G1275" s="3" t="s">
        <v>5111</v>
      </c>
      <c r="H1275" s="3" t="s">
        <v>5112</v>
      </c>
      <c r="I1275" s="3" t="s">
        <v>42</v>
      </c>
      <c r="J1275" s="3" t="s">
        <v>43</v>
      </c>
      <c r="K1275" s="3" t="s">
        <v>44</v>
      </c>
      <c r="L1275" s="3" t="s">
        <v>6</v>
      </c>
      <c r="M1275" s="3" t="s">
        <v>5257</v>
      </c>
      <c r="N1275" s="3">
        <v>100</v>
      </c>
      <c r="O1275" s="3">
        <v>37</v>
      </c>
      <c r="P1275" s="3">
        <v>37</v>
      </c>
      <c r="Q1275" s="3">
        <v>0</v>
      </c>
      <c r="R1275" s="3">
        <v>100</v>
      </c>
      <c r="S1275" s="3">
        <v>37</v>
      </c>
      <c r="T1275" s="3">
        <v>37</v>
      </c>
      <c r="U1275" s="3">
        <v>0</v>
      </c>
      <c r="V1275" s="3">
        <v>49</v>
      </c>
      <c r="W1275" s="3">
        <v>18</v>
      </c>
      <c r="X1275" s="3">
        <v>37</v>
      </c>
      <c r="Y1275" s="3">
        <v>0</v>
      </c>
      <c r="Z1275" s="3">
        <v>114</v>
      </c>
      <c r="AA1275" s="3">
        <v>42</v>
      </c>
      <c r="AB1275" s="3">
        <v>37</v>
      </c>
      <c r="AC1275" s="3">
        <v>0</v>
      </c>
      <c r="AD1275" s="3">
        <v>127</v>
      </c>
      <c r="AE1275" s="3">
        <v>47</v>
      </c>
      <c r="AF1275" s="3">
        <v>37</v>
      </c>
      <c r="AG1275" s="3">
        <v>0</v>
      </c>
      <c r="AH1275" s="3" t="s">
        <v>5114</v>
      </c>
    </row>
    <row r="1276" spans="1:34" s="4" customFormat="1" ht="11.25" x14ac:dyDescent="0.2">
      <c r="A1276" s="3" t="s">
        <v>5108</v>
      </c>
      <c r="B1276" s="3" t="s">
        <v>5109</v>
      </c>
      <c r="C1276" s="3" t="s">
        <v>263</v>
      </c>
      <c r="D1276" s="3">
        <v>10688</v>
      </c>
      <c r="E1276" s="3" t="s">
        <v>5115</v>
      </c>
      <c r="F1276" s="3" t="s">
        <v>5118</v>
      </c>
      <c r="G1276" s="3" t="s">
        <v>5116</v>
      </c>
      <c r="H1276" s="3" t="s">
        <v>5117</v>
      </c>
      <c r="I1276" s="3" t="s">
        <v>42</v>
      </c>
      <c r="J1276" s="3" t="s">
        <v>43</v>
      </c>
      <c r="K1276" s="3" t="s">
        <v>44</v>
      </c>
      <c r="L1276" s="3" t="s">
        <v>6</v>
      </c>
      <c r="M1276" s="3" t="s">
        <v>5257</v>
      </c>
      <c r="N1276" s="3">
        <v>100</v>
      </c>
      <c r="O1276" s="3">
        <v>3</v>
      </c>
      <c r="P1276" s="3">
        <v>3</v>
      </c>
      <c r="Q1276" s="3">
        <v>0</v>
      </c>
      <c r="R1276" s="3">
        <v>100</v>
      </c>
      <c r="S1276" s="3">
        <v>3</v>
      </c>
      <c r="T1276" s="3">
        <v>3</v>
      </c>
      <c r="U1276" s="3">
        <v>0</v>
      </c>
      <c r="V1276" s="3">
        <v>33</v>
      </c>
      <c r="W1276" s="3">
        <v>1</v>
      </c>
      <c r="X1276" s="3">
        <v>3</v>
      </c>
      <c r="Y1276" s="3">
        <v>0</v>
      </c>
      <c r="Z1276" s="3">
        <v>100</v>
      </c>
      <c r="AA1276" s="3">
        <v>3</v>
      </c>
      <c r="AB1276" s="3">
        <v>3</v>
      </c>
      <c r="AC1276" s="3">
        <v>0</v>
      </c>
      <c r="AD1276" s="3">
        <v>100</v>
      </c>
      <c r="AE1276" s="3">
        <v>3</v>
      </c>
      <c r="AF1276" s="3">
        <v>3</v>
      </c>
      <c r="AG1276" s="3">
        <v>0</v>
      </c>
      <c r="AH1276" s="3" t="s">
        <v>5119</v>
      </c>
    </row>
    <row r="1277" spans="1:34" s="4" customFormat="1" ht="11.25" x14ac:dyDescent="0.2">
      <c r="A1277" s="3" t="s">
        <v>5108</v>
      </c>
      <c r="B1277" s="3" t="s">
        <v>5109</v>
      </c>
      <c r="C1277" s="3" t="s">
        <v>263</v>
      </c>
      <c r="D1277" s="3">
        <v>13236</v>
      </c>
      <c r="E1277" s="3" t="s">
        <v>5120</v>
      </c>
      <c r="F1277" s="3" t="s">
        <v>5123</v>
      </c>
      <c r="G1277" s="3" t="s">
        <v>5121</v>
      </c>
      <c r="H1277" s="3" t="s">
        <v>5122</v>
      </c>
      <c r="I1277" s="3" t="s">
        <v>42</v>
      </c>
      <c r="J1277" s="3" t="s">
        <v>43</v>
      </c>
      <c r="K1277" s="3" t="s">
        <v>44</v>
      </c>
      <c r="L1277" s="3" t="s">
        <v>6</v>
      </c>
      <c r="M1277" s="3" t="s">
        <v>5257</v>
      </c>
      <c r="N1277" s="3">
        <v>100</v>
      </c>
      <c r="O1277" s="3">
        <v>84</v>
      </c>
      <c r="P1277" s="3">
        <v>84</v>
      </c>
      <c r="Q1277" s="3">
        <v>0</v>
      </c>
      <c r="R1277" s="3">
        <v>100</v>
      </c>
      <c r="S1277" s="3">
        <v>84</v>
      </c>
      <c r="T1277" s="3">
        <v>84</v>
      </c>
      <c r="U1277" s="3">
        <v>0</v>
      </c>
      <c r="V1277" s="3">
        <v>100</v>
      </c>
      <c r="W1277" s="3">
        <v>43</v>
      </c>
      <c r="X1277" s="3">
        <v>43</v>
      </c>
      <c r="Y1277" s="3">
        <v>0</v>
      </c>
      <c r="Z1277" s="3">
        <v>100</v>
      </c>
      <c r="AA1277" s="3">
        <v>94</v>
      </c>
      <c r="AB1277" s="3">
        <v>94</v>
      </c>
      <c r="AC1277" s="3">
        <v>0</v>
      </c>
      <c r="AD1277" s="3">
        <v>100</v>
      </c>
      <c r="AE1277" s="3">
        <v>85</v>
      </c>
      <c r="AF1277" s="3">
        <v>85</v>
      </c>
      <c r="AG1277" s="3">
        <v>0</v>
      </c>
      <c r="AH1277" s="3" t="s">
        <v>5124</v>
      </c>
    </row>
    <row r="1278" spans="1:34" s="4" customFormat="1" ht="11.25" x14ac:dyDescent="0.2">
      <c r="A1278" s="3" t="s">
        <v>5108</v>
      </c>
      <c r="B1278" s="3" t="s">
        <v>5109</v>
      </c>
      <c r="C1278" s="3" t="s">
        <v>263</v>
      </c>
      <c r="D1278" s="3">
        <v>13267</v>
      </c>
      <c r="E1278" s="3" t="s">
        <v>5125</v>
      </c>
      <c r="F1278" s="3" t="s">
        <v>5128</v>
      </c>
      <c r="G1278" s="3" t="s">
        <v>5126</v>
      </c>
      <c r="H1278" s="3" t="s">
        <v>5127</v>
      </c>
      <c r="I1278" s="3" t="s">
        <v>42</v>
      </c>
      <c r="J1278" s="3" t="s">
        <v>43</v>
      </c>
      <c r="K1278" s="3" t="s">
        <v>53</v>
      </c>
      <c r="L1278" s="3" t="s">
        <v>6</v>
      </c>
      <c r="M1278" s="3" t="s">
        <v>5257</v>
      </c>
      <c r="N1278" s="3">
        <v>99</v>
      </c>
      <c r="O1278" s="3">
        <v>31220640</v>
      </c>
      <c r="P1278" s="3">
        <v>31536000</v>
      </c>
      <c r="Q1278" s="3">
        <v>0</v>
      </c>
      <c r="R1278" s="3">
        <v>99</v>
      </c>
      <c r="S1278" s="3">
        <v>31220640</v>
      </c>
      <c r="T1278" s="3">
        <v>31536000</v>
      </c>
      <c r="U1278" s="3">
        <v>0</v>
      </c>
      <c r="V1278" s="3">
        <v>50</v>
      </c>
      <c r="W1278" s="3">
        <v>15638280</v>
      </c>
      <c r="X1278" s="3">
        <v>31536000</v>
      </c>
      <c r="Y1278" s="3">
        <v>0</v>
      </c>
      <c r="Z1278" s="3">
        <v>100</v>
      </c>
      <c r="AA1278" s="3">
        <v>31533402</v>
      </c>
      <c r="AB1278" s="3">
        <v>31536000</v>
      </c>
      <c r="AC1278" s="3">
        <v>0</v>
      </c>
      <c r="AD1278" s="3">
        <v>100</v>
      </c>
      <c r="AE1278" s="3">
        <v>31617000</v>
      </c>
      <c r="AF1278" s="3">
        <v>31622400</v>
      </c>
      <c r="AG1278" s="3">
        <v>0</v>
      </c>
      <c r="AH1278" s="3" t="s">
        <v>5129</v>
      </c>
    </row>
    <row r="1279" spans="1:34" s="4" customFormat="1" ht="11.25" x14ac:dyDescent="0.2">
      <c r="A1279" s="3" t="s">
        <v>5108</v>
      </c>
      <c r="B1279" s="3" t="s">
        <v>5109</v>
      </c>
      <c r="C1279" s="3" t="s">
        <v>263</v>
      </c>
      <c r="D1279" s="3">
        <v>13579</v>
      </c>
      <c r="E1279" s="3" t="s">
        <v>5130</v>
      </c>
      <c r="F1279" s="3" t="s">
        <v>5133</v>
      </c>
      <c r="G1279" s="3" t="s">
        <v>5131</v>
      </c>
      <c r="H1279" s="3" t="s">
        <v>5132</v>
      </c>
      <c r="I1279" s="3" t="s">
        <v>42</v>
      </c>
      <c r="J1279" s="3" t="s">
        <v>43</v>
      </c>
      <c r="K1279" s="3" t="s">
        <v>44</v>
      </c>
      <c r="L1279" s="3" t="s">
        <v>6</v>
      </c>
      <c r="M1279" s="3" t="s">
        <v>9</v>
      </c>
      <c r="N1279" s="3">
        <v>100</v>
      </c>
      <c r="O1279" s="3">
        <v>6</v>
      </c>
      <c r="P1279" s="3">
        <v>6</v>
      </c>
      <c r="Q1279" s="3">
        <v>0</v>
      </c>
      <c r="R1279" s="3"/>
      <c r="S1279" s="3"/>
      <c r="T1279" s="3"/>
      <c r="U1279" s="3"/>
      <c r="V1279" s="3" t="s">
        <v>67</v>
      </c>
      <c r="W1279" s="3" t="s">
        <v>40</v>
      </c>
      <c r="X1279" s="3" t="s">
        <v>40</v>
      </c>
      <c r="Y1279" s="3" t="s">
        <v>40</v>
      </c>
      <c r="Z1279" s="3" t="s">
        <v>67</v>
      </c>
      <c r="AA1279" s="3" t="s">
        <v>40</v>
      </c>
      <c r="AB1279" s="3" t="s">
        <v>40</v>
      </c>
      <c r="AC1279" s="3" t="s">
        <v>40</v>
      </c>
      <c r="AD1279" s="3" t="s">
        <v>67</v>
      </c>
      <c r="AE1279" s="3" t="s">
        <v>40</v>
      </c>
      <c r="AF1279" s="3" t="s">
        <v>40</v>
      </c>
      <c r="AG1279" s="3" t="s">
        <v>40</v>
      </c>
      <c r="AH1279" s="3" t="s">
        <v>5134</v>
      </c>
    </row>
    <row r="1280" spans="1:34" s="4" customFormat="1" ht="11.25" x14ac:dyDescent="0.2">
      <c r="A1280" s="3" t="s">
        <v>5108</v>
      </c>
      <c r="B1280" s="3" t="s">
        <v>5109</v>
      </c>
      <c r="C1280" s="3" t="s">
        <v>263</v>
      </c>
      <c r="D1280" s="3">
        <v>13661</v>
      </c>
      <c r="E1280" s="3" t="s">
        <v>5135</v>
      </c>
      <c r="F1280" s="3" t="s">
        <v>5138</v>
      </c>
      <c r="G1280" s="3" t="s">
        <v>5136</v>
      </c>
      <c r="H1280" s="3" t="s">
        <v>5137</v>
      </c>
      <c r="I1280" s="3" t="s">
        <v>42</v>
      </c>
      <c r="J1280" s="3" t="s">
        <v>43</v>
      </c>
      <c r="K1280" s="3" t="s">
        <v>44</v>
      </c>
      <c r="L1280" s="3" t="s">
        <v>6</v>
      </c>
      <c r="M1280" s="3" t="s">
        <v>9</v>
      </c>
      <c r="N1280" s="3">
        <v>90</v>
      </c>
      <c r="O1280" s="3">
        <v>9</v>
      </c>
      <c r="P1280" s="3">
        <v>10</v>
      </c>
      <c r="Q1280" s="3">
        <v>0</v>
      </c>
      <c r="R1280" s="3"/>
      <c r="S1280" s="3"/>
      <c r="T1280" s="3"/>
      <c r="U1280" s="3"/>
      <c r="V1280" s="3" t="s">
        <v>67</v>
      </c>
      <c r="W1280" s="3" t="s">
        <v>40</v>
      </c>
      <c r="X1280" s="3" t="s">
        <v>40</v>
      </c>
      <c r="Y1280" s="3" t="s">
        <v>40</v>
      </c>
      <c r="Z1280" s="3" t="s">
        <v>67</v>
      </c>
      <c r="AA1280" s="3" t="s">
        <v>40</v>
      </c>
      <c r="AB1280" s="3" t="s">
        <v>40</v>
      </c>
      <c r="AC1280" s="3" t="s">
        <v>40</v>
      </c>
      <c r="AD1280" s="3" t="s">
        <v>67</v>
      </c>
      <c r="AE1280" s="3" t="s">
        <v>40</v>
      </c>
      <c r="AF1280" s="3" t="s">
        <v>40</v>
      </c>
      <c r="AG1280" s="3" t="s">
        <v>40</v>
      </c>
      <c r="AH1280" s="3" t="s">
        <v>5139</v>
      </c>
    </row>
    <row r="1281" spans="1:34" s="4" customFormat="1" ht="11.25" x14ac:dyDescent="0.2">
      <c r="A1281" s="3" t="s">
        <v>5108</v>
      </c>
      <c r="B1281" s="3" t="s">
        <v>5109</v>
      </c>
      <c r="C1281" s="3" t="s">
        <v>263</v>
      </c>
      <c r="D1281" s="3">
        <v>13662</v>
      </c>
      <c r="E1281" s="3" t="s">
        <v>5140</v>
      </c>
      <c r="F1281" s="3" t="s">
        <v>5143</v>
      </c>
      <c r="G1281" s="3" t="s">
        <v>5141</v>
      </c>
      <c r="H1281" s="3" t="s">
        <v>5142</v>
      </c>
      <c r="I1281" s="3" t="s">
        <v>42</v>
      </c>
      <c r="J1281" s="3" t="s">
        <v>43</v>
      </c>
      <c r="K1281" s="3" t="s">
        <v>44</v>
      </c>
      <c r="L1281" s="3" t="s">
        <v>6</v>
      </c>
      <c r="M1281" s="3" t="s">
        <v>9</v>
      </c>
      <c r="N1281" s="3">
        <v>75</v>
      </c>
      <c r="O1281" s="3">
        <v>3</v>
      </c>
      <c r="P1281" s="3">
        <v>4</v>
      </c>
      <c r="Q1281" s="3">
        <v>0</v>
      </c>
      <c r="R1281" s="3"/>
      <c r="S1281" s="3"/>
      <c r="T1281" s="3"/>
      <c r="U1281" s="3"/>
      <c r="V1281" s="3" t="s">
        <v>67</v>
      </c>
      <c r="W1281" s="3" t="s">
        <v>40</v>
      </c>
      <c r="X1281" s="3" t="s">
        <v>40</v>
      </c>
      <c r="Y1281" s="3" t="s">
        <v>40</v>
      </c>
      <c r="Z1281" s="3" t="s">
        <v>67</v>
      </c>
      <c r="AA1281" s="3" t="s">
        <v>40</v>
      </c>
      <c r="AB1281" s="3" t="s">
        <v>40</v>
      </c>
      <c r="AC1281" s="3" t="s">
        <v>40</v>
      </c>
      <c r="AD1281" s="3" t="s">
        <v>67</v>
      </c>
      <c r="AE1281" s="3" t="s">
        <v>40</v>
      </c>
      <c r="AF1281" s="3" t="s">
        <v>40</v>
      </c>
      <c r="AG1281" s="3" t="s">
        <v>40</v>
      </c>
      <c r="AH1281" s="3" t="s">
        <v>5144</v>
      </c>
    </row>
    <row r="1282" spans="1:34" s="4" customFormat="1" ht="11.25" x14ac:dyDescent="0.2">
      <c r="A1282" s="3" t="s">
        <v>5108</v>
      </c>
      <c r="B1282" s="3" t="s">
        <v>5109</v>
      </c>
      <c r="C1282" s="3" t="s">
        <v>263</v>
      </c>
      <c r="D1282" s="3">
        <v>13664</v>
      </c>
      <c r="E1282" s="3" t="s">
        <v>5145</v>
      </c>
      <c r="F1282" s="3" t="s">
        <v>5148</v>
      </c>
      <c r="G1282" s="3" t="s">
        <v>5146</v>
      </c>
      <c r="H1282" s="3" t="s">
        <v>5147</v>
      </c>
      <c r="I1282" s="3" t="s">
        <v>42</v>
      </c>
      <c r="J1282" s="3" t="s">
        <v>43</v>
      </c>
      <c r="K1282" s="3" t="s">
        <v>53</v>
      </c>
      <c r="L1282" s="3" t="s">
        <v>6</v>
      </c>
      <c r="M1282" s="3" t="s">
        <v>9</v>
      </c>
      <c r="N1282" s="3">
        <v>100</v>
      </c>
      <c r="O1282" s="3">
        <v>2</v>
      </c>
      <c r="P1282" s="3">
        <v>2</v>
      </c>
      <c r="Q1282" s="3">
        <v>0</v>
      </c>
      <c r="R1282" s="3"/>
      <c r="S1282" s="3"/>
      <c r="T1282" s="3"/>
      <c r="U1282" s="3"/>
      <c r="V1282" s="3" t="s">
        <v>67</v>
      </c>
      <c r="W1282" s="3" t="s">
        <v>40</v>
      </c>
      <c r="X1282" s="3" t="s">
        <v>40</v>
      </c>
      <c r="Y1282" s="3" t="s">
        <v>40</v>
      </c>
      <c r="Z1282" s="3" t="s">
        <v>67</v>
      </c>
      <c r="AA1282" s="3" t="s">
        <v>40</v>
      </c>
      <c r="AB1282" s="3" t="s">
        <v>40</v>
      </c>
      <c r="AC1282" s="3" t="s">
        <v>40</v>
      </c>
      <c r="AD1282" s="3" t="s">
        <v>67</v>
      </c>
      <c r="AE1282" s="3" t="s">
        <v>40</v>
      </c>
      <c r="AF1282" s="3" t="s">
        <v>40</v>
      </c>
      <c r="AG1282" s="3" t="s">
        <v>40</v>
      </c>
      <c r="AH1282" s="3" t="s">
        <v>5149</v>
      </c>
    </row>
    <row r="1283" spans="1:34" s="4" customFormat="1" ht="11.25" x14ac:dyDescent="0.2">
      <c r="A1283" s="3" t="s">
        <v>5150</v>
      </c>
      <c r="B1283" s="3" t="s">
        <v>5151</v>
      </c>
      <c r="C1283" s="3" t="s">
        <v>263</v>
      </c>
      <c r="D1283" s="3">
        <v>12926</v>
      </c>
      <c r="E1283" s="3" t="s">
        <v>5152</v>
      </c>
      <c r="F1283" s="3" t="s">
        <v>5153</v>
      </c>
      <c r="G1283" s="3"/>
      <c r="H1283" s="3"/>
      <c r="I1283" s="3" t="s">
        <v>573</v>
      </c>
      <c r="J1283" s="3" t="s">
        <v>52</v>
      </c>
      <c r="K1283" s="3" t="s">
        <v>53</v>
      </c>
      <c r="L1283" s="3" t="s">
        <v>45</v>
      </c>
      <c r="M1283" s="3" t="s">
        <v>5256</v>
      </c>
      <c r="N1283" s="3" t="s">
        <v>67</v>
      </c>
      <c r="O1283" s="3" t="s">
        <v>40</v>
      </c>
      <c r="P1283" s="3" t="s">
        <v>40</v>
      </c>
      <c r="Q1283" s="3" t="s">
        <v>40</v>
      </c>
      <c r="R1283" s="3">
        <v>1.4</v>
      </c>
      <c r="S1283" s="3">
        <v>1598</v>
      </c>
      <c r="T1283" s="3">
        <v>1140</v>
      </c>
      <c r="U1283" s="3">
        <v>0</v>
      </c>
      <c r="V1283" s="3">
        <v>0</v>
      </c>
      <c r="W1283" s="3">
        <v>0</v>
      </c>
      <c r="X1283" s="3">
        <v>0</v>
      </c>
      <c r="Y1283" s="3">
        <v>0</v>
      </c>
      <c r="Z1283" s="3">
        <v>0.9</v>
      </c>
      <c r="AA1283" s="3">
        <v>150</v>
      </c>
      <c r="AB1283" s="3">
        <v>163</v>
      </c>
      <c r="AC1283" s="3">
        <v>0</v>
      </c>
      <c r="AD1283" s="3">
        <v>1</v>
      </c>
      <c r="AE1283" s="3">
        <v>266</v>
      </c>
      <c r="AF1283" s="3">
        <v>259</v>
      </c>
      <c r="AG1283" s="3">
        <v>0</v>
      </c>
      <c r="AH1283" s="3" t="s">
        <v>5154</v>
      </c>
    </row>
    <row r="1284" spans="1:34" s="4" customFormat="1" ht="11.25" x14ac:dyDescent="0.2">
      <c r="A1284" s="3" t="s">
        <v>5150</v>
      </c>
      <c r="B1284" s="3" t="s">
        <v>5151</v>
      </c>
      <c r="C1284" s="3" t="s">
        <v>263</v>
      </c>
      <c r="D1284" s="3">
        <v>13273</v>
      </c>
      <c r="E1284" s="3" t="s">
        <v>5155</v>
      </c>
      <c r="F1284" s="3" t="s">
        <v>5158</v>
      </c>
      <c r="G1284" s="3" t="s">
        <v>5156</v>
      </c>
      <c r="H1284" s="3" t="s">
        <v>5157</v>
      </c>
      <c r="I1284" s="3" t="s">
        <v>87</v>
      </c>
      <c r="J1284" s="3" t="s">
        <v>52</v>
      </c>
      <c r="K1284" s="3" t="s">
        <v>53</v>
      </c>
      <c r="L1284" s="3" t="s">
        <v>45</v>
      </c>
      <c r="M1284" s="3" t="s">
        <v>5257</v>
      </c>
      <c r="N1284" s="3">
        <v>7</v>
      </c>
      <c r="O1284" s="3">
        <v>10500</v>
      </c>
      <c r="P1284" s="3">
        <v>1500</v>
      </c>
      <c r="Q1284" s="3">
        <v>0</v>
      </c>
      <c r="R1284" s="3">
        <v>4</v>
      </c>
      <c r="S1284" s="3">
        <v>6076</v>
      </c>
      <c r="T1284" s="3">
        <v>1528</v>
      </c>
      <c r="U1284" s="3">
        <v>0</v>
      </c>
      <c r="V1284" s="3">
        <v>4</v>
      </c>
      <c r="W1284" s="3">
        <v>3038</v>
      </c>
      <c r="X1284" s="3">
        <v>764</v>
      </c>
      <c r="Y1284" s="3">
        <v>0</v>
      </c>
      <c r="Z1284" s="3">
        <v>4</v>
      </c>
      <c r="AA1284" s="3">
        <v>6712</v>
      </c>
      <c r="AB1284" s="3">
        <v>1686</v>
      </c>
      <c r="AC1284" s="3">
        <v>0</v>
      </c>
      <c r="AD1284" s="3">
        <v>3</v>
      </c>
      <c r="AE1284" s="3">
        <v>4031</v>
      </c>
      <c r="AF1284" s="3">
        <v>1245</v>
      </c>
      <c r="AG1284" s="3">
        <v>0</v>
      </c>
      <c r="AH1284" s="3" t="s">
        <v>5159</v>
      </c>
    </row>
    <row r="1285" spans="1:34" s="4" customFormat="1" ht="11.25" x14ac:dyDescent="0.2">
      <c r="A1285" s="3" t="s">
        <v>5150</v>
      </c>
      <c r="B1285" s="3" t="s">
        <v>5151</v>
      </c>
      <c r="C1285" s="3" t="s">
        <v>263</v>
      </c>
      <c r="D1285" s="3">
        <v>13387</v>
      </c>
      <c r="E1285" s="3" t="s">
        <v>5160</v>
      </c>
      <c r="F1285" s="3" t="s">
        <v>5163</v>
      </c>
      <c r="G1285" s="3" t="s">
        <v>5161</v>
      </c>
      <c r="H1285" s="3" t="s">
        <v>5162</v>
      </c>
      <c r="I1285" s="3" t="s">
        <v>87</v>
      </c>
      <c r="J1285" s="3" t="s">
        <v>52</v>
      </c>
      <c r="K1285" s="3" t="s">
        <v>53</v>
      </c>
      <c r="L1285" s="3" t="s">
        <v>45</v>
      </c>
      <c r="M1285" s="3" t="s">
        <v>5257</v>
      </c>
      <c r="N1285" s="3">
        <v>8</v>
      </c>
      <c r="O1285" s="3">
        <v>640</v>
      </c>
      <c r="P1285" s="3">
        <v>80</v>
      </c>
      <c r="Q1285" s="3">
        <v>0</v>
      </c>
      <c r="R1285" s="3">
        <v>5</v>
      </c>
      <c r="S1285" s="3">
        <v>350</v>
      </c>
      <c r="T1285" s="3">
        <v>76</v>
      </c>
      <c r="U1285" s="3">
        <v>0</v>
      </c>
      <c r="V1285" s="3">
        <v>4</v>
      </c>
      <c r="W1285" s="3">
        <v>140</v>
      </c>
      <c r="X1285" s="3">
        <v>38</v>
      </c>
      <c r="Y1285" s="3">
        <v>0</v>
      </c>
      <c r="Z1285" s="3" t="s">
        <v>67</v>
      </c>
      <c r="AA1285" s="3" t="s">
        <v>40</v>
      </c>
      <c r="AB1285" s="3" t="s">
        <v>40</v>
      </c>
      <c r="AC1285" s="3" t="s">
        <v>40</v>
      </c>
      <c r="AD1285" s="3">
        <v>7</v>
      </c>
      <c r="AE1285" s="3">
        <v>1638</v>
      </c>
      <c r="AF1285" s="3">
        <v>227</v>
      </c>
      <c r="AG1285" s="3">
        <v>0</v>
      </c>
      <c r="AH1285" s="3" t="s">
        <v>5164</v>
      </c>
    </row>
    <row r="1286" spans="1:34" s="4" customFormat="1" ht="11.25" x14ac:dyDescent="0.2">
      <c r="A1286" s="3" t="s">
        <v>5150</v>
      </c>
      <c r="B1286" s="3" t="s">
        <v>5151</v>
      </c>
      <c r="C1286" s="3" t="s">
        <v>263</v>
      </c>
      <c r="D1286" s="3">
        <v>13857</v>
      </c>
      <c r="E1286" s="3" t="s">
        <v>5165</v>
      </c>
      <c r="F1286" s="3" t="s">
        <v>5168</v>
      </c>
      <c r="G1286" s="3" t="s">
        <v>5166</v>
      </c>
      <c r="H1286" s="3" t="s">
        <v>5167</v>
      </c>
      <c r="I1286" s="3" t="s">
        <v>42</v>
      </c>
      <c r="J1286" s="3" t="s">
        <v>43</v>
      </c>
      <c r="K1286" s="3" t="s">
        <v>53</v>
      </c>
      <c r="L1286" s="3" t="s">
        <v>6</v>
      </c>
      <c r="M1286" s="3" t="s">
        <v>9</v>
      </c>
      <c r="N1286" s="3">
        <v>60</v>
      </c>
      <c r="O1286" s="3">
        <v>2100</v>
      </c>
      <c r="P1286" s="3">
        <v>3500</v>
      </c>
      <c r="Q1286" s="3">
        <v>0</v>
      </c>
      <c r="R1286" s="3"/>
      <c r="S1286" s="3"/>
      <c r="T1286" s="3"/>
      <c r="U1286" s="3"/>
      <c r="V1286" s="3" t="s">
        <v>67</v>
      </c>
      <c r="W1286" s="3" t="s">
        <v>40</v>
      </c>
      <c r="X1286" s="3" t="s">
        <v>40</v>
      </c>
      <c r="Y1286" s="3" t="s">
        <v>40</v>
      </c>
      <c r="Z1286" s="3" t="s">
        <v>67</v>
      </c>
      <c r="AA1286" s="3" t="s">
        <v>40</v>
      </c>
      <c r="AB1286" s="3" t="s">
        <v>40</v>
      </c>
      <c r="AC1286" s="3" t="s">
        <v>40</v>
      </c>
      <c r="AD1286" s="3" t="s">
        <v>67</v>
      </c>
      <c r="AE1286" s="3" t="s">
        <v>40</v>
      </c>
      <c r="AF1286" s="3" t="s">
        <v>40</v>
      </c>
      <c r="AG1286" s="3" t="s">
        <v>40</v>
      </c>
      <c r="AH1286" s="3" t="s">
        <v>5169</v>
      </c>
    </row>
  </sheetData>
  <autoFilter ref="A1:AH1286" xr:uid="{00000000-0009-0000-0000-000002000000}"/>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B6D88-F036-4AE3-B106-E365F4B308CE}">
  <dimension ref="A1:X7"/>
  <sheetViews>
    <sheetView topLeftCell="I1" workbookViewId="0">
      <selection activeCell="V3" sqref="V3"/>
    </sheetView>
  </sheetViews>
  <sheetFormatPr baseColWidth="10" defaultRowHeight="15" x14ac:dyDescent="0.25"/>
  <cols>
    <col min="1" max="1" width="12.42578125" customWidth="1"/>
    <col min="4" max="4" width="18" customWidth="1"/>
    <col min="5" max="5" width="19.140625" customWidth="1"/>
    <col min="6" max="6" width="20" customWidth="1"/>
    <col min="7" max="7" width="36.140625" customWidth="1"/>
    <col min="8" max="8" width="22.140625" customWidth="1"/>
    <col min="11" max="11" width="12.7109375" customWidth="1"/>
    <col min="13" max="13" width="18.42578125" customWidth="1"/>
    <col min="14" max="14" width="15.7109375" customWidth="1"/>
    <col min="15" max="17" width="19.7109375" customWidth="1"/>
    <col min="18" max="18" width="12.28515625" customWidth="1"/>
    <col min="19" max="19" width="14.7109375" customWidth="1"/>
    <col min="20" max="22" width="18.7109375" customWidth="1"/>
    <col min="24" max="24" width="14.7109375" customWidth="1"/>
  </cols>
  <sheetData>
    <row r="1" spans="1:24" x14ac:dyDescent="0.25">
      <c r="A1" t="s">
        <v>0</v>
      </c>
      <c r="B1" t="s">
        <v>1</v>
      </c>
      <c r="C1" t="s">
        <v>2</v>
      </c>
      <c r="D1" t="s">
        <v>3</v>
      </c>
      <c r="E1" t="s">
        <v>5196</v>
      </c>
      <c r="F1" t="s">
        <v>7</v>
      </c>
      <c r="G1" t="s">
        <v>4</v>
      </c>
      <c r="H1" t="s">
        <v>5</v>
      </c>
      <c r="I1" t="s">
        <v>8</v>
      </c>
      <c r="J1" t="s">
        <v>10</v>
      </c>
      <c r="K1" t="s">
        <v>11</v>
      </c>
      <c r="L1" t="s">
        <v>12</v>
      </c>
      <c r="M1" t="s">
        <v>5216</v>
      </c>
      <c r="N1" t="s">
        <v>13</v>
      </c>
      <c r="O1" t="s">
        <v>14</v>
      </c>
      <c r="P1" t="s">
        <v>15</v>
      </c>
      <c r="Q1" t="s">
        <v>16</v>
      </c>
      <c r="R1" t="s">
        <v>5260</v>
      </c>
      <c r="S1" t="s">
        <v>25</v>
      </c>
      <c r="T1" t="s">
        <v>26</v>
      </c>
      <c r="U1" t="s">
        <v>27</v>
      </c>
      <c r="V1" t="s">
        <v>28</v>
      </c>
      <c r="W1" t="s">
        <v>33</v>
      </c>
      <c r="X1" t="s">
        <v>5665</v>
      </c>
    </row>
    <row r="2" spans="1:24" x14ac:dyDescent="0.25">
      <c r="A2" t="s">
        <v>1905</v>
      </c>
      <c r="B2" t="s">
        <v>1952</v>
      </c>
      <c r="C2" t="s">
        <v>36</v>
      </c>
      <c r="D2">
        <v>13666</v>
      </c>
      <c r="E2" t="s">
        <v>1972</v>
      </c>
      <c r="F2" t="s">
        <v>1975</v>
      </c>
      <c r="G2" t="s">
        <v>1973</v>
      </c>
      <c r="H2" t="s">
        <v>1974</v>
      </c>
      <c r="I2" t="s">
        <v>42</v>
      </c>
      <c r="J2" t="s">
        <v>43</v>
      </c>
      <c r="K2" t="s">
        <v>44</v>
      </c>
      <c r="L2" t="s">
        <v>6</v>
      </c>
      <c r="M2" t="s">
        <v>9</v>
      </c>
      <c r="N2">
        <v>100</v>
      </c>
      <c r="O2">
        <v>1</v>
      </c>
      <c r="P2">
        <v>1</v>
      </c>
      <c r="Q2">
        <v>0</v>
      </c>
      <c r="S2" t="s">
        <v>67</v>
      </c>
      <c r="T2" t="s">
        <v>40</v>
      </c>
      <c r="U2" t="s">
        <v>40</v>
      </c>
      <c r="V2" t="s">
        <v>40</v>
      </c>
      <c r="W2" t="s">
        <v>1976</v>
      </c>
      <c r="X2">
        <v>1</v>
      </c>
    </row>
    <row r="3" spans="1:24" x14ac:dyDescent="0.25">
      <c r="A3" t="s">
        <v>1905</v>
      </c>
      <c r="B3" t="s">
        <v>1952</v>
      </c>
      <c r="C3" t="s">
        <v>36</v>
      </c>
      <c r="D3">
        <v>12953</v>
      </c>
      <c r="E3" t="s">
        <v>1969</v>
      </c>
      <c r="F3" t="s">
        <v>1970</v>
      </c>
      <c r="I3" t="s">
        <v>42</v>
      </c>
      <c r="J3" t="s">
        <v>43</v>
      </c>
      <c r="K3" t="s">
        <v>53</v>
      </c>
      <c r="L3" t="s">
        <v>6</v>
      </c>
      <c r="M3" t="s">
        <v>5256</v>
      </c>
      <c r="N3" t="s">
        <v>67</v>
      </c>
      <c r="O3" t="s">
        <v>40</v>
      </c>
      <c r="P3" t="s">
        <v>40</v>
      </c>
      <c r="Q3" t="s">
        <v>40</v>
      </c>
      <c r="S3">
        <v>102</v>
      </c>
      <c r="T3">
        <v>53</v>
      </c>
      <c r="U3">
        <v>52</v>
      </c>
      <c r="V3">
        <v>0</v>
      </c>
      <c r="W3" t="s">
        <v>1971</v>
      </c>
      <c r="X3" t="s">
        <v>5662</v>
      </c>
    </row>
    <row r="4" spans="1:24" x14ac:dyDescent="0.25">
      <c r="A4" t="s">
        <v>1905</v>
      </c>
      <c r="B4" t="s">
        <v>1952</v>
      </c>
      <c r="C4" t="s">
        <v>36</v>
      </c>
      <c r="D4">
        <v>8789</v>
      </c>
      <c r="E4" t="s">
        <v>1964</v>
      </c>
      <c r="F4" t="s">
        <v>1967</v>
      </c>
      <c r="G4" t="s">
        <v>1965</v>
      </c>
      <c r="H4" t="s">
        <v>1966</v>
      </c>
      <c r="I4" t="s">
        <v>42</v>
      </c>
      <c r="J4" t="s">
        <v>52</v>
      </c>
      <c r="K4" t="s">
        <v>44</v>
      </c>
      <c r="L4" t="s">
        <v>6</v>
      </c>
      <c r="M4" t="s">
        <v>5257</v>
      </c>
      <c r="N4">
        <v>2</v>
      </c>
      <c r="O4">
        <v>1</v>
      </c>
      <c r="P4">
        <v>52</v>
      </c>
      <c r="Q4">
        <v>0</v>
      </c>
      <c r="S4">
        <v>0</v>
      </c>
      <c r="T4">
        <v>0</v>
      </c>
      <c r="U4">
        <v>52</v>
      </c>
      <c r="V4">
        <v>0</v>
      </c>
      <c r="W4" t="s">
        <v>1968</v>
      </c>
      <c r="X4" t="s">
        <v>5662</v>
      </c>
    </row>
    <row r="5" spans="1:24" x14ac:dyDescent="0.25">
      <c r="A5" t="s">
        <v>1905</v>
      </c>
      <c r="B5" t="s">
        <v>1952</v>
      </c>
      <c r="C5" t="s">
        <v>36</v>
      </c>
      <c r="D5">
        <v>8788</v>
      </c>
      <c r="E5" t="s">
        <v>1959</v>
      </c>
      <c r="F5" t="s">
        <v>1962</v>
      </c>
      <c r="G5" t="s">
        <v>1960</v>
      </c>
      <c r="H5" t="s">
        <v>1961</v>
      </c>
      <c r="I5" t="s">
        <v>42</v>
      </c>
      <c r="J5" t="s">
        <v>52</v>
      </c>
      <c r="K5" t="s">
        <v>53</v>
      </c>
      <c r="L5" t="s">
        <v>6</v>
      </c>
      <c r="M5" t="s">
        <v>5257</v>
      </c>
      <c r="N5">
        <v>8</v>
      </c>
      <c r="O5">
        <v>1</v>
      </c>
      <c r="P5">
        <v>12</v>
      </c>
      <c r="Q5">
        <v>0</v>
      </c>
      <c r="S5">
        <v>0</v>
      </c>
      <c r="T5">
        <v>0</v>
      </c>
      <c r="U5">
        <v>12</v>
      </c>
      <c r="V5">
        <v>0</v>
      </c>
      <c r="W5" t="s">
        <v>1963</v>
      </c>
      <c r="X5" t="s">
        <v>5662</v>
      </c>
    </row>
    <row r="6" spans="1:24" x14ac:dyDescent="0.25">
      <c r="A6" t="s">
        <v>1905</v>
      </c>
      <c r="B6" t="s">
        <v>1952</v>
      </c>
      <c r="C6" t="s">
        <v>36</v>
      </c>
      <c r="D6">
        <v>8786</v>
      </c>
      <c r="E6" t="s">
        <v>1956</v>
      </c>
      <c r="F6" t="s">
        <v>1957</v>
      </c>
      <c r="I6" t="s">
        <v>42</v>
      </c>
      <c r="J6" t="s">
        <v>52</v>
      </c>
      <c r="K6" t="s">
        <v>44</v>
      </c>
      <c r="L6" t="s">
        <v>6</v>
      </c>
      <c r="M6" t="s">
        <v>5256</v>
      </c>
      <c r="N6" t="s">
        <v>67</v>
      </c>
      <c r="O6" t="s">
        <v>40</v>
      </c>
      <c r="P6" t="s">
        <v>40</v>
      </c>
      <c r="Q6" t="s">
        <v>40</v>
      </c>
      <c r="S6">
        <v>0</v>
      </c>
      <c r="T6">
        <v>12</v>
      </c>
      <c r="U6">
        <v>12</v>
      </c>
      <c r="V6">
        <v>0</v>
      </c>
      <c r="W6" t="s">
        <v>1958</v>
      </c>
      <c r="X6" t="s">
        <v>5662</v>
      </c>
    </row>
    <row r="7" spans="1:24" x14ac:dyDescent="0.25">
      <c r="A7" t="s">
        <v>1905</v>
      </c>
      <c r="B7" t="s">
        <v>1952</v>
      </c>
      <c r="C7" t="s">
        <v>36</v>
      </c>
      <c r="D7">
        <v>4888</v>
      </c>
      <c r="E7" t="s">
        <v>1953</v>
      </c>
      <c r="F7" t="s">
        <v>1954</v>
      </c>
      <c r="I7" t="s">
        <v>42</v>
      </c>
      <c r="J7" t="s">
        <v>52</v>
      </c>
      <c r="K7" t="s">
        <v>53</v>
      </c>
      <c r="L7" t="s">
        <v>6</v>
      </c>
      <c r="M7" t="s">
        <v>5256</v>
      </c>
      <c r="N7" t="s">
        <v>67</v>
      </c>
      <c r="O7" t="s">
        <v>40</v>
      </c>
      <c r="P7" t="s">
        <v>40</v>
      </c>
      <c r="Q7" t="s">
        <v>40</v>
      </c>
      <c r="S7">
        <v>0</v>
      </c>
      <c r="T7">
        <v>0</v>
      </c>
      <c r="U7">
        <v>2</v>
      </c>
      <c r="V7">
        <v>0</v>
      </c>
      <c r="W7" t="s">
        <v>1955</v>
      </c>
      <c r="X7" t="s">
        <v>5662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F07E5-4ECC-484D-86C4-A7CCB1BB57B4}">
  <dimension ref="A1:B152"/>
  <sheetViews>
    <sheetView workbookViewId="0">
      <selection activeCell="B16" sqref="B16"/>
    </sheetView>
  </sheetViews>
  <sheetFormatPr baseColWidth="10" defaultRowHeight="15" x14ac:dyDescent="0.25"/>
  <cols>
    <col min="1" max="1" width="85.42578125" bestFit="1" customWidth="1"/>
    <col min="2" max="2" width="24.7109375" bestFit="1" customWidth="1"/>
  </cols>
  <sheetData>
    <row r="1" spans="1:2" x14ac:dyDescent="0.25">
      <c r="A1" s="19" t="s">
        <v>5216</v>
      </c>
      <c r="B1" t="s">
        <v>5257</v>
      </c>
    </row>
    <row r="3" spans="1:2" x14ac:dyDescent="0.25">
      <c r="A3" s="19" t="s">
        <v>5684</v>
      </c>
      <c r="B3" t="s">
        <v>5686</v>
      </c>
    </row>
    <row r="4" spans="1:2" x14ac:dyDescent="0.25">
      <c r="A4" s="20" t="s">
        <v>1346</v>
      </c>
      <c r="B4" s="21" t="e">
        <v>#DIV/0!</v>
      </c>
    </row>
    <row r="5" spans="1:2" x14ac:dyDescent="0.25">
      <c r="A5" s="20" t="s">
        <v>3239</v>
      </c>
      <c r="B5" s="21">
        <v>-0.15956499146314307</v>
      </c>
    </row>
    <row r="6" spans="1:2" x14ac:dyDescent="0.25">
      <c r="A6" s="20" t="s">
        <v>913</v>
      </c>
      <c r="B6" s="21">
        <v>-3.3898305084745763E-2</v>
      </c>
    </row>
    <row r="7" spans="1:2" x14ac:dyDescent="0.25">
      <c r="A7" s="20" t="s">
        <v>335</v>
      </c>
      <c r="B7" s="21">
        <v>-9.3333333333333338E-2</v>
      </c>
    </row>
    <row r="8" spans="1:2" x14ac:dyDescent="0.25">
      <c r="A8" s="20" t="s">
        <v>3403</v>
      </c>
      <c r="B8" s="21">
        <v>-9.8118898679068714E-2</v>
      </c>
    </row>
    <row r="9" spans="1:2" x14ac:dyDescent="0.25">
      <c r="A9" s="20" t="s">
        <v>1906</v>
      </c>
      <c r="B9" s="21">
        <v>9.8901098901098869E-2</v>
      </c>
    </row>
    <row r="10" spans="1:2" x14ac:dyDescent="0.25">
      <c r="A10" s="20" t="s">
        <v>2769</v>
      </c>
      <c r="B10" s="21">
        <v>-3.9370078740157636E-3</v>
      </c>
    </row>
    <row r="11" spans="1:2" x14ac:dyDescent="0.25">
      <c r="A11" s="20" t="s">
        <v>1952</v>
      </c>
      <c r="B11" s="21" t="e">
        <v>#VALUE!</v>
      </c>
    </row>
    <row r="12" spans="1:2" x14ac:dyDescent="0.25">
      <c r="A12" s="20" t="s">
        <v>35</v>
      </c>
      <c r="B12" s="21">
        <v>8.2638272554854036E-2</v>
      </c>
    </row>
    <row r="13" spans="1:2" x14ac:dyDescent="0.25">
      <c r="A13" s="20" t="s">
        <v>2035</v>
      </c>
      <c r="B13" s="21">
        <v>0</v>
      </c>
    </row>
    <row r="14" spans="1:2" x14ac:dyDescent="0.25">
      <c r="A14" s="20" t="s">
        <v>2068</v>
      </c>
      <c r="B14" s="21">
        <v>-0.13775252525252527</v>
      </c>
    </row>
    <row r="15" spans="1:2" x14ac:dyDescent="0.25">
      <c r="A15" s="20" t="s">
        <v>1375</v>
      </c>
      <c r="B15" s="21">
        <v>-1.2494708994708994</v>
      </c>
    </row>
    <row r="16" spans="1:2" x14ac:dyDescent="0.25">
      <c r="A16" s="20" t="s">
        <v>5041</v>
      </c>
      <c r="B16" s="21">
        <v>-8.4579056149634933E-3</v>
      </c>
    </row>
    <row r="17" spans="1:2" x14ac:dyDescent="0.25">
      <c r="A17" s="20" t="s">
        <v>964</v>
      </c>
      <c r="B17" s="21">
        <v>0.19306594153636986</v>
      </c>
    </row>
    <row r="18" spans="1:2" x14ac:dyDescent="0.25">
      <c r="A18" s="20" t="s">
        <v>638</v>
      </c>
      <c r="B18" s="21">
        <v>-3.1837826390386161E-2</v>
      </c>
    </row>
    <row r="19" spans="1:2" x14ac:dyDescent="0.25">
      <c r="A19" s="20" t="s">
        <v>74</v>
      </c>
      <c r="B19" s="21">
        <v>8.66651164248128E-3</v>
      </c>
    </row>
    <row r="20" spans="1:2" x14ac:dyDescent="0.25">
      <c r="A20" s="20" t="s">
        <v>2391</v>
      </c>
      <c r="B20" s="21">
        <v>-8.5133802684953575E-2</v>
      </c>
    </row>
    <row r="21" spans="1:2" x14ac:dyDescent="0.25">
      <c r="A21" s="20" t="s">
        <v>5151</v>
      </c>
      <c r="B21" s="21" t="e">
        <v>#VALUE!</v>
      </c>
    </row>
    <row r="22" spans="1:2" x14ac:dyDescent="0.25">
      <c r="A22" s="20" t="s">
        <v>2884</v>
      </c>
      <c r="B22" s="21" t="e">
        <v>#DIV/0!</v>
      </c>
    </row>
    <row r="23" spans="1:2" x14ac:dyDescent="0.25">
      <c r="A23" s="20" t="s">
        <v>2908</v>
      </c>
      <c r="B23" s="21">
        <v>-3.3333333333333333E-2</v>
      </c>
    </row>
    <row r="24" spans="1:2" x14ac:dyDescent="0.25">
      <c r="A24" s="20" t="s">
        <v>2107</v>
      </c>
      <c r="B24" s="21">
        <v>-0.16353430634387428</v>
      </c>
    </row>
    <row r="25" spans="1:2" x14ac:dyDescent="0.25">
      <c r="A25" s="20" t="s">
        <v>2930</v>
      </c>
      <c r="B25" s="21">
        <v>4.9264575580365046E-4</v>
      </c>
    </row>
    <row r="26" spans="1:2" x14ac:dyDescent="0.25">
      <c r="A26" s="20" t="s">
        <v>1398</v>
      </c>
      <c r="B26" s="21">
        <v>1</v>
      </c>
    </row>
    <row r="27" spans="1:2" x14ac:dyDescent="0.25">
      <c r="A27" s="20" t="s">
        <v>3252</v>
      </c>
      <c r="B27" s="21">
        <v>1.6129032258064516E-2</v>
      </c>
    </row>
    <row r="28" spans="1:2" x14ac:dyDescent="0.25">
      <c r="A28" s="20" t="s">
        <v>2949</v>
      </c>
      <c r="B28" s="21">
        <v>8.2600147723322997E-2</v>
      </c>
    </row>
    <row r="29" spans="1:2" x14ac:dyDescent="0.25">
      <c r="A29" s="20" t="s">
        <v>2976</v>
      </c>
      <c r="B29" s="21">
        <v>0.14000000000000001</v>
      </c>
    </row>
    <row r="30" spans="1:2" x14ac:dyDescent="0.25">
      <c r="A30" s="20" t="s">
        <v>3003</v>
      </c>
      <c r="B30" s="21">
        <v>-9.8628908730899967E-2</v>
      </c>
    </row>
    <row r="31" spans="1:2" x14ac:dyDescent="0.25">
      <c r="A31" s="20" t="s">
        <v>2135</v>
      </c>
      <c r="B31" s="21">
        <v>-3.3881344389887921E-2</v>
      </c>
    </row>
    <row r="32" spans="1:2" x14ac:dyDescent="0.25">
      <c r="A32" s="20" t="s">
        <v>4707</v>
      </c>
      <c r="B32" s="21">
        <v>-5.9800639359515149E-2</v>
      </c>
    </row>
    <row r="33" spans="1:2" x14ac:dyDescent="0.25">
      <c r="A33" s="20" t="s">
        <v>3023</v>
      </c>
      <c r="B33" s="21">
        <v>7.8980065420793888E-2</v>
      </c>
    </row>
    <row r="34" spans="1:2" x14ac:dyDescent="0.25">
      <c r="A34" s="20" t="s">
        <v>387</v>
      </c>
      <c r="B34" s="21">
        <v>-18.155851927732336</v>
      </c>
    </row>
    <row r="35" spans="1:2" x14ac:dyDescent="0.25">
      <c r="A35" s="20" t="s">
        <v>3059</v>
      </c>
      <c r="B35" s="21">
        <v>-4.8856687719301441E-2</v>
      </c>
    </row>
    <row r="36" spans="1:2" x14ac:dyDescent="0.25">
      <c r="A36" s="20" t="s">
        <v>3090</v>
      </c>
      <c r="B36" s="21">
        <v>-0.12937646067543521</v>
      </c>
    </row>
    <row r="37" spans="1:2" x14ac:dyDescent="0.25">
      <c r="A37" s="20" t="s">
        <v>4784</v>
      </c>
      <c r="B37" s="21">
        <v>-9.4999999999999982</v>
      </c>
    </row>
    <row r="38" spans="1:2" x14ac:dyDescent="0.25">
      <c r="A38" s="20" t="s">
        <v>3112</v>
      </c>
      <c r="B38" s="21">
        <v>-2.1929824561403494E-2</v>
      </c>
    </row>
    <row r="39" spans="1:2" x14ac:dyDescent="0.25">
      <c r="A39" s="20" t="s">
        <v>2163</v>
      </c>
      <c r="B39" s="21">
        <v>-0.15654428269273116</v>
      </c>
    </row>
    <row r="40" spans="1:2" x14ac:dyDescent="0.25">
      <c r="A40" s="20" t="s">
        <v>3148</v>
      </c>
      <c r="B40" s="21">
        <v>-0.16629615478456064</v>
      </c>
    </row>
    <row r="41" spans="1:2" x14ac:dyDescent="0.25">
      <c r="A41" s="20" t="s">
        <v>1015</v>
      </c>
      <c r="B41" s="21">
        <v>-3.8181155458356118E-2</v>
      </c>
    </row>
    <row r="42" spans="1:2" x14ac:dyDescent="0.25">
      <c r="A42" s="20" t="s">
        <v>3427</v>
      </c>
      <c r="B42" s="21">
        <v>-1.3146668343539685E-2</v>
      </c>
    </row>
    <row r="43" spans="1:2" x14ac:dyDescent="0.25">
      <c r="A43" s="20" t="s">
        <v>2423</v>
      </c>
      <c r="B43" s="21" t="e">
        <v>#VALUE!</v>
      </c>
    </row>
    <row r="44" spans="1:2" x14ac:dyDescent="0.25">
      <c r="A44" s="20" t="s">
        <v>3878</v>
      </c>
      <c r="B44" s="21">
        <v>-0.01</v>
      </c>
    </row>
    <row r="45" spans="1:2" x14ac:dyDescent="0.25">
      <c r="A45" s="20" t="s">
        <v>3963</v>
      </c>
      <c r="B45" s="21">
        <v>8.9239482200647244E-2</v>
      </c>
    </row>
    <row r="46" spans="1:2" x14ac:dyDescent="0.25">
      <c r="A46" s="20" t="s">
        <v>3985</v>
      </c>
      <c r="B46" s="21">
        <v>-1.4556099332517192E-2</v>
      </c>
    </row>
    <row r="47" spans="1:2" x14ac:dyDescent="0.25">
      <c r="A47" s="20" t="s">
        <v>4013</v>
      </c>
      <c r="B47" s="21">
        <v>-6.2015503875968984E-2</v>
      </c>
    </row>
    <row r="48" spans="1:2" x14ac:dyDescent="0.25">
      <c r="A48" s="20" t="s">
        <v>4033</v>
      </c>
      <c r="B48" s="21">
        <v>0.15752300771051794</v>
      </c>
    </row>
    <row r="49" spans="1:2" x14ac:dyDescent="0.25">
      <c r="A49" s="20" t="s">
        <v>4058</v>
      </c>
      <c r="B49" s="21">
        <v>-1.1928105308320119E-2</v>
      </c>
    </row>
    <row r="50" spans="1:2" x14ac:dyDescent="0.25">
      <c r="A50" s="20" t="s">
        <v>4092</v>
      </c>
      <c r="B50" s="21">
        <v>-1.7500000000000002E-2</v>
      </c>
    </row>
    <row r="51" spans="1:2" x14ac:dyDescent="0.25">
      <c r="A51" s="20" t="s">
        <v>4109</v>
      </c>
      <c r="B51" s="21">
        <v>-0.11672407194795255</v>
      </c>
    </row>
    <row r="52" spans="1:2" x14ac:dyDescent="0.25">
      <c r="A52" s="20" t="s">
        <v>4129</v>
      </c>
      <c r="B52" s="21">
        <v>-7.0049851680949252E-2</v>
      </c>
    </row>
    <row r="53" spans="1:2" x14ac:dyDescent="0.25">
      <c r="A53" s="20" t="s">
        <v>4151</v>
      </c>
      <c r="B53" s="21" t="e">
        <v>#VALUE!</v>
      </c>
    </row>
    <row r="54" spans="1:2" x14ac:dyDescent="0.25">
      <c r="A54" s="20" t="s">
        <v>4176</v>
      </c>
      <c r="B54" s="21">
        <v>0.32745064291382248</v>
      </c>
    </row>
    <row r="55" spans="1:2" x14ac:dyDescent="0.25">
      <c r="A55" s="20" t="s">
        <v>4195</v>
      </c>
      <c r="B55" s="21">
        <v>0</v>
      </c>
    </row>
    <row r="56" spans="1:2" x14ac:dyDescent="0.25">
      <c r="A56" s="20" t="s">
        <v>4231</v>
      </c>
      <c r="B56" s="21">
        <v>-3.0303030303030304E-2</v>
      </c>
    </row>
    <row r="57" spans="1:2" x14ac:dyDescent="0.25">
      <c r="A57" s="20" t="s">
        <v>4261</v>
      </c>
      <c r="B57" s="21">
        <v>0.20714285714285713</v>
      </c>
    </row>
    <row r="58" spans="1:2" x14ac:dyDescent="0.25">
      <c r="A58" s="20" t="s">
        <v>4283</v>
      </c>
      <c r="B58" s="21">
        <v>0</v>
      </c>
    </row>
    <row r="59" spans="1:2" x14ac:dyDescent="0.25">
      <c r="A59" s="20" t="s">
        <v>4299</v>
      </c>
      <c r="B59" s="21">
        <v>9.375E-2</v>
      </c>
    </row>
    <row r="60" spans="1:2" x14ac:dyDescent="0.25">
      <c r="A60" s="20" t="s">
        <v>3320</v>
      </c>
      <c r="B60" s="21">
        <v>-0.18540305010893246</v>
      </c>
    </row>
    <row r="61" spans="1:2" x14ac:dyDescent="0.25">
      <c r="A61" s="20" t="s">
        <v>121</v>
      </c>
      <c r="B61" s="21">
        <v>-0.11727174592060896</v>
      </c>
    </row>
    <row r="62" spans="1:2" x14ac:dyDescent="0.25">
      <c r="A62" s="20" t="s">
        <v>4811</v>
      </c>
      <c r="B62" s="21">
        <v>1.3805195490454872E-2</v>
      </c>
    </row>
    <row r="63" spans="1:2" x14ac:dyDescent="0.25">
      <c r="A63" s="20" t="s">
        <v>3449</v>
      </c>
      <c r="B63" s="21">
        <v>1.3114715302210284E-2</v>
      </c>
    </row>
    <row r="64" spans="1:2" x14ac:dyDescent="0.25">
      <c r="A64" s="20" t="s">
        <v>3808</v>
      </c>
      <c r="B64" s="21">
        <v>-5.1538059199768116E-2</v>
      </c>
    </row>
    <row r="65" spans="1:2" x14ac:dyDescent="0.25">
      <c r="A65" s="20" t="s">
        <v>1035</v>
      </c>
      <c r="B65" s="21">
        <v>0</v>
      </c>
    </row>
    <row r="66" spans="1:2" x14ac:dyDescent="0.25">
      <c r="A66" s="20" t="s">
        <v>3162</v>
      </c>
      <c r="B66" s="21">
        <v>-0.23</v>
      </c>
    </row>
    <row r="67" spans="1:2" x14ac:dyDescent="0.25">
      <c r="A67" s="20" t="s">
        <v>707</v>
      </c>
      <c r="B67" s="21">
        <v>0</v>
      </c>
    </row>
    <row r="68" spans="1:2" x14ac:dyDescent="0.25">
      <c r="A68" s="20" t="s">
        <v>1056</v>
      </c>
      <c r="B68" s="21">
        <v>8.1847968545216199E-2</v>
      </c>
    </row>
    <row r="69" spans="1:2" x14ac:dyDescent="0.25">
      <c r="A69" s="20" t="s">
        <v>3582</v>
      </c>
      <c r="B69" s="21">
        <v>-6.4319566689234983E-2</v>
      </c>
    </row>
    <row r="70" spans="1:2" x14ac:dyDescent="0.25">
      <c r="A70" s="20" t="s">
        <v>1427</v>
      </c>
      <c r="B70" s="21">
        <v>5.0056612628982013E-2</v>
      </c>
    </row>
    <row r="71" spans="1:2" x14ac:dyDescent="0.25">
      <c r="A71" s="20" t="s">
        <v>1453</v>
      </c>
      <c r="B71" s="21">
        <v>0.3611111111111111</v>
      </c>
    </row>
    <row r="72" spans="1:2" x14ac:dyDescent="0.25">
      <c r="A72" s="20" t="s">
        <v>4326</v>
      </c>
      <c r="B72" s="21">
        <v>-0.11127634550106134</v>
      </c>
    </row>
    <row r="73" spans="1:2" x14ac:dyDescent="0.25">
      <c r="A73" s="20" t="s">
        <v>3722</v>
      </c>
      <c r="B73" s="21">
        <v>0.22887586678719396</v>
      </c>
    </row>
    <row r="74" spans="1:2" x14ac:dyDescent="0.25">
      <c r="A74" s="20" t="s">
        <v>5069</v>
      </c>
      <c r="B74" s="21">
        <v>0</v>
      </c>
    </row>
    <row r="75" spans="1:2" x14ac:dyDescent="0.25">
      <c r="A75" s="20" t="s">
        <v>5109</v>
      </c>
      <c r="B75" s="21">
        <v>-3.3201754385964913E-2</v>
      </c>
    </row>
    <row r="76" spans="1:2" x14ac:dyDescent="0.25">
      <c r="A76" s="20" t="s">
        <v>3610</v>
      </c>
      <c r="B76" s="21">
        <v>3.1078779809079207E-2</v>
      </c>
    </row>
    <row r="77" spans="1:2" x14ac:dyDescent="0.25">
      <c r="A77" s="20" t="s">
        <v>2211</v>
      </c>
      <c r="B77" s="21">
        <v>-0.125</v>
      </c>
    </row>
    <row r="78" spans="1:2" x14ac:dyDescent="0.25">
      <c r="A78" s="20" t="s">
        <v>2450</v>
      </c>
      <c r="B78" s="21">
        <v>-0.17417348851604048</v>
      </c>
    </row>
    <row r="79" spans="1:2" x14ac:dyDescent="0.25">
      <c r="A79" s="20" t="s">
        <v>3181</v>
      </c>
      <c r="B79" s="21">
        <v>-4.5801526717557182E-2</v>
      </c>
    </row>
    <row r="80" spans="1:2" x14ac:dyDescent="0.25">
      <c r="A80" s="20" t="s">
        <v>3341</v>
      </c>
      <c r="B80" s="21">
        <v>4.6153846153846149E-2</v>
      </c>
    </row>
    <row r="81" spans="1:2" x14ac:dyDescent="0.25">
      <c r="A81" s="20" t="s">
        <v>536</v>
      </c>
      <c r="B81" s="21">
        <v>0</v>
      </c>
    </row>
    <row r="82" spans="1:2" x14ac:dyDescent="0.25">
      <c r="A82" s="20" t="s">
        <v>204</v>
      </c>
      <c r="B82" s="21">
        <v>6.6806395711660915E-2</v>
      </c>
    </row>
    <row r="83" spans="1:2" x14ac:dyDescent="0.25">
      <c r="A83" s="20" t="s">
        <v>1090</v>
      </c>
      <c r="B83" s="21">
        <v>-7.7700097958514763E-2</v>
      </c>
    </row>
    <row r="84" spans="1:2" x14ac:dyDescent="0.25">
      <c r="A84" s="20" t="s">
        <v>4569</v>
      </c>
      <c r="B84" s="21">
        <v>0</v>
      </c>
    </row>
    <row r="85" spans="1:2" x14ac:dyDescent="0.25">
      <c r="A85" s="20" t="s">
        <v>2255</v>
      </c>
      <c r="B85" s="21">
        <v>-7.4442550001209168E-2</v>
      </c>
    </row>
    <row r="86" spans="1:2" x14ac:dyDescent="0.25">
      <c r="A86" s="20" t="s">
        <v>2471</v>
      </c>
      <c r="B86" s="21">
        <v>-1.6043590131678345E-2</v>
      </c>
    </row>
    <row r="87" spans="1:2" x14ac:dyDescent="0.25">
      <c r="A87" s="20" t="s">
        <v>2285</v>
      </c>
      <c r="B87" s="21">
        <v>-0.15381461451558684</v>
      </c>
    </row>
    <row r="88" spans="1:2" x14ac:dyDescent="0.25">
      <c r="A88" s="20" t="s">
        <v>558</v>
      </c>
      <c r="B88" s="21">
        <v>-3.9936102236423236E-4</v>
      </c>
    </row>
    <row r="89" spans="1:2" x14ac:dyDescent="0.25">
      <c r="A89" s="20" t="s">
        <v>1519</v>
      </c>
      <c r="B89" s="21">
        <v>0</v>
      </c>
    </row>
    <row r="90" spans="1:2" x14ac:dyDescent="0.25">
      <c r="A90" s="20" t="s">
        <v>1548</v>
      </c>
      <c r="B90" s="21" t="e">
        <v>#DIV/0!</v>
      </c>
    </row>
    <row r="91" spans="1:2" x14ac:dyDescent="0.25">
      <c r="A91" s="20" t="s">
        <v>1604</v>
      </c>
      <c r="B91" s="21">
        <v>0.57080064347031811</v>
      </c>
    </row>
    <row r="92" spans="1:2" x14ac:dyDescent="0.25">
      <c r="A92" s="20" t="s">
        <v>1640</v>
      </c>
      <c r="B92" s="21">
        <v>0</v>
      </c>
    </row>
    <row r="93" spans="1:2" x14ac:dyDescent="0.25">
      <c r="A93" s="20" t="s">
        <v>1668</v>
      </c>
      <c r="B93" s="21">
        <v>1.6260162601625959E-2</v>
      </c>
    </row>
    <row r="94" spans="1:2" x14ac:dyDescent="0.25">
      <c r="A94" s="20" t="s">
        <v>1716</v>
      </c>
      <c r="B94" s="21">
        <v>4.666666666666667</v>
      </c>
    </row>
    <row r="95" spans="1:2" x14ac:dyDescent="0.25">
      <c r="A95" s="20" t="s">
        <v>2505</v>
      </c>
      <c r="B95" s="21">
        <v>-2.0970996704446382E-2</v>
      </c>
    </row>
    <row r="96" spans="1:2" x14ac:dyDescent="0.25">
      <c r="A96" s="20" t="s">
        <v>2319</v>
      </c>
      <c r="B96" s="21">
        <v>2.176278563656024E-3</v>
      </c>
    </row>
    <row r="97" spans="1:2" x14ac:dyDescent="0.25">
      <c r="A97" s="20" t="s">
        <v>4863</v>
      </c>
      <c r="B97" s="21">
        <v>3.5572117074449142E-2</v>
      </c>
    </row>
    <row r="98" spans="1:2" x14ac:dyDescent="0.25">
      <c r="A98" s="20" t="s">
        <v>2827</v>
      </c>
      <c r="B98" s="21">
        <v>-0.16198489317958348</v>
      </c>
    </row>
    <row r="99" spans="1:2" x14ac:dyDescent="0.25">
      <c r="A99" s="20" t="s">
        <v>2593</v>
      </c>
      <c r="B99" s="21">
        <v>0</v>
      </c>
    </row>
    <row r="100" spans="1:2" x14ac:dyDescent="0.25">
      <c r="A100" s="20" t="s">
        <v>2532</v>
      </c>
      <c r="B100" s="21">
        <v>0</v>
      </c>
    </row>
    <row r="101" spans="1:2" x14ac:dyDescent="0.25">
      <c r="A101" s="20" t="s">
        <v>1119</v>
      </c>
      <c r="B101" s="21">
        <v>-0.1207345448313592</v>
      </c>
    </row>
    <row r="102" spans="1:2" x14ac:dyDescent="0.25">
      <c r="A102" s="20" t="s">
        <v>1159</v>
      </c>
      <c r="B102" s="21">
        <v>8.3716384657659459E-2</v>
      </c>
    </row>
    <row r="103" spans="1:2" x14ac:dyDescent="0.25">
      <c r="A103" s="20" t="s">
        <v>769</v>
      </c>
      <c r="B103" s="21">
        <v>0.17722646181856538</v>
      </c>
    </row>
    <row r="104" spans="1:2" x14ac:dyDescent="0.25">
      <c r="A104" s="20" t="s">
        <v>1198</v>
      </c>
      <c r="B104" s="21">
        <v>2.0436539769124518E-2</v>
      </c>
    </row>
    <row r="105" spans="1:2" x14ac:dyDescent="0.25">
      <c r="A105" s="20" t="s">
        <v>2676</v>
      </c>
      <c r="B105" s="21">
        <v>-2.7364385649230175E-2</v>
      </c>
    </row>
    <row r="106" spans="1:2" x14ac:dyDescent="0.25">
      <c r="A106" s="20" t="s">
        <v>4400</v>
      </c>
      <c r="B106" s="21">
        <v>2.9373691523637672E-2</v>
      </c>
    </row>
    <row r="107" spans="1:2" x14ac:dyDescent="0.25">
      <c r="A107" s="20" t="s">
        <v>3487</v>
      </c>
      <c r="B107" s="21">
        <v>0.13242513969191863</v>
      </c>
    </row>
    <row r="108" spans="1:2" x14ac:dyDescent="0.25">
      <c r="A108" s="20" t="s">
        <v>3750</v>
      </c>
      <c r="B108" s="21">
        <v>0</v>
      </c>
    </row>
    <row r="109" spans="1:2" x14ac:dyDescent="0.25">
      <c r="A109" s="20" t="s">
        <v>3775</v>
      </c>
      <c r="B109" s="21">
        <v>3.1873905429071803</v>
      </c>
    </row>
    <row r="110" spans="1:2" x14ac:dyDescent="0.25">
      <c r="A110" s="20" t="s">
        <v>3777</v>
      </c>
      <c r="B110" s="21">
        <v>3.7399339933993403</v>
      </c>
    </row>
    <row r="111" spans="1:2" x14ac:dyDescent="0.25">
      <c r="A111" s="20" t="s">
        <v>3779</v>
      </c>
      <c r="B111" s="21">
        <v>0.45008946830265856</v>
      </c>
    </row>
    <row r="112" spans="1:2" x14ac:dyDescent="0.25">
      <c r="A112" s="20" t="s">
        <v>3780</v>
      </c>
      <c r="B112" s="21">
        <v>1</v>
      </c>
    </row>
    <row r="113" spans="1:2" x14ac:dyDescent="0.25">
      <c r="A113" s="20" t="s">
        <v>3781</v>
      </c>
      <c r="B113" s="21">
        <v>-0.2</v>
      </c>
    </row>
    <row r="114" spans="1:2" x14ac:dyDescent="0.25">
      <c r="A114" s="20" t="s">
        <v>3783</v>
      </c>
      <c r="B114" s="21">
        <v>1.0572932035015243</v>
      </c>
    </row>
    <row r="115" spans="1:2" x14ac:dyDescent="0.25">
      <c r="A115" s="20" t="s">
        <v>3784</v>
      </c>
      <c r="B115" s="21">
        <v>0.25</v>
      </c>
    </row>
    <row r="116" spans="1:2" x14ac:dyDescent="0.25">
      <c r="A116" s="20" t="s">
        <v>3785</v>
      </c>
      <c r="B116" s="21">
        <v>-0.5</v>
      </c>
    </row>
    <row r="117" spans="1:2" x14ac:dyDescent="0.25">
      <c r="A117" s="20" t="s">
        <v>3786</v>
      </c>
      <c r="B117" s="21" t="e">
        <v>#DIV/0!</v>
      </c>
    </row>
    <row r="118" spans="1:2" x14ac:dyDescent="0.25">
      <c r="A118" s="20" t="s">
        <v>3787</v>
      </c>
      <c r="B118" s="21">
        <v>0</v>
      </c>
    </row>
    <row r="119" spans="1:2" x14ac:dyDescent="0.25">
      <c r="A119" s="20" t="s">
        <v>3788</v>
      </c>
      <c r="B119" s="21">
        <v>0.29365079365079366</v>
      </c>
    </row>
    <row r="120" spans="1:2" x14ac:dyDescent="0.25">
      <c r="A120" s="20" t="s">
        <v>3789</v>
      </c>
      <c r="B120" s="21">
        <v>0</v>
      </c>
    </row>
    <row r="121" spans="1:2" x14ac:dyDescent="0.25">
      <c r="A121" s="20" t="s">
        <v>3790</v>
      </c>
      <c r="B121" s="21">
        <v>1.2023225806451614</v>
      </c>
    </row>
    <row r="122" spans="1:2" x14ac:dyDescent="0.25">
      <c r="A122" s="20" t="s">
        <v>3791</v>
      </c>
      <c r="B122" s="21">
        <v>0.33333333333333337</v>
      </c>
    </row>
    <row r="123" spans="1:2" x14ac:dyDescent="0.25">
      <c r="A123" s="20" t="s">
        <v>3792</v>
      </c>
      <c r="B123" s="21">
        <v>0.4925373134328358</v>
      </c>
    </row>
    <row r="124" spans="1:2" x14ac:dyDescent="0.25">
      <c r="A124" s="20" t="s">
        <v>234</v>
      </c>
      <c r="B124" s="21">
        <v>-0.36933065102882834</v>
      </c>
    </row>
    <row r="125" spans="1:2" x14ac:dyDescent="0.25">
      <c r="A125" s="20" t="s">
        <v>580</v>
      </c>
      <c r="B125" s="21">
        <v>-4.3010752688172012E-2</v>
      </c>
    </row>
    <row r="126" spans="1:2" x14ac:dyDescent="0.25">
      <c r="A126" s="20" t="s">
        <v>2543</v>
      </c>
      <c r="B126" s="21">
        <v>-0.30977845683728034</v>
      </c>
    </row>
    <row r="127" spans="1:2" x14ac:dyDescent="0.25">
      <c r="A127" s="20" t="s">
        <v>4427</v>
      </c>
      <c r="B127" s="21">
        <v>-0.28241279069767444</v>
      </c>
    </row>
    <row r="128" spans="1:2" x14ac:dyDescent="0.25">
      <c r="A128" s="20" t="s">
        <v>1228</v>
      </c>
      <c r="B128" s="21">
        <v>0.11821989971248122</v>
      </c>
    </row>
    <row r="129" spans="1:2" x14ac:dyDescent="0.25">
      <c r="A129" s="20" t="s">
        <v>1763</v>
      </c>
      <c r="B129" s="21">
        <v>0.10918006967975953</v>
      </c>
    </row>
    <row r="130" spans="1:2" x14ac:dyDescent="0.25">
      <c r="A130" s="20" t="s">
        <v>1977</v>
      </c>
      <c r="B130" s="21" t="e">
        <v>#VALUE!</v>
      </c>
    </row>
    <row r="131" spans="1:2" x14ac:dyDescent="0.25">
      <c r="A131" s="20" t="s">
        <v>791</v>
      </c>
      <c r="B131" s="21">
        <v>-6.8181818181818177E-2</v>
      </c>
    </row>
    <row r="132" spans="1:2" x14ac:dyDescent="0.25">
      <c r="A132" s="20" t="s">
        <v>2632</v>
      </c>
      <c r="B132" s="21">
        <v>6.3829787234042548E-2</v>
      </c>
    </row>
    <row r="133" spans="1:2" x14ac:dyDescent="0.25">
      <c r="A133" s="20" t="s">
        <v>846</v>
      </c>
      <c r="B133" s="21">
        <v>1.1666666666666667</v>
      </c>
    </row>
    <row r="134" spans="1:2" x14ac:dyDescent="0.25">
      <c r="A134" s="20" t="s">
        <v>4451</v>
      </c>
      <c r="B134" s="21">
        <v>-6.2000000000000027E-2</v>
      </c>
    </row>
    <row r="135" spans="1:2" x14ac:dyDescent="0.25">
      <c r="A135" s="20" t="s">
        <v>4899</v>
      </c>
      <c r="B135" s="21">
        <v>-0.1134020618556701</v>
      </c>
    </row>
    <row r="136" spans="1:2" x14ac:dyDescent="0.25">
      <c r="A136" s="20" t="s">
        <v>3515</v>
      </c>
      <c r="B136" s="21" t="e">
        <v>#VALUE!</v>
      </c>
    </row>
    <row r="137" spans="1:2" x14ac:dyDescent="0.25">
      <c r="A137" s="20" t="s">
        <v>3537</v>
      </c>
      <c r="B137" s="21">
        <v>-1.8056700246558265E-2</v>
      </c>
    </row>
    <row r="138" spans="1:2" x14ac:dyDescent="0.25">
      <c r="A138" s="20" t="s">
        <v>3666</v>
      </c>
      <c r="B138" s="21">
        <v>-5.9701492537313432E-2</v>
      </c>
    </row>
    <row r="139" spans="1:2" x14ac:dyDescent="0.25">
      <c r="A139" s="20" t="s">
        <v>3793</v>
      </c>
      <c r="B139" s="21">
        <v>0.19612874154570351</v>
      </c>
    </row>
    <row r="140" spans="1:2" x14ac:dyDescent="0.25">
      <c r="A140" s="20" t="s">
        <v>3843</v>
      </c>
      <c r="B140" s="21">
        <v>0.85741444866920158</v>
      </c>
    </row>
    <row r="141" spans="1:2" x14ac:dyDescent="0.25">
      <c r="A141" s="20" t="s">
        <v>4476</v>
      </c>
      <c r="B141" s="21">
        <v>-6.1716300940438867E-2</v>
      </c>
    </row>
    <row r="142" spans="1:2" x14ac:dyDescent="0.25">
      <c r="A142" s="20" t="s">
        <v>4936</v>
      </c>
      <c r="B142" s="21">
        <v>1.5989133484554142E-2</v>
      </c>
    </row>
    <row r="143" spans="1:2" x14ac:dyDescent="0.25">
      <c r="A143" s="20" t="s">
        <v>601</v>
      </c>
      <c r="B143" s="21">
        <v>-0.02</v>
      </c>
    </row>
    <row r="144" spans="1:2" x14ac:dyDescent="0.25">
      <c r="A144" s="20" t="s">
        <v>1851</v>
      </c>
      <c r="B144" s="21">
        <v>-0.15643567635596872</v>
      </c>
    </row>
    <row r="145" spans="1:2" x14ac:dyDescent="0.25">
      <c r="A145" s="20" t="s">
        <v>2013</v>
      </c>
      <c r="B145" s="21">
        <v>-2.6561915450804319E-2</v>
      </c>
    </row>
    <row r="146" spans="1:2" x14ac:dyDescent="0.25">
      <c r="A146" s="20" t="s">
        <v>1322</v>
      </c>
      <c r="B146" s="21">
        <v>7.8285045361428163E-2</v>
      </c>
    </row>
    <row r="147" spans="1:2" x14ac:dyDescent="0.25">
      <c r="A147" s="20" t="s">
        <v>4978</v>
      </c>
      <c r="B147" s="21">
        <v>-0.16666666666666666</v>
      </c>
    </row>
    <row r="148" spans="1:2" x14ac:dyDescent="0.25">
      <c r="A148" s="20" t="s">
        <v>3562</v>
      </c>
      <c r="B148" s="21">
        <v>-1.3082633564561248E-2</v>
      </c>
    </row>
    <row r="149" spans="1:2" x14ac:dyDescent="0.25">
      <c r="A149" s="20" t="s">
        <v>5006</v>
      </c>
      <c r="B149" s="21">
        <v>-7.1030640668523604E-2</v>
      </c>
    </row>
    <row r="150" spans="1:2" x14ac:dyDescent="0.25">
      <c r="A150" s="20" t="s">
        <v>3215</v>
      </c>
      <c r="B150" s="21">
        <v>0</v>
      </c>
    </row>
    <row r="151" spans="1:2" x14ac:dyDescent="0.25">
      <c r="A151" s="20" t="s">
        <v>2369</v>
      </c>
      <c r="B151" s="21">
        <v>-0.1176662356693389</v>
      </c>
    </row>
    <row r="152" spans="1:2" x14ac:dyDescent="0.25">
      <c r="A152" s="20" t="s">
        <v>5685</v>
      </c>
      <c r="B152" s="21" t="e">
        <v>#VALUE!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A23CA-6FE7-483E-849D-570A38A03B52}">
  <dimension ref="A1:X1286"/>
  <sheetViews>
    <sheetView showGridLines="0" topLeftCell="I42" workbookViewId="0">
      <selection activeCell="X58" sqref="X58"/>
    </sheetView>
  </sheetViews>
  <sheetFormatPr baseColWidth="10" defaultRowHeight="15" x14ac:dyDescent="0.25"/>
  <cols>
    <col min="1" max="2" width="45.7109375" bestFit="1" customWidth="1"/>
    <col min="3" max="3" width="31" hidden="1" customWidth="1"/>
    <col min="4" max="4" width="12.42578125" hidden="1" customWidth="1"/>
    <col min="5" max="5" width="45.7109375" bestFit="1" customWidth="1"/>
    <col min="6" max="8" width="45.7109375" customWidth="1"/>
    <col min="9" max="9" width="10.28515625" customWidth="1"/>
    <col min="10" max="10" width="10.7109375" customWidth="1"/>
    <col min="11" max="11" width="12.5703125" customWidth="1"/>
    <col min="12" max="12" width="15.28515625" customWidth="1"/>
    <col min="13" max="13" width="16.140625" customWidth="1"/>
    <col min="14" max="14" width="15.5703125" customWidth="1"/>
    <col min="15" max="18" width="18.85546875" customWidth="1"/>
    <col min="19" max="19" width="15" bestFit="1" customWidth="1"/>
    <col min="20" max="21" width="13.7109375" bestFit="1" customWidth="1"/>
    <col min="22" max="22" width="19.28515625" customWidth="1"/>
    <col min="23" max="23" width="86.140625" hidden="1" customWidth="1"/>
    <col min="24" max="24" width="13.5703125" style="15" customWidth="1"/>
  </cols>
  <sheetData>
    <row r="1" spans="1:24" s="1" customFormat="1" ht="11.25" x14ac:dyDescent="0.2">
      <c r="A1" s="2" t="s">
        <v>0</v>
      </c>
      <c r="B1" s="2" t="s">
        <v>1</v>
      </c>
      <c r="C1" s="2" t="s">
        <v>2</v>
      </c>
      <c r="D1" s="2" t="s">
        <v>3</v>
      </c>
      <c r="E1" s="2" t="s">
        <v>5196</v>
      </c>
      <c r="F1" s="2" t="s">
        <v>7</v>
      </c>
      <c r="G1" s="2" t="s">
        <v>4</v>
      </c>
      <c r="H1" s="2" t="s">
        <v>5</v>
      </c>
      <c r="I1" s="2" t="s">
        <v>8</v>
      </c>
      <c r="J1" s="2" t="s">
        <v>10</v>
      </c>
      <c r="K1" s="2" t="s">
        <v>11</v>
      </c>
      <c r="L1" s="2" t="s">
        <v>12</v>
      </c>
      <c r="M1" s="2" t="s">
        <v>5216</v>
      </c>
      <c r="N1" s="2" t="s">
        <v>13</v>
      </c>
      <c r="O1" s="2" t="s">
        <v>14</v>
      </c>
      <c r="P1" s="2" t="s">
        <v>15</v>
      </c>
      <c r="Q1" s="2" t="s">
        <v>16</v>
      </c>
      <c r="R1" s="2" t="s">
        <v>5260</v>
      </c>
      <c r="S1" s="2" t="s">
        <v>25</v>
      </c>
      <c r="T1" s="2" t="s">
        <v>26</v>
      </c>
      <c r="U1" s="2" t="s">
        <v>27</v>
      </c>
      <c r="V1" s="2" t="s">
        <v>28</v>
      </c>
      <c r="W1" s="2" t="s">
        <v>33</v>
      </c>
      <c r="X1" s="13" t="s">
        <v>5665</v>
      </c>
    </row>
    <row r="2" spans="1:24" s="4" customFormat="1" ht="11.25" x14ac:dyDescent="0.2">
      <c r="A2" s="3" t="s">
        <v>34</v>
      </c>
      <c r="B2" s="3" t="s">
        <v>35</v>
      </c>
      <c r="C2" s="3" t="s">
        <v>36</v>
      </c>
      <c r="D2" s="3">
        <v>5193</v>
      </c>
      <c r="E2" s="3" t="s">
        <v>37</v>
      </c>
      <c r="F2" s="3" t="s">
        <v>41</v>
      </c>
      <c r="G2" s="3" t="s">
        <v>38</v>
      </c>
      <c r="H2" s="3" t="s">
        <v>39</v>
      </c>
      <c r="I2" s="3" t="s">
        <v>42</v>
      </c>
      <c r="J2" s="3" t="s">
        <v>43</v>
      </c>
      <c r="K2" s="3" t="s">
        <v>44</v>
      </c>
      <c r="L2" s="3" t="s">
        <v>45</v>
      </c>
      <c r="M2" s="3" t="s">
        <v>5257</v>
      </c>
      <c r="N2" s="3">
        <v>81.3</v>
      </c>
      <c r="O2" s="3">
        <v>60426</v>
      </c>
      <c r="P2" s="3">
        <v>74325</v>
      </c>
      <c r="Q2" s="3">
        <v>0</v>
      </c>
      <c r="R2" s="3"/>
      <c r="S2" s="3">
        <v>76.17</v>
      </c>
      <c r="T2" s="3">
        <v>89964.77</v>
      </c>
      <c r="U2" s="3">
        <v>118106.28</v>
      </c>
      <c r="V2" s="3">
        <v>0</v>
      </c>
      <c r="W2" s="3" t="s">
        <v>46</v>
      </c>
      <c r="X2" s="14">
        <f>+IF(J2="Asc",IF(AND(M2="Nuevo",IFERROR((N2-S2)/S2,"-") ="-"),1,IFERROR((N2-S2)/S2,"-")),IF(AND(M2="Nuevo",IFERROR((N2-S2)/S2,"-") ="-"),1,IFERROR((N2-S2)/S2,"-"))*-1)</f>
        <v>6.7349350137849484E-2</v>
      </c>
    </row>
    <row r="3" spans="1:24" s="4" customFormat="1" ht="11.25" x14ac:dyDescent="0.2">
      <c r="A3" s="3" t="s">
        <v>34</v>
      </c>
      <c r="B3" s="3" t="s">
        <v>35</v>
      </c>
      <c r="C3" s="3" t="s">
        <v>36</v>
      </c>
      <c r="D3" s="3">
        <v>5216</v>
      </c>
      <c r="E3" s="3" t="s">
        <v>47</v>
      </c>
      <c r="F3" s="3" t="s">
        <v>50</v>
      </c>
      <c r="G3" s="3" t="s">
        <v>48</v>
      </c>
      <c r="H3" s="3" t="s">
        <v>49</v>
      </c>
      <c r="I3" s="3" t="s">
        <v>51</v>
      </c>
      <c r="J3" s="3" t="s">
        <v>52</v>
      </c>
      <c r="K3" s="3" t="s">
        <v>53</v>
      </c>
      <c r="L3" s="3" t="s">
        <v>6</v>
      </c>
      <c r="M3" s="3" t="s">
        <v>5257</v>
      </c>
      <c r="N3" s="3">
        <v>4.88</v>
      </c>
      <c r="O3" s="3">
        <v>156.16</v>
      </c>
      <c r="P3" s="3">
        <v>32</v>
      </c>
      <c r="Q3" s="3">
        <v>0</v>
      </c>
      <c r="R3" s="3"/>
      <c r="S3" s="3">
        <v>4.82</v>
      </c>
      <c r="T3" s="3">
        <v>221.7</v>
      </c>
      <c r="U3" s="3">
        <v>46</v>
      </c>
      <c r="V3" s="3">
        <v>0</v>
      </c>
      <c r="W3" s="3" t="s">
        <v>54</v>
      </c>
      <c r="X3" s="14">
        <f t="shared" ref="X3:X66" si="0">+IF(J3="Asc",IF(AND(M3="Nuevo",IFERROR((N3-S3)/S3,"-") ="-"),1,IFERROR((N3-S3)/S3,"-")),IF(AND(M3="Nuevo",IFERROR((N3-S3)/S3,"-") ="-"),1,IFERROR((N3-S3)/S3,"-"))*-1)</f>
        <v>-1.2448132780082905E-2</v>
      </c>
    </row>
    <row r="4" spans="1:24" s="4" customFormat="1" ht="11.25" x14ac:dyDescent="0.2">
      <c r="A4" s="3" t="s">
        <v>34</v>
      </c>
      <c r="B4" s="3" t="s">
        <v>35</v>
      </c>
      <c r="C4" s="3" t="s">
        <v>36</v>
      </c>
      <c r="D4" s="3">
        <v>6924</v>
      </c>
      <c r="E4" s="3" t="s">
        <v>55</v>
      </c>
      <c r="F4" s="3" t="s">
        <v>58</v>
      </c>
      <c r="G4" s="3" t="s">
        <v>56</v>
      </c>
      <c r="H4" s="3" t="s">
        <v>57</v>
      </c>
      <c r="I4" s="3" t="s">
        <v>42</v>
      </c>
      <c r="J4" s="3" t="s">
        <v>43</v>
      </c>
      <c r="K4" s="3" t="s">
        <v>44</v>
      </c>
      <c r="L4" s="3" t="s">
        <v>6</v>
      </c>
      <c r="M4" s="3" t="s">
        <v>5257</v>
      </c>
      <c r="N4" s="3">
        <v>20.04</v>
      </c>
      <c r="O4" s="3">
        <v>219227.66</v>
      </c>
      <c r="P4" s="3">
        <v>1093812.9099999999</v>
      </c>
      <c r="Q4" s="3">
        <v>0</v>
      </c>
      <c r="R4" s="3"/>
      <c r="S4" s="3">
        <v>17.12</v>
      </c>
      <c r="T4" s="3">
        <v>187222.11</v>
      </c>
      <c r="U4" s="3">
        <v>1093812.9099999999</v>
      </c>
      <c r="V4" s="3">
        <v>0</v>
      </c>
      <c r="W4" s="3" t="s">
        <v>59</v>
      </c>
      <c r="X4" s="14">
        <f t="shared" si="0"/>
        <v>0.17056074766355128</v>
      </c>
    </row>
    <row r="5" spans="1:24" s="4" customFormat="1" ht="11.25" x14ac:dyDescent="0.2">
      <c r="A5" s="3" t="s">
        <v>34</v>
      </c>
      <c r="B5" s="3" t="s">
        <v>35</v>
      </c>
      <c r="C5" s="3" t="s">
        <v>36</v>
      </c>
      <c r="D5" s="3">
        <v>6925</v>
      </c>
      <c r="E5" s="3" t="s">
        <v>60</v>
      </c>
      <c r="F5" s="3" t="s">
        <v>62</v>
      </c>
      <c r="G5" s="3" t="s">
        <v>56</v>
      </c>
      <c r="H5" s="3" t="s">
        <v>61</v>
      </c>
      <c r="I5" s="3" t="s">
        <v>42</v>
      </c>
      <c r="J5" s="3" t="s">
        <v>43</v>
      </c>
      <c r="K5" s="3" t="s">
        <v>44</v>
      </c>
      <c r="L5" s="3" t="s">
        <v>6</v>
      </c>
      <c r="M5" s="3" t="s">
        <v>5257</v>
      </c>
      <c r="N5" s="3">
        <v>111.57</v>
      </c>
      <c r="O5" s="3">
        <v>339154.42</v>
      </c>
      <c r="P5" s="3">
        <v>303972.5</v>
      </c>
      <c r="Q5" s="3">
        <v>0</v>
      </c>
      <c r="R5" s="3"/>
      <c r="S5" s="3">
        <v>100.96</v>
      </c>
      <c r="T5" s="3">
        <v>306894.7</v>
      </c>
      <c r="U5" s="3">
        <v>303972.5</v>
      </c>
      <c r="V5" s="3">
        <v>0</v>
      </c>
      <c r="W5" s="3" t="s">
        <v>63</v>
      </c>
      <c r="X5" s="14">
        <f t="shared" si="0"/>
        <v>0.10509112519809825</v>
      </c>
    </row>
    <row r="6" spans="1:24" s="4" customFormat="1" ht="11.25" x14ac:dyDescent="0.2">
      <c r="A6" s="3" t="s">
        <v>34</v>
      </c>
      <c r="B6" s="3" t="s">
        <v>35</v>
      </c>
      <c r="C6" s="3" t="s">
        <v>36</v>
      </c>
      <c r="D6" s="3">
        <v>9885</v>
      </c>
      <c r="E6" s="3" t="s">
        <v>64</v>
      </c>
      <c r="F6" s="3" t="s">
        <v>66</v>
      </c>
      <c r="G6" s="3" t="s">
        <v>65</v>
      </c>
      <c r="H6" s="3"/>
      <c r="I6" s="3" t="s">
        <v>42</v>
      </c>
      <c r="J6" s="3" t="s">
        <v>43</v>
      </c>
      <c r="K6" s="3" t="s">
        <v>44</v>
      </c>
      <c r="L6" s="3" t="s">
        <v>6</v>
      </c>
      <c r="M6" s="3" t="s">
        <v>5256</v>
      </c>
      <c r="N6" s="3" t="s">
        <v>67</v>
      </c>
      <c r="O6" s="3" t="s">
        <v>40</v>
      </c>
      <c r="P6" s="3" t="s">
        <v>40</v>
      </c>
      <c r="Q6" s="3" t="s">
        <v>40</v>
      </c>
      <c r="R6" s="3"/>
      <c r="S6" s="3">
        <v>100</v>
      </c>
      <c r="T6" s="3">
        <v>4</v>
      </c>
      <c r="U6" s="3">
        <v>4</v>
      </c>
      <c r="V6" s="3">
        <v>0</v>
      </c>
      <c r="W6" s="3" t="s">
        <v>68</v>
      </c>
      <c r="X6" s="14" t="str">
        <f t="shared" si="0"/>
        <v>-</v>
      </c>
    </row>
    <row r="7" spans="1:24" s="4" customFormat="1" ht="11.25" x14ac:dyDescent="0.2">
      <c r="A7" s="3" t="s">
        <v>34</v>
      </c>
      <c r="B7" s="3" t="s">
        <v>35</v>
      </c>
      <c r="C7" s="3" t="s">
        <v>36</v>
      </c>
      <c r="D7" s="3">
        <v>13726</v>
      </c>
      <c r="E7" s="3" t="s">
        <v>69</v>
      </c>
      <c r="F7" s="3" t="s">
        <v>72</v>
      </c>
      <c r="G7" s="3" t="s">
        <v>70</v>
      </c>
      <c r="H7" s="3" t="s">
        <v>71</v>
      </c>
      <c r="I7" s="3" t="s">
        <v>42</v>
      </c>
      <c r="J7" s="3" t="s">
        <v>43</v>
      </c>
      <c r="K7" s="3" t="s">
        <v>44</v>
      </c>
      <c r="L7" s="3" t="s">
        <v>45</v>
      </c>
      <c r="M7" s="3" t="s">
        <v>9</v>
      </c>
      <c r="N7" s="3">
        <v>25</v>
      </c>
      <c r="O7" s="3">
        <v>8</v>
      </c>
      <c r="P7" s="3">
        <v>32</v>
      </c>
      <c r="Q7" s="3">
        <v>0</v>
      </c>
      <c r="R7" s="3"/>
      <c r="S7" s="3">
        <v>25</v>
      </c>
      <c r="T7" s="3">
        <v>8</v>
      </c>
      <c r="U7" s="3">
        <v>32</v>
      </c>
      <c r="V7" s="3">
        <v>0</v>
      </c>
      <c r="W7" s="3" t="s">
        <v>73</v>
      </c>
      <c r="X7" s="14">
        <f t="shared" si="0"/>
        <v>0</v>
      </c>
    </row>
    <row r="8" spans="1:24" s="4" customFormat="1" ht="11.25" x14ac:dyDescent="0.2">
      <c r="A8" s="3" t="s">
        <v>34</v>
      </c>
      <c r="B8" s="3" t="s">
        <v>74</v>
      </c>
      <c r="C8" s="3" t="s">
        <v>75</v>
      </c>
      <c r="D8" s="3">
        <v>270</v>
      </c>
      <c r="E8" s="3" t="s">
        <v>76</v>
      </c>
      <c r="F8" s="3" t="s">
        <v>77</v>
      </c>
      <c r="G8" s="3"/>
      <c r="H8" s="3"/>
      <c r="I8" s="3" t="s">
        <v>42</v>
      </c>
      <c r="J8" s="3" t="s">
        <v>43</v>
      </c>
      <c r="K8" s="3" t="s">
        <v>44</v>
      </c>
      <c r="L8" s="3" t="s">
        <v>78</v>
      </c>
      <c r="M8" s="3" t="s">
        <v>5256</v>
      </c>
      <c r="N8" s="3" t="s">
        <v>67</v>
      </c>
      <c r="O8" s="3" t="s">
        <v>40</v>
      </c>
      <c r="P8" s="3" t="s">
        <v>40</v>
      </c>
      <c r="Q8" s="3" t="s">
        <v>40</v>
      </c>
      <c r="R8" s="3"/>
      <c r="S8" s="3">
        <v>91</v>
      </c>
      <c r="T8" s="3">
        <v>4042</v>
      </c>
      <c r="U8" s="3">
        <v>4444</v>
      </c>
      <c r="V8" s="3">
        <v>0</v>
      </c>
      <c r="W8" s="3" t="s">
        <v>79</v>
      </c>
      <c r="X8" s="14" t="str">
        <f t="shared" si="0"/>
        <v>-</v>
      </c>
    </row>
    <row r="9" spans="1:24" s="4" customFormat="1" ht="11.25" x14ac:dyDescent="0.2">
      <c r="A9" s="3" t="s">
        <v>34</v>
      </c>
      <c r="B9" s="3" t="s">
        <v>74</v>
      </c>
      <c r="C9" s="3" t="s">
        <v>75</v>
      </c>
      <c r="D9" s="3">
        <v>8411</v>
      </c>
      <c r="E9" s="3" t="s">
        <v>80</v>
      </c>
      <c r="F9" s="3" t="s">
        <v>83</v>
      </c>
      <c r="G9" s="3" t="s">
        <v>81</v>
      </c>
      <c r="H9" s="3" t="s">
        <v>82</v>
      </c>
      <c r="I9" s="3" t="s">
        <v>42</v>
      </c>
      <c r="J9" s="3" t="s">
        <v>43</v>
      </c>
      <c r="K9" s="3" t="s">
        <v>53</v>
      </c>
      <c r="L9" s="3" t="s">
        <v>6</v>
      </c>
      <c r="M9" s="3" t="s">
        <v>5257</v>
      </c>
      <c r="N9" s="3">
        <v>75.5</v>
      </c>
      <c r="O9" s="3">
        <v>3410</v>
      </c>
      <c r="P9" s="3">
        <v>4515</v>
      </c>
      <c r="Q9" s="3">
        <v>0</v>
      </c>
      <c r="R9" s="3"/>
      <c r="S9" s="3">
        <v>75.7</v>
      </c>
      <c r="T9" s="3">
        <v>3365</v>
      </c>
      <c r="U9" s="3">
        <v>4444</v>
      </c>
      <c r="V9" s="3">
        <v>0</v>
      </c>
      <c r="W9" s="3" t="s">
        <v>84</v>
      </c>
      <c r="X9" s="14">
        <f t="shared" si="0"/>
        <v>-2.6420079260238154E-3</v>
      </c>
    </row>
    <row r="10" spans="1:24" s="4" customFormat="1" ht="11.25" x14ac:dyDescent="0.2">
      <c r="A10" s="3" t="s">
        <v>34</v>
      </c>
      <c r="B10" s="3" t="s">
        <v>74</v>
      </c>
      <c r="C10" s="3" t="s">
        <v>75</v>
      </c>
      <c r="D10" s="3">
        <v>8816</v>
      </c>
      <c r="E10" s="3" t="s">
        <v>85</v>
      </c>
      <c r="F10" s="3" t="s">
        <v>86</v>
      </c>
      <c r="G10" s="3"/>
      <c r="H10" s="3"/>
      <c r="I10" s="3" t="s">
        <v>87</v>
      </c>
      <c r="J10" s="3" t="s">
        <v>52</v>
      </c>
      <c r="K10" s="3" t="s">
        <v>53</v>
      </c>
      <c r="L10" s="3" t="s">
        <v>6</v>
      </c>
      <c r="M10" s="3" t="s">
        <v>5256</v>
      </c>
      <c r="N10" s="3" t="s">
        <v>67</v>
      </c>
      <c r="O10" s="3" t="s">
        <v>40</v>
      </c>
      <c r="P10" s="3" t="s">
        <v>40</v>
      </c>
      <c r="Q10" s="3" t="s">
        <v>40</v>
      </c>
      <c r="R10" s="3"/>
      <c r="S10" s="3">
        <v>23</v>
      </c>
      <c r="T10" s="3">
        <v>119294</v>
      </c>
      <c r="U10" s="3">
        <v>5081</v>
      </c>
      <c r="V10" s="3">
        <v>0</v>
      </c>
      <c r="W10" s="3" t="s">
        <v>88</v>
      </c>
      <c r="X10" s="14" t="e">
        <f t="shared" si="0"/>
        <v>#VALUE!</v>
      </c>
    </row>
    <row r="11" spans="1:24" s="4" customFormat="1" ht="11.25" x14ac:dyDescent="0.2">
      <c r="A11" s="3" t="s">
        <v>34</v>
      </c>
      <c r="B11" s="3" t="s">
        <v>74</v>
      </c>
      <c r="C11" s="3" t="s">
        <v>75</v>
      </c>
      <c r="D11" s="3">
        <v>9391</v>
      </c>
      <c r="E11" s="3" t="s">
        <v>89</v>
      </c>
      <c r="F11" s="3" t="s">
        <v>91</v>
      </c>
      <c r="G11" s="3" t="s">
        <v>81</v>
      </c>
      <c r="H11" s="3" t="s">
        <v>90</v>
      </c>
      <c r="I11" s="3" t="s">
        <v>42</v>
      </c>
      <c r="J11" s="3" t="s">
        <v>43</v>
      </c>
      <c r="K11" s="3" t="s">
        <v>53</v>
      </c>
      <c r="L11" s="3" t="s">
        <v>6</v>
      </c>
      <c r="M11" s="3" t="s">
        <v>5257</v>
      </c>
      <c r="N11" s="3">
        <v>81.7</v>
      </c>
      <c r="O11" s="3">
        <v>2941</v>
      </c>
      <c r="P11" s="3">
        <v>3600</v>
      </c>
      <c r="Q11" s="3">
        <v>0</v>
      </c>
      <c r="R11" s="3"/>
      <c r="S11" s="3">
        <v>80.099999999999994</v>
      </c>
      <c r="T11" s="3">
        <v>3653</v>
      </c>
      <c r="U11" s="3">
        <v>4559</v>
      </c>
      <c r="V11" s="3">
        <v>0</v>
      </c>
      <c r="W11" s="3" t="s">
        <v>92</v>
      </c>
      <c r="X11" s="14">
        <f t="shared" si="0"/>
        <v>1.9975031210986375E-2</v>
      </c>
    </row>
    <row r="12" spans="1:24" s="4" customFormat="1" ht="11.25" x14ac:dyDescent="0.2">
      <c r="A12" s="3" t="s">
        <v>34</v>
      </c>
      <c r="B12" s="3" t="s">
        <v>74</v>
      </c>
      <c r="C12" s="3" t="s">
        <v>75</v>
      </c>
      <c r="D12" s="3">
        <v>12190</v>
      </c>
      <c r="E12" s="3" t="s">
        <v>93</v>
      </c>
      <c r="F12" s="3" t="s">
        <v>94</v>
      </c>
      <c r="G12" s="3"/>
      <c r="H12" s="3"/>
      <c r="I12" s="3" t="s">
        <v>42</v>
      </c>
      <c r="J12" s="3" t="s">
        <v>43</v>
      </c>
      <c r="K12" s="3" t="s">
        <v>44</v>
      </c>
      <c r="L12" s="3" t="s">
        <v>6</v>
      </c>
      <c r="M12" s="3" t="s">
        <v>5256</v>
      </c>
      <c r="N12" s="3" t="s">
        <v>67</v>
      </c>
      <c r="O12" s="3" t="s">
        <v>40</v>
      </c>
      <c r="P12" s="3" t="s">
        <v>40</v>
      </c>
      <c r="Q12" s="3" t="s">
        <v>40</v>
      </c>
      <c r="R12" s="3"/>
      <c r="S12" s="3">
        <v>9.6</v>
      </c>
      <c r="T12" s="3">
        <v>33565</v>
      </c>
      <c r="U12" s="3">
        <v>350000</v>
      </c>
      <c r="V12" s="3">
        <v>0</v>
      </c>
      <c r="W12" s="3" t="s">
        <v>95</v>
      </c>
      <c r="X12" s="14" t="str">
        <f t="shared" si="0"/>
        <v>-</v>
      </c>
    </row>
    <row r="13" spans="1:24" s="4" customFormat="1" ht="11.25" x14ac:dyDescent="0.2">
      <c r="A13" s="3" t="s">
        <v>34</v>
      </c>
      <c r="B13" s="3" t="s">
        <v>74</v>
      </c>
      <c r="C13" s="3" t="s">
        <v>75</v>
      </c>
      <c r="D13" s="3">
        <v>12725</v>
      </c>
      <c r="E13" s="3" t="s">
        <v>96</v>
      </c>
      <c r="F13" s="3" t="s">
        <v>97</v>
      </c>
      <c r="G13" s="3"/>
      <c r="H13" s="3"/>
      <c r="I13" s="3" t="s">
        <v>42</v>
      </c>
      <c r="J13" s="3" t="s">
        <v>43</v>
      </c>
      <c r="K13" s="3" t="s">
        <v>44</v>
      </c>
      <c r="L13" s="3" t="s">
        <v>6</v>
      </c>
      <c r="M13" s="3" t="s">
        <v>5256</v>
      </c>
      <c r="N13" s="3" t="s">
        <v>67</v>
      </c>
      <c r="O13" s="3" t="s">
        <v>40</v>
      </c>
      <c r="P13" s="3" t="s">
        <v>40</v>
      </c>
      <c r="Q13" s="3" t="s">
        <v>40</v>
      </c>
      <c r="R13" s="3"/>
      <c r="S13" s="3">
        <v>11.2</v>
      </c>
      <c r="T13" s="3">
        <v>7480</v>
      </c>
      <c r="U13" s="3">
        <v>66549</v>
      </c>
      <c r="V13" s="3">
        <v>0</v>
      </c>
      <c r="W13" s="3" t="s">
        <v>98</v>
      </c>
      <c r="X13" s="14" t="str">
        <f t="shared" si="0"/>
        <v>-</v>
      </c>
    </row>
    <row r="14" spans="1:24" s="4" customFormat="1" ht="11.25" x14ac:dyDescent="0.2">
      <c r="A14" s="3" t="s">
        <v>34</v>
      </c>
      <c r="B14" s="3" t="s">
        <v>74</v>
      </c>
      <c r="C14" s="3" t="s">
        <v>75</v>
      </c>
      <c r="D14" s="3">
        <v>12982</v>
      </c>
      <c r="E14" s="3" t="s">
        <v>99</v>
      </c>
      <c r="F14" s="3" t="s">
        <v>100</v>
      </c>
      <c r="G14" s="3"/>
      <c r="H14" s="3"/>
      <c r="I14" s="3" t="s">
        <v>42</v>
      </c>
      <c r="J14" s="3" t="s">
        <v>43</v>
      </c>
      <c r="K14" s="3" t="s">
        <v>44</v>
      </c>
      <c r="L14" s="3" t="s">
        <v>6</v>
      </c>
      <c r="M14" s="3" t="s">
        <v>5256</v>
      </c>
      <c r="N14" s="3" t="s">
        <v>67</v>
      </c>
      <c r="O14" s="3" t="s">
        <v>40</v>
      </c>
      <c r="P14" s="3" t="s">
        <v>40</v>
      </c>
      <c r="Q14" s="3" t="s">
        <v>40</v>
      </c>
      <c r="R14" s="3"/>
      <c r="S14" s="3">
        <v>33.200000000000003</v>
      </c>
      <c r="T14" s="3">
        <v>106</v>
      </c>
      <c r="U14" s="3">
        <v>319</v>
      </c>
      <c r="V14" s="3">
        <v>0</v>
      </c>
      <c r="W14" s="3" t="s">
        <v>101</v>
      </c>
      <c r="X14" s="14" t="str">
        <f t="shared" si="0"/>
        <v>-</v>
      </c>
    </row>
    <row r="15" spans="1:24" s="4" customFormat="1" ht="11.25" x14ac:dyDescent="0.2">
      <c r="A15" s="3" t="s">
        <v>34</v>
      </c>
      <c r="B15" s="3" t="s">
        <v>74</v>
      </c>
      <c r="C15" s="3" t="s">
        <v>75</v>
      </c>
      <c r="D15" s="3">
        <v>13758</v>
      </c>
      <c r="E15" s="3" t="s">
        <v>102</v>
      </c>
      <c r="F15" s="3" t="s">
        <v>105</v>
      </c>
      <c r="G15" s="3" t="s">
        <v>103</v>
      </c>
      <c r="H15" s="3" t="s">
        <v>104</v>
      </c>
      <c r="I15" s="3" t="s">
        <v>42</v>
      </c>
      <c r="J15" s="3" t="s">
        <v>43</v>
      </c>
      <c r="K15" s="3" t="s">
        <v>44</v>
      </c>
      <c r="L15" s="3" t="s">
        <v>6</v>
      </c>
      <c r="M15" s="3" t="s">
        <v>9</v>
      </c>
      <c r="N15" s="3">
        <v>45.1</v>
      </c>
      <c r="O15" s="3">
        <v>144</v>
      </c>
      <c r="P15" s="3">
        <v>319</v>
      </c>
      <c r="Q15" s="3">
        <v>0</v>
      </c>
      <c r="R15" s="3"/>
      <c r="S15" s="3">
        <v>35.1</v>
      </c>
      <c r="T15" s="3">
        <v>112</v>
      </c>
      <c r="U15" s="3">
        <v>319</v>
      </c>
      <c r="V15" s="3">
        <v>0</v>
      </c>
      <c r="W15" s="3" t="s">
        <v>106</v>
      </c>
      <c r="X15" s="14">
        <f t="shared" si="0"/>
        <v>0.28490028490028491</v>
      </c>
    </row>
    <row r="16" spans="1:24" s="4" customFormat="1" ht="11.25" x14ac:dyDescent="0.2">
      <c r="A16" s="3" t="s">
        <v>34</v>
      </c>
      <c r="B16" s="3" t="s">
        <v>74</v>
      </c>
      <c r="C16" s="3" t="s">
        <v>75</v>
      </c>
      <c r="D16" s="3">
        <v>13798</v>
      </c>
      <c r="E16" s="3" t="s">
        <v>107</v>
      </c>
      <c r="F16" s="3" t="s">
        <v>110</v>
      </c>
      <c r="G16" s="3" t="s">
        <v>108</v>
      </c>
      <c r="H16" s="3" t="s">
        <v>109</v>
      </c>
      <c r="I16" s="3" t="s">
        <v>42</v>
      </c>
      <c r="J16" s="3" t="s">
        <v>43</v>
      </c>
      <c r="K16" s="3" t="s">
        <v>44</v>
      </c>
      <c r="L16" s="3" t="s">
        <v>6</v>
      </c>
      <c r="M16" s="3" t="s">
        <v>9</v>
      </c>
      <c r="N16" s="3">
        <v>0.25</v>
      </c>
      <c r="O16" s="3">
        <v>44712.04</v>
      </c>
      <c r="P16" s="3">
        <v>17682838.030000001</v>
      </c>
      <c r="Q16" s="3">
        <v>0</v>
      </c>
      <c r="R16" s="3"/>
      <c r="S16" s="3">
        <v>0.26</v>
      </c>
      <c r="T16" s="3">
        <v>45105.52</v>
      </c>
      <c r="U16" s="3">
        <v>17682838.030000001</v>
      </c>
      <c r="V16" s="3">
        <v>0</v>
      </c>
      <c r="W16" s="3" t="s">
        <v>111</v>
      </c>
      <c r="X16" s="14">
        <f t="shared" si="0"/>
        <v>-3.8461538461538491E-2</v>
      </c>
    </row>
    <row r="17" spans="1:24" s="4" customFormat="1" ht="11.25" x14ac:dyDescent="0.2">
      <c r="A17" s="3" t="s">
        <v>34</v>
      </c>
      <c r="B17" s="3" t="s">
        <v>74</v>
      </c>
      <c r="C17" s="3" t="s">
        <v>75</v>
      </c>
      <c r="D17" s="3">
        <v>13803</v>
      </c>
      <c r="E17" s="3" t="s">
        <v>112</v>
      </c>
      <c r="F17" s="3" t="s">
        <v>115</v>
      </c>
      <c r="G17" s="3" t="s">
        <v>113</v>
      </c>
      <c r="H17" s="3" t="s">
        <v>114</v>
      </c>
      <c r="I17" s="3" t="s">
        <v>42</v>
      </c>
      <c r="J17" s="3" t="s">
        <v>43</v>
      </c>
      <c r="K17" s="3" t="s">
        <v>44</v>
      </c>
      <c r="L17" s="3" t="s">
        <v>6</v>
      </c>
      <c r="M17" s="3" t="s">
        <v>9</v>
      </c>
      <c r="N17" s="3">
        <v>8.9</v>
      </c>
      <c r="O17" s="3">
        <v>6740070.9000000004</v>
      </c>
      <c r="P17" s="3">
        <v>75663601</v>
      </c>
      <c r="Q17" s="3">
        <v>0</v>
      </c>
      <c r="R17" s="3"/>
      <c r="S17" s="3" t="s">
        <v>67</v>
      </c>
      <c r="T17" s="3" t="s">
        <v>40</v>
      </c>
      <c r="U17" s="3" t="s">
        <v>40</v>
      </c>
      <c r="V17" s="3" t="s">
        <v>40</v>
      </c>
      <c r="W17" s="3" t="s">
        <v>116</v>
      </c>
      <c r="X17" s="14">
        <f t="shared" si="0"/>
        <v>1</v>
      </c>
    </row>
    <row r="18" spans="1:24" s="4" customFormat="1" ht="11.25" x14ac:dyDescent="0.2">
      <c r="A18" s="3" t="s">
        <v>34</v>
      </c>
      <c r="B18" s="3" t="s">
        <v>74</v>
      </c>
      <c r="C18" s="3" t="s">
        <v>75</v>
      </c>
      <c r="D18" s="3">
        <v>13836</v>
      </c>
      <c r="E18" s="3" t="s">
        <v>117</v>
      </c>
      <c r="F18" s="3" t="s">
        <v>119</v>
      </c>
      <c r="G18" s="3" t="s">
        <v>108</v>
      </c>
      <c r="H18" s="3" t="s">
        <v>118</v>
      </c>
      <c r="I18" s="3" t="s">
        <v>42</v>
      </c>
      <c r="J18" s="3" t="s">
        <v>43</v>
      </c>
      <c r="K18" s="3" t="s">
        <v>44</v>
      </c>
      <c r="L18" s="3" t="s">
        <v>6</v>
      </c>
      <c r="M18" s="3" t="s">
        <v>9</v>
      </c>
      <c r="N18" s="3">
        <v>15.3</v>
      </c>
      <c r="O18" s="3">
        <v>42588</v>
      </c>
      <c r="P18" s="3">
        <v>279116</v>
      </c>
      <c r="Q18" s="3">
        <v>0</v>
      </c>
      <c r="R18" s="3"/>
      <c r="S18" s="3">
        <v>13.9</v>
      </c>
      <c r="T18" s="3">
        <v>34588</v>
      </c>
      <c r="U18" s="3">
        <v>249684</v>
      </c>
      <c r="V18" s="3">
        <v>0</v>
      </c>
      <c r="W18" s="3" t="s">
        <v>120</v>
      </c>
      <c r="X18" s="14">
        <f t="shared" si="0"/>
        <v>0.10071942446043168</v>
      </c>
    </row>
    <row r="19" spans="1:24" s="4" customFormat="1" ht="11.25" x14ac:dyDescent="0.2">
      <c r="A19" s="3" t="s">
        <v>34</v>
      </c>
      <c r="B19" s="3" t="s">
        <v>121</v>
      </c>
      <c r="C19" s="3" t="s">
        <v>36</v>
      </c>
      <c r="D19" s="3">
        <v>9302</v>
      </c>
      <c r="E19" s="3" t="s">
        <v>122</v>
      </c>
      <c r="F19" s="3" t="s">
        <v>125</v>
      </c>
      <c r="G19" s="3" t="s">
        <v>123</v>
      </c>
      <c r="H19" s="3" t="s">
        <v>124</v>
      </c>
      <c r="I19" s="3" t="s">
        <v>42</v>
      </c>
      <c r="J19" s="3" t="s">
        <v>43</v>
      </c>
      <c r="K19" s="3" t="s">
        <v>44</v>
      </c>
      <c r="L19" s="3" t="s">
        <v>78</v>
      </c>
      <c r="M19" s="3" t="s">
        <v>5257</v>
      </c>
      <c r="N19" s="3">
        <v>91</v>
      </c>
      <c r="O19" s="3">
        <v>78627842</v>
      </c>
      <c r="P19" s="3">
        <v>86404222</v>
      </c>
      <c r="Q19" s="3">
        <v>0</v>
      </c>
      <c r="R19" s="3"/>
      <c r="S19" s="3">
        <v>100.65</v>
      </c>
      <c r="T19" s="3">
        <v>86063804</v>
      </c>
      <c r="U19" s="3">
        <v>85507010</v>
      </c>
      <c r="V19" s="3">
        <v>0</v>
      </c>
      <c r="W19" s="3" t="s">
        <v>126</v>
      </c>
      <c r="X19" s="14">
        <f t="shared" si="0"/>
        <v>-9.5876800794833628E-2</v>
      </c>
    </row>
    <row r="20" spans="1:24" s="4" customFormat="1" ht="11.25" x14ac:dyDescent="0.2">
      <c r="A20" s="3" t="s">
        <v>34</v>
      </c>
      <c r="B20" s="3" t="s">
        <v>121</v>
      </c>
      <c r="C20" s="3" t="s">
        <v>36</v>
      </c>
      <c r="D20" s="3">
        <v>11742</v>
      </c>
      <c r="E20" s="3" t="s">
        <v>127</v>
      </c>
      <c r="F20" s="3" t="s">
        <v>130</v>
      </c>
      <c r="G20" s="3" t="s">
        <v>128</v>
      </c>
      <c r="H20" s="3" t="s">
        <v>129</v>
      </c>
      <c r="I20" s="3" t="s">
        <v>42</v>
      </c>
      <c r="J20" s="3" t="s">
        <v>43</v>
      </c>
      <c r="K20" s="3" t="s">
        <v>44</v>
      </c>
      <c r="L20" s="3" t="s">
        <v>6</v>
      </c>
      <c r="M20" s="3" t="s">
        <v>5256</v>
      </c>
      <c r="N20" s="3" t="s">
        <v>67</v>
      </c>
      <c r="O20" s="3" t="s">
        <v>40</v>
      </c>
      <c r="P20" s="3" t="s">
        <v>40</v>
      </c>
      <c r="Q20" s="3" t="s">
        <v>40</v>
      </c>
      <c r="R20" s="3"/>
      <c r="S20" s="3">
        <v>13.35</v>
      </c>
      <c r="T20" s="3">
        <v>35083</v>
      </c>
      <c r="U20" s="3">
        <v>262735</v>
      </c>
      <c r="V20" s="3">
        <v>0</v>
      </c>
      <c r="W20" s="3" t="s">
        <v>131</v>
      </c>
      <c r="X20" s="14" t="str">
        <f t="shared" si="0"/>
        <v>-</v>
      </c>
    </row>
    <row r="21" spans="1:24" s="4" customFormat="1" ht="11.25" x14ac:dyDescent="0.2">
      <c r="A21" s="3" t="s">
        <v>34</v>
      </c>
      <c r="B21" s="3" t="s">
        <v>121</v>
      </c>
      <c r="C21" s="3" t="s">
        <v>36</v>
      </c>
      <c r="D21" s="3">
        <v>11975</v>
      </c>
      <c r="E21" s="3" t="s">
        <v>132</v>
      </c>
      <c r="F21" s="3" t="s">
        <v>135</v>
      </c>
      <c r="G21" s="3" t="s">
        <v>133</v>
      </c>
      <c r="H21" s="3" t="s">
        <v>134</v>
      </c>
      <c r="I21" s="3" t="s">
        <v>42</v>
      </c>
      <c r="J21" s="3" t="s">
        <v>43</v>
      </c>
      <c r="K21" s="3" t="s">
        <v>44</v>
      </c>
      <c r="L21" s="3" t="s">
        <v>78</v>
      </c>
      <c r="M21" s="3" t="s">
        <v>5257</v>
      </c>
      <c r="N21" s="3">
        <v>64</v>
      </c>
      <c r="O21" s="3">
        <v>897</v>
      </c>
      <c r="P21" s="3">
        <v>1401</v>
      </c>
      <c r="Q21" s="3">
        <v>0</v>
      </c>
      <c r="R21" s="3"/>
      <c r="S21" s="3">
        <v>65</v>
      </c>
      <c r="T21" s="3">
        <v>1177</v>
      </c>
      <c r="U21" s="3">
        <v>1805</v>
      </c>
      <c r="V21" s="3">
        <v>0</v>
      </c>
      <c r="W21" s="3" t="s">
        <v>136</v>
      </c>
      <c r="X21" s="14">
        <f t="shared" si="0"/>
        <v>-1.5384615384615385E-2</v>
      </c>
    </row>
    <row r="22" spans="1:24" s="4" customFormat="1" ht="11.25" x14ac:dyDescent="0.2">
      <c r="A22" s="3" t="s">
        <v>34</v>
      </c>
      <c r="B22" s="3" t="s">
        <v>121</v>
      </c>
      <c r="C22" s="3" t="s">
        <v>36</v>
      </c>
      <c r="D22" s="3">
        <v>12841</v>
      </c>
      <c r="E22" s="3" t="s">
        <v>137</v>
      </c>
      <c r="F22" s="3" t="s">
        <v>140</v>
      </c>
      <c r="G22" s="3" t="s">
        <v>138</v>
      </c>
      <c r="H22" s="3" t="s">
        <v>139</v>
      </c>
      <c r="I22" s="3" t="s">
        <v>42</v>
      </c>
      <c r="J22" s="3" t="s">
        <v>43</v>
      </c>
      <c r="K22" s="3" t="s">
        <v>44</v>
      </c>
      <c r="L22" s="3" t="s">
        <v>6</v>
      </c>
      <c r="M22" s="3" t="s">
        <v>5257</v>
      </c>
      <c r="N22" s="3">
        <v>46</v>
      </c>
      <c r="O22" s="3">
        <v>60</v>
      </c>
      <c r="P22" s="3">
        <v>131</v>
      </c>
      <c r="Q22" s="3">
        <v>0</v>
      </c>
      <c r="R22" s="3"/>
      <c r="S22" s="3">
        <v>54</v>
      </c>
      <c r="T22" s="3">
        <v>71</v>
      </c>
      <c r="U22" s="3">
        <v>131</v>
      </c>
      <c r="V22" s="3">
        <v>0</v>
      </c>
      <c r="W22" s="3" t="s">
        <v>141</v>
      </c>
      <c r="X22" s="14">
        <f t="shared" si="0"/>
        <v>-0.14814814814814814</v>
      </c>
    </row>
    <row r="23" spans="1:24" s="4" customFormat="1" ht="11.25" x14ac:dyDescent="0.2">
      <c r="A23" s="3" t="s">
        <v>34</v>
      </c>
      <c r="B23" s="3" t="s">
        <v>121</v>
      </c>
      <c r="C23" s="3" t="s">
        <v>36</v>
      </c>
      <c r="D23" s="3">
        <v>13238</v>
      </c>
      <c r="E23" s="3" t="s">
        <v>142</v>
      </c>
      <c r="F23" s="3" t="s">
        <v>144</v>
      </c>
      <c r="G23" s="3" t="s">
        <v>138</v>
      </c>
      <c r="H23" s="3" t="s">
        <v>143</v>
      </c>
      <c r="I23" s="3" t="s">
        <v>42</v>
      </c>
      <c r="J23" s="3" t="s">
        <v>43</v>
      </c>
      <c r="K23" s="3" t="s">
        <v>44</v>
      </c>
      <c r="L23" s="3" t="s">
        <v>6</v>
      </c>
      <c r="M23" s="3" t="s">
        <v>5257</v>
      </c>
      <c r="N23" s="3">
        <v>49</v>
      </c>
      <c r="O23" s="3">
        <v>758</v>
      </c>
      <c r="P23" s="3">
        <v>1556</v>
      </c>
      <c r="Q23" s="3">
        <v>0</v>
      </c>
      <c r="R23" s="3"/>
      <c r="S23" s="3">
        <v>62</v>
      </c>
      <c r="T23" s="3">
        <v>881</v>
      </c>
      <c r="U23" s="3">
        <v>1419</v>
      </c>
      <c r="V23" s="3">
        <v>0</v>
      </c>
      <c r="W23" s="3" t="s">
        <v>145</v>
      </c>
      <c r="X23" s="14">
        <f t="shared" si="0"/>
        <v>-0.20967741935483872</v>
      </c>
    </row>
    <row r="24" spans="1:24" s="4" customFormat="1" ht="11.25" x14ac:dyDescent="0.2">
      <c r="A24" s="3" t="s">
        <v>34</v>
      </c>
      <c r="B24" s="3" t="s">
        <v>121</v>
      </c>
      <c r="C24" s="3" t="s">
        <v>36</v>
      </c>
      <c r="D24" s="3">
        <v>13674</v>
      </c>
      <c r="E24" s="3" t="s">
        <v>146</v>
      </c>
      <c r="F24" s="3" t="s">
        <v>148</v>
      </c>
      <c r="G24" s="3" t="s">
        <v>128</v>
      </c>
      <c r="H24" s="3" t="s">
        <v>147</v>
      </c>
      <c r="I24" s="3" t="s">
        <v>42</v>
      </c>
      <c r="J24" s="3" t="s">
        <v>43</v>
      </c>
      <c r="K24" s="3" t="s">
        <v>44</v>
      </c>
      <c r="L24" s="3" t="s">
        <v>6</v>
      </c>
      <c r="M24" s="3" t="s">
        <v>9</v>
      </c>
      <c r="N24" s="3">
        <v>45.72</v>
      </c>
      <c r="O24" s="3">
        <v>74536</v>
      </c>
      <c r="P24" s="3">
        <v>163034</v>
      </c>
      <c r="Q24" s="3">
        <v>0</v>
      </c>
      <c r="R24" s="3"/>
      <c r="S24" s="3">
        <v>46.4</v>
      </c>
      <c r="T24" s="3">
        <v>74920</v>
      </c>
      <c r="U24" s="3">
        <v>161480</v>
      </c>
      <c r="V24" s="3">
        <v>0</v>
      </c>
      <c r="W24" s="3" t="s">
        <v>149</v>
      </c>
      <c r="X24" s="14">
        <f t="shared" si="0"/>
        <v>-1.4655172413793098E-2</v>
      </c>
    </row>
    <row r="25" spans="1:24" s="4" customFormat="1" ht="11.25" x14ac:dyDescent="0.2">
      <c r="A25" s="3" t="s">
        <v>34</v>
      </c>
      <c r="B25" s="3" t="s">
        <v>121</v>
      </c>
      <c r="C25" s="3" t="s">
        <v>36</v>
      </c>
      <c r="D25" s="3">
        <v>13676</v>
      </c>
      <c r="E25" s="3" t="s">
        <v>150</v>
      </c>
      <c r="F25" s="3" t="s">
        <v>152</v>
      </c>
      <c r="G25" s="3" t="s">
        <v>128</v>
      </c>
      <c r="H25" s="3" t="s">
        <v>151</v>
      </c>
      <c r="I25" s="3" t="s">
        <v>42</v>
      </c>
      <c r="J25" s="3" t="s">
        <v>43</v>
      </c>
      <c r="K25" s="3" t="s">
        <v>44</v>
      </c>
      <c r="L25" s="3" t="s">
        <v>6</v>
      </c>
      <c r="M25" s="3" t="s">
        <v>9</v>
      </c>
      <c r="N25" s="3">
        <v>7.62</v>
      </c>
      <c r="O25" s="3">
        <v>12424</v>
      </c>
      <c r="P25" s="3">
        <v>163034</v>
      </c>
      <c r="Q25" s="3">
        <v>0</v>
      </c>
      <c r="R25" s="3"/>
      <c r="S25" s="3">
        <v>7.47</v>
      </c>
      <c r="T25" s="3">
        <v>12060</v>
      </c>
      <c r="U25" s="3">
        <v>161480</v>
      </c>
      <c r="V25" s="3">
        <v>0</v>
      </c>
      <c r="W25" s="3" t="s">
        <v>153</v>
      </c>
      <c r="X25" s="14">
        <f t="shared" si="0"/>
        <v>2.0080321285140611E-2</v>
      </c>
    </row>
    <row r="26" spans="1:24" s="4" customFormat="1" ht="11.25" x14ac:dyDescent="0.2">
      <c r="A26" s="3" t="s">
        <v>34</v>
      </c>
      <c r="B26" s="3" t="s">
        <v>121</v>
      </c>
      <c r="C26" s="3" t="s">
        <v>36</v>
      </c>
      <c r="D26" s="3">
        <v>13679</v>
      </c>
      <c r="E26" s="3" t="s">
        <v>154</v>
      </c>
      <c r="F26" s="3" t="s">
        <v>156</v>
      </c>
      <c r="G26" s="3" t="s">
        <v>128</v>
      </c>
      <c r="H26" s="3" t="s">
        <v>155</v>
      </c>
      <c r="I26" s="3" t="s">
        <v>42</v>
      </c>
      <c r="J26" s="3" t="s">
        <v>43</v>
      </c>
      <c r="K26" s="3" t="s">
        <v>44</v>
      </c>
      <c r="L26" s="3" t="s">
        <v>6</v>
      </c>
      <c r="M26" s="3" t="s">
        <v>9</v>
      </c>
      <c r="N26" s="3">
        <v>38.29</v>
      </c>
      <c r="O26" s="3">
        <v>62418</v>
      </c>
      <c r="P26" s="3">
        <v>163034</v>
      </c>
      <c r="Q26" s="3">
        <v>0</v>
      </c>
      <c r="R26" s="3"/>
      <c r="S26" s="3">
        <v>39.64</v>
      </c>
      <c r="T26" s="3">
        <v>64006</v>
      </c>
      <c r="U26" s="3">
        <v>161480</v>
      </c>
      <c r="V26" s="3">
        <v>0</v>
      </c>
      <c r="W26" s="3" t="s">
        <v>157</v>
      </c>
      <c r="X26" s="14">
        <f t="shared" si="0"/>
        <v>-3.4056508577194791E-2</v>
      </c>
    </row>
    <row r="27" spans="1:24" s="4" customFormat="1" ht="11.25" x14ac:dyDescent="0.2">
      <c r="A27" s="3" t="s">
        <v>34</v>
      </c>
      <c r="B27" s="3" t="s">
        <v>121</v>
      </c>
      <c r="C27" s="3" t="s">
        <v>36</v>
      </c>
      <c r="D27" s="3">
        <v>13733</v>
      </c>
      <c r="E27" s="3" t="s">
        <v>158</v>
      </c>
      <c r="F27" s="3" t="s">
        <v>160</v>
      </c>
      <c r="G27" s="3" t="s">
        <v>123</v>
      </c>
      <c r="H27" s="3" t="s">
        <v>159</v>
      </c>
      <c r="I27" s="3" t="s">
        <v>42</v>
      </c>
      <c r="J27" s="3" t="s">
        <v>43</v>
      </c>
      <c r="K27" s="3" t="s">
        <v>44</v>
      </c>
      <c r="L27" s="3" t="s">
        <v>6</v>
      </c>
      <c r="M27" s="3" t="s">
        <v>9</v>
      </c>
      <c r="N27" s="3">
        <v>24.91</v>
      </c>
      <c r="O27" s="3">
        <v>40612</v>
      </c>
      <c r="P27" s="3">
        <v>163034</v>
      </c>
      <c r="Q27" s="3">
        <v>0</v>
      </c>
      <c r="R27" s="3"/>
      <c r="S27" s="3">
        <v>21.73</v>
      </c>
      <c r="T27" s="3">
        <v>35083</v>
      </c>
      <c r="U27" s="3">
        <v>161480</v>
      </c>
      <c r="V27" s="3">
        <v>0</v>
      </c>
      <c r="W27" s="3" t="s">
        <v>131</v>
      </c>
      <c r="X27" s="14">
        <f t="shared" si="0"/>
        <v>0.14634146341463414</v>
      </c>
    </row>
    <row r="28" spans="1:24" s="4" customFormat="1" ht="11.25" x14ac:dyDescent="0.2">
      <c r="A28" s="3" t="s">
        <v>34</v>
      </c>
      <c r="B28" s="3" t="s">
        <v>161</v>
      </c>
      <c r="C28" s="3" t="s">
        <v>36</v>
      </c>
      <c r="D28" s="3">
        <v>3452</v>
      </c>
      <c r="E28" s="3" t="s">
        <v>162</v>
      </c>
      <c r="F28" s="3" t="s">
        <v>163</v>
      </c>
      <c r="G28" s="3"/>
      <c r="H28" s="3"/>
      <c r="I28" s="3" t="s">
        <v>42</v>
      </c>
      <c r="J28" s="3" t="s">
        <v>43</v>
      </c>
      <c r="K28" s="3" t="s">
        <v>53</v>
      </c>
      <c r="L28" s="3" t="s">
        <v>6</v>
      </c>
      <c r="M28" s="3" t="s">
        <v>5256</v>
      </c>
      <c r="N28" s="3" t="s">
        <v>67</v>
      </c>
      <c r="O28" s="3" t="s">
        <v>40</v>
      </c>
      <c r="P28" s="3" t="s">
        <v>40</v>
      </c>
      <c r="Q28" s="3" t="s">
        <v>40</v>
      </c>
      <c r="R28" s="3"/>
      <c r="S28" s="3">
        <v>85.5</v>
      </c>
      <c r="T28" s="3">
        <v>112</v>
      </c>
      <c r="U28" s="3">
        <v>131</v>
      </c>
      <c r="V28" s="3">
        <v>0</v>
      </c>
      <c r="W28" s="3" t="s">
        <v>164</v>
      </c>
      <c r="X28" s="14" t="str">
        <f t="shared" si="0"/>
        <v>-</v>
      </c>
    </row>
    <row r="29" spans="1:24" s="4" customFormat="1" ht="11.25" x14ac:dyDescent="0.2">
      <c r="A29" s="3" t="s">
        <v>34</v>
      </c>
      <c r="B29" s="3" t="s">
        <v>161</v>
      </c>
      <c r="C29" s="3" t="s">
        <v>36</v>
      </c>
      <c r="D29" s="3">
        <v>8818</v>
      </c>
      <c r="E29" s="3" t="s">
        <v>165</v>
      </c>
      <c r="F29" s="3" t="s">
        <v>166</v>
      </c>
      <c r="G29" s="3"/>
      <c r="H29" s="3"/>
      <c r="I29" s="3" t="s">
        <v>42</v>
      </c>
      <c r="J29" s="3" t="s">
        <v>43</v>
      </c>
      <c r="K29" s="3" t="s">
        <v>44</v>
      </c>
      <c r="L29" s="3" t="s">
        <v>6</v>
      </c>
      <c r="M29" s="3" t="s">
        <v>5256</v>
      </c>
      <c r="N29" s="3" t="s">
        <v>67</v>
      </c>
      <c r="O29" s="3" t="s">
        <v>40</v>
      </c>
      <c r="P29" s="3" t="s">
        <v>40</v>
      </c>
      <c r="Q29" s="3" t="s">
        <v>40</v>
      </c>
      <c r="R29" s="3"/>
      <c r="S29" s="3">
        <v>100</v>
      </c>
      <c r="T29" s="3">
        <v>6</v>
      </c>
      <c r="U29" s="3">
        <v>6</v>
      </c>
      <c r="V29" s="3">
        <v>0</v>
      </c>
      <c r="W29" s="3" t="s">
        <v>167</v>
      </c>
      <c r="X29" s="14" t="str">
        <f t="shared" si="0"/>
        <v>-</v>
      </c>
    </row>
    <row r="30" spans="1:24" s="4" customFormat="1" ht="11.25" x14ac:dyDescent="0.2">
      <c r="A30" s="3" t="s">
        <v>34</v>
      </c>
      <c r="B30" s="3" t="s">
        <v>161</v>
      </c>
      <c r="C30" s="3" t="s">
        <v>36</v>
      </c>
      <c r="D30" s="3">
        <v>13073</v>
      </c>
      <c r="E30" s="3" t="s">
        <v>168</v>
      </c>
      <c r="F30" s="3" t="s">
        <v>169</v>
      </c>
      <c r="G30" s="3"/>
      <c r="H30" s="3"/>
      <c r="I30" s="3" t="s">
        <v>42</v>
      </c>
      <c r="J30" s="3" t="s">
        <v>43</v>
      </c>
      <c r="K30" s="3" t="s">
        <v>44</v>
      </c>
      <c r="L30" s="3" t="s">
        <v>6</v>
      </c>
      <c r="M30" s="3" t="s">
        <v>5256</v>
      </c>
      <c r="N30" s="3" t="s">
        <v>67</v>
      </c>
      <c r="O30" s="3" t="s">
        <v>40</v>
      </c>
      <c r="P30" s="3" t="s">
        <v>40</v>
      </c>
      <c r="Q30" s="3" t="s">
        <v>40</v>
      </c>
      <c r="R30" s="3"/>
      <c r="S30" s="3">
        <v>100</v>
      </c>
      <c r="T30" s="3">
        <v>52</v>
      </c>
      <c r="U30" s="3">
        <v>52</v>
      </c>
      <c r="V30" s="3">
        <v>0</v>
      </c>
      <c r="W30" s="3" t="s">
        <v>170</v>
      </c>
      <c r="X30" s="14" t="str">
        <f t="shared" si="0"/>
        <v>-</v>
      </c>
    </row>
    <row r="31" spans="1:24" s="4" customFormat="1" ht="11.25" x14ac:dyDescent="0.2">
      <c r="A31" s="3" t="s">
        <v>34</v>
      </c>
      <c r="B31" s="3" t="s">
        <v>161</v>
      </c>
      <c r="C31" s="3" t="s">
        <v>36</v>
      </c>
      <c r="D31" s="3">
        <v>13309</v>
      </c>
      <c r="E31" s="3" t="s">
        <v>171</v>
      </c>
      <c r="F31" s="3" t="s">
        <v>172</v>
      </c>
      <c r="G31" s="3"/>
      <c r="H31" s="3"/>
      <c r="I31" s="3" t="s">
        <v>42</v>
      </c>
      <c r="J31" s="3" t="s">
        <v>43</v>
      </c>
      <c r="K31" s="3" t="s">
        <v>44</v>
      </c>
      <c r="L31" s="3" t="s">
        <v>6</v>
      </c>
      <c r="M31" s="3" t="s">
        <v>5256</v>
      </c>
      <c r="N31" s="3" t="s">
        <v>67</v>
      </c>
      <c r="O31" s="3" t="s">
        <v>40</v>
      </c>
      <c r="P31" s="3" t="s">
        <v>40</v>
      </c>
      <c r="Q31" s="3" t="s">
        <v>40</v>
      </c>
      <c r="R31" s="3"/>
      <c r="S31" s="3">
        <v>100</v>
      </c>
      <c r="T31" s="3">
        <v>54</v>
      </c>
      <c r="U31" s="3">
        <v>54</v>
      </c>
      <c r="V31" s="3">
        <v>0</v>
      </c>
      <c r="W31" s="3" t="s">
        <v>173</v>
      </c>
      <c r="X31" s="14" t="str">
        <f t="shared" si="0"/>
        <v>-</v>
      </c>
    </row>
    <row r="32" spans="1:24" s="4" customFormat="1" ht="11.25" x14ac:dyDescent="0.2">
      <c r="A32" s="3" t="s">
        <v>34</v>
      </c>
      <c r="B32" s="3" t="s">
        <v>161</v>
      </c>
      <c r="C32" s="3" t="s">
        <v>36</v>
      </c>
      <c r="D32" s="3">
        <v>13799</v>
      </c>
      <c r="E32" s="3" t="s">
        <v>174</v>
      </c>
      <c r="F32" s="3" t="s">
        <v>177</v>
      </c>
      <c r="G32" s="3" t="s">
        <v>175</v>
      </c>
      <c r="H32" s="3" t="s">
        <v>176</v>
      </c>
      <c r="I32" s="3" t="s">
        <v>42</v>
      </c>
      <c r="J32" s="3" t="s">
        <v>43</v>
      </c>
      <c r="K32" s="3" t="s">
        <v>44</v>
      </c>
      <c r="L32" s="3" t="s">
        <v>6</v>
      </c>
      <c r="M32" s="3" t="s">
        <v>9</v>
      </c>
      <c r="N32" s="3">
        <v>0</v>
      </c>
      <c r="O32" s="3">
        <v>-116</v>
      </c>
      <c r="P32" s="3">
        <v>28927</v>
      </c>
      <c r="Q32" s="3">
        <v>0</v>
      </c>
      <c r="R32" s="3"/>
      <c r="S32" s="3">
        <v>-16</v>
      </c>
      <c r="T32" s="3">
        <v>-6544</v>
      </c>
      <c r="U32" s="3">
        <v>40576</v>
      </c>
      <c r="V32" s="3">
        <v>0</v>
      </c>
      <c r="W32" s="3" t="s">
        <v>178</v>
      </c>
      <c r="X32" s="14">
        <f t="shared" si="0"/>
        <v>-1</v>
      </c>
    </row>
    <row r="33" spans="1:24" s="4" customFormat="1" ht="11.25" x14ac:dyDescent="0.2">
      <c r="A33" s="3" t="s">
        <v>34</v>
      </c>
      <c r="B33" s="3" t="s">
        <v>161</v>
      </c>
      <c r="C33" s="3" t="s">
        <v>36</v>
      </c>
      <c r="D33" s="3">
        <v>13809</v>
      </c>
      <c r="E33" s="3" t="s">
        <v>179</v>
      </c>
      <c r="F33" s="3" t="s">
        <v>182</v>
      </c>
      <c r="G33" s="3" t="s">
        <v>180</v>
      </c>
      <c r="H33" s="3" t="s">
        <v>181</v>
      </c>
      <c r="I33" s="3" t="s">
        <v>42</v>
      </c>
      <c r="J33" s="3" t="s">
        <v>43</v>
      </c>
      <c r="K33" s="3" t="s">
        <v>44</v>
      </c>
      <c r="L33" s="3" t="s">
        <v>6</v>
      </c>
      <c r="M33" s="3" t="s">
        <v>9</v>
      </c>
      <c r="N33" s="3">
        <v>83.33</v>
      </c>
      <c r="O33" s="3">
        <v>10</v>
      </c>
      <c r="P33" s="3">
        <v>12</v>
      </c>
      <c r="Q33" s="3">
        <v>0</v>
      </c>
      <c r="R33" s="3"/>
      <c r="S33" s="3" t="s">
        <v>67</v>
      </c>
      <c r="T33" s="3" t="s">
        <v>40</v>
      </c>
      <c r="U33" s="3" t="s">
        <v>40</v>
      </c>
      <c r="V33" s="3" t="s">
        <v>40</v>
      </c>
      <c r="W33" s="3" t="s">
        <v>183</v>
      </c>
      <c r="X33" s="14">
        <f t="shared" si="0"/>
        <v>1</v>
      </c>
    </row>
    <row r="34" spans="1:24" s="4" customFormat="1" ht="11.25" x14ac:dyDescent="0.2">
      <c r="A34" s="3" t="s">
        <v>34</v>
      </c>
      <c r="B34" s="3" t="s">
        <v>161</v>
      </c>
      <c r="C34" s="3" t="s">
        <v>36</v>
      </c>
      <c r="D34" s="3">
        <v>13812</v>
      </c>
      <c r="E34" s="3" t="s">
        <v>184</v>
      </c>
      <c r="F34" s="3" t="s">
        <v>187</v>
      </c>
      <c r="G34" s="3" t="s">
        <v>185</v>
      </c>
      <c r="H34" s="3" t="s">
        <v>186</v>
      </c>
      <c r="I34" s="3" t="s">
        <v>42</v>
      </c>
      <c r="J34" s="3" t="s">
        <v>43</v>
      </c>
      <c r="K34" s="3" t="s">
        <v>44</v>
      </c>
      <c r="L34" s="3" t="s">
        <v>6</v>
      </c>
      <c r="M34" s="3" t="s">
        <v>9</v>
      </c>
      <c r="N34" s="3">
        <v>80</v>
      </c>
      <c r="O34" s="3">
        <v>4</v>
      </c>
      <c r="P34" s="3">
        <v>5</v>
      </c>
      <c r="Q34" s="3">
        <v>0</v>
      </c>
      <c r="R34" s="3"/>
      <c r="S34" s="3">
        <v>0</v>
      </c>
      <c r="T34" s="3">
        <v>0</v>
      </c>
      <c r="U34" s="3">
        <v>0</v>
      </c>
      <c r="V34" s="3">
        <v>0</v>
      </c>
      <c r="W34" s="3" t="s">
        <v>188</v>
      </c>
      <c r="X34" s="14">
        <f t="shared" si="0"/>
        <v>1</v>
      </c>
    </row>
    <row r="35" spans="1:24" s="4" customFormat="1" ht="11.25" x14ac:dyDescent="0.2">
      <c r="A35" s="3" t="s">
        <v>34</v>
      </c>
      <c r="B35" s="3" t="s">
        <v>161</v>
      </c>
      <c r="C35" s="3" t="s">
        <v>36</v>
      </c>
      <c r="D35" s="3">
        <v>13813</v>
      </c>
      <c r="E35" s="3" t="s">
        <v>189</v>
      </c>
      <c r="F35" s="3" t="s">
        <v>192</v>
      </c>
      <c r="G35" s="3" t="s">
        <v>190</v>
      </c>
      <c r="H35" s="3" t="s">
        <v>191</v>
      </c>
      <c r="I35" s="3" t="s">
        <v>42</v>
      </c>
      <c r="J35" s="3" t="s">
        <v>43</v>
      </c>
      <c r="K35" s="3" t="s">
        <v>44</v>
      </c>
      <c r="L35" s="3" t="s">
        <v>45</v>
      </c>
      <c r="M35" s="3" t="s">
        <v>9</v>
      </c>
      <c r="N35" s="3">
        <v>80</v>
      </c>
      <c r="O35" s="3">
        <v>8</v>
      </c>
      <c r="P35" s="3">
        <v>10</v>
      </c>
      <c r="Q35" s="3">
        <v>0</v>
      </c>
      <c r="R35" s="3"/>
      <c r="S35" s="3">
        <v>83.33</v>
      </c>
      <c r="T35" s="3">
        <v>5</v>
      </c>
      <c r="U35" s="3">
        <v>6</v>
      </c>
      <c r="V35" s="3">
        <v>0</v>
      </c>
      <c r="W35" s="3" t="s">
        <v>193</v>
      </c>
      <c r="X35" s="14">
        <f t="shared" si="0"/>
        <v>-3.9961598463938541E-2</v>
      </c>
    </row>
    <row r="36" spans="1:24" s="4" customFormat="1" ht="11.25" x14ac:dyDescent="0.2">
      <c r="A36" s="3" t="s">
        <v>34</v>
      </c>
      <c r="B36" s="3" t="s">
        <v>161</v>
      </c>
      <c r="C36" s="3" t="s">
        <v>36</v>
      </c>
      <c r="D36" s="3">
        <v>13814</v>
      </c>
      <c r="E36" s="3" t="s">
        <v>194</v>
      </c>
      <c r="F36" s="3" t="s">
        <v>197</v>
      </c>
      <c r="G36" s="3" t="s">
        <v>195</v>
      </c>
      <c r="H36" s="3" t="s">
        <v>196</v>
      </c>
      <c r="I36" s="3" t="s">
        <v>42</v>
      </c>
      <c r="J36" s="3" t="s">
        <v>43</v>
      </c>
      <c r="K36" s="3" t="s">
        <v>44</v>
      </c>
      <c r="L36" s="3" t="s">
        <v>45</v>
      </c>
      <c r="M36" s="3" t="s">
        <v>9</v>
      </c>
      <c r="N36" s="3">
        <v>80</v>
      </c>
      <c r="O36" s="3">
        <v>4</v>
      </c>
      <c r="P36" s="3">
        <v>5</v>
      </c>
      <c r="Q36" s="3">
        <v>0</v>
      </c>
      <c r="R36" s="3"/>
      <c r="S36" s="3">
        <v>60</v>
      </c>
      <c r="T36" s="3">
        <v>3</v>
      </c>
      <c r="U36" s="3">
        <v>5</v>
      </c>
      <c r="V36" s="3">
        <v>0</v>
      </c>
      <c r="W36" s="3" t="s">
        <v>198</v>
      </c>
      <c r="X36" s="14">
        <f t="shared" si="0"/>
        <v>0.33333333333333331</v>
      </c>
    </row>
    <row r="37" spans="1:24" s="4" customFormat="1" ht="11.25" x14ac:dyDescent="0.2">
      <c r="A37" s="3" t="s">
        <v>34</v>
      </c>
      <c r="B37" s="3" t="s">
        <v>161</v>
      </c>
      <c r="C37" s="3" t="s">
        <v>36</v>
      </c>
      <c r="D37" s="3">
        <v>13817</v>
      </c>
      <c r="E37" s="3" t="s">
        <v>199</v>
      </c>
      <c r="F37" s="3" t="s">
        <v>202</v>
      </c>
      <c r="G37" s="3" t="s">
        <v>200</v>
      </c>
      <c r="H37" s="3" t="s">
        <v>201</v>
      </c>
      <c r="I37" s="3" t="s">
        <v>42</v>
      </c>
      <c r="J37" s="3" t="s">
        <v>43</v>
      </c>
      <c r="K37" s="3" t="s">
        <v>44</v>
      </c>
      <c r="L37" s="3" t="s">
        <v>6</v>
      </c>
      <c r="M37" s="3" t="s">
        <v>9</v>
      </c>
      <c r="N37" s="3">
        <v>80.77</v>
      </c>
      <c r="O37" s="3">
        <v>42</v>
      </c>
      <c r="P37" s="3">
        <v>52</v>
      </c>
      <c r="Q37" s="3">
        <v>0</v>
      </c>
      <c r="R37" s="3"/>
      <c r="S37" s="3" t="s">
        <v>67</v>
      </c>
      <c r="T37" s="3" t="s">
        <v>40</v>
      </c>
      <c r="U37" s="3" t="s">
        <v>40</v>
      </c>
      <c r="V37" s="3" t="s">
        <v>40</v>
      </c>
      <c r="W37" s="3" t="s">
        <v>203</v>
      </c>
      <c r="X37" s="14">
        <f t="shared" si="0"/>
        <v>1</v>
      </c>
    </row>
    <row r="38" spans="1:24" s="4" customFormat="1" ht="11.25" x14ac:dyDescent="0.2">
      <c r="A38" s="3" t="s">
        <v>34</v>
      </c>
      <c r="B38" s="3" t="s">
        <v>204</v>
      </c>
      <c r="C38" s="3" t="s">
        <v>36</v>
      </c>
      <c r="D38" s="3">
        <v>1313</v>
      </c>
      <c r="E38" s="3" t="s">
        <v>205</v>
      </c>
      <c r="F38" s="3" t="s">
        <v>208</v>
      </c>
      <c r="G38" s="3" t="s">
        <v>206</v>
      </c>
      <c r="H38" s="3" t="s">
        <v>207</v>
      </c>
      <c r="I38" s="3" t="s">
        <v>42</v>
      </c>
      <c r="J38" s="3" t="s">
        <v>43</v>
      </c>
      <c r="K38" s="3" t="s">
        <v>44</v>
      </c>
      <c r="L38" s="3" t="s">
        <v>78</v>
      </c>
      <c r="M38" s="3" t="s">
        <v>5257</v>
      </c>
      <c r="N38" s="3">
        <v>100</v>
      </c>
      <c r="O38" s="3">
        <v>16</v>
      </c>
      <c r="P38" s="3">
        <v>16</v>
      </c>
      <c r="Q38" s="3">
        <v>0</v>
      </c>
      <c r="R38" s="3"/>
      <c r="S38" s="3">
        <v>100</v>
      </c>
      <c r="T38" s="3">
        <v>16</v>
      </c>
      <c r="U38" s="3">
        <v>16</v>
      </c>
      <c r="V38" s="3">
        <v>0</v>
      </c>
      <c r="W38" s="3" t="s">
        <v>209</v>
      </c>
      <c r="X38" s="14">
        <f t="shared" si="0"/>
        <v>0</v>
      </c>
    </row>
    <row r="39" spans="1:24" s="4" customFormat="1" ht="11.25" x14ac:dyDescent="0.2">
      <c r="A39" s="3" t="s">
        <v>34</v>
      </c>
      <c r="B39" s="3" t="s">
        <v>204</v>
      </c>
      <c r="C39" s="3" t="s">
        <v>36</v>
      </c>
      <c r="D39" s="3">
        <v>1315</v>
      </c>
      <c r="E39" s="3" t="s">
        <v>210</v>
      </c>
      <c r="F39" s="3" t="s">
        <v>212</v>
      </c>
      <c r="G39" s="3" t="s">
        <v>206</v>
      </c>
      <c r="H39" s="3" t="s">
        <v>211</v>
      </c>
      <c r="I39" s="3" t="s">
        <v>42</v>
      </c>
      <c r="J39" s="3" t="s">
        <v>43</v>
      </c>
      <c r="K39" s="3" t="s">
        <v>44</v>
      </c>
      <c r="L39" s="3" t="s">
        <v>78</v>
      </c>
      <c r="M39" s="3" t="s">
        <v>5256</v>
      </c>
      <c r="N39" s="3" t="s">
        <v>67</v>
      </c>
      <c r="O39" s="3" t="s">
        <v>40</v>
      </c>
      <c r="P39" s="3" t="s">
        <v>40</v>
      </c>
      <c r="Q39" s="3" t="s">
        <v>40</v>
      </c>
      <c r="R39" s="3"/>
      <c r="S39" s="3">
        <v>100</v>
      </c>
      <c r="T39" s="3">
        <v>5</v>
      </c>
      <c r="U39" s="3">
        <v>5</v>
      </c>
      <c r="V39" s="3">
        <v>0</v>
      </c>
      <c r="W39" s="3" t="s">
        <v>213</v>
      </c>
      <c r="X39" s="14" t="str">
        <f t="shared" si="0"/>
        <v>-</v>
      </c>
    </row>
    <row r="40" spans="1:24" s="4" customFormat="1" ht="11.25" x14ac:dyDescent="0.2">
      <c r="A40" s="3" t="s">
        <v>34</v>
      </c>
      <c r="B40" s="3" t="s">
        <v>204</v>
      </c>
      <c r="C40" s="3" t="s">
        <v>36</v>
      </c>
      <c r="D40" s="3">
        <v>7716</v>
      </c>
      <c r="E40" s="3" t="s">
        <v>214</v>
      </c>
      <c r="F40" s="3" t="s">
        <v>216</v>
      </c>
      <c r="G40" s="3" t="s">
        <v>206</v>
      </c>
      <c r="H40" s="3" t="s">
        <v>215</v>
      </c>
      <c r="I40" s="3" t="s">
        <v>87</v>
      </c>
      <c r="J40" s="3" t="s">
        <v>52</v>
      </c>
      <c r="K40" s="3" t="s">
        <v>53</v>
      </c>
      <c r="L40" s="3" t="s">
        <v>6</v>
      </c>
      <c r="M40" s="3" t="s">
        <v>5256</v>
      </c>
      <c r="N40" s="3" t="s">
        <v>67</v>
      </c>
      <c r="O40" s="3" t="s">
        <v>40</v>
      </c>
      <c r="P40" s="3" t="s">
        <v>40</v>
      </c>
      <c r="Q40" s="3" t="s">
        <v>40</v>
      </c>
      <c r="R40" s="3"/>
      <c r="S40" s="3">
        <v>3.22</v>
      </c>
      <c r="T40" s="3">
        <v>3197</v>
      </c>
      <c r="U40" s="3">
        <v>992</v>
      </c>
      <c r="V40" s="3">
        <v>0</v>
      </c>
      <c r="W40" s="3" t="s">
        <v>217</v>
      </c>
      <c r="X40" s="14" t="e">
        <f t="shared" si="0"/>
        <v>#VALUE!</v>
      </c>
    </row>
    <row r="41" spans="1:24" s="4" customFormat="1" ht="11.25" x14ac:dyDescent="0.2">
      <c r="A41" s="3" t="s">
        <v>34</v>
      </c>
      <c r="B41" s="3" t="s">
        <v>204</v>
      </c>
      <c r="C41" s="3" t="s">
        <v>36</v>
      </c>
      <c r="D41" s="3">
        <v>8176</v>
      </c>
      <c r="E41" s="3" t="s">
        <v>218</v>
      </c>
      <c r="F41" s="3" t="s">
        <v>220</v>
      </c>
      <c r="G41" s="3" t="s">
        <v>219</v>
      </c>
      <c r="H41" s="3"/>
      <c r="I41" s="3" t="s">
        <v>42</v>
      </c>
      <c r="J41" s="3" t="s">
        <v>43</v>
      </c>
      <c r="K41" s="3" t="s">
        <v>44</v>
      </c>
      <c r="L41" s="3" t="s">
        <v>6</v>
      </c>
      <c r="M41" s="3" t="s">
        <v>5256</v>
      </c>
      <c r="N41" s="3" t="s">
        <v>67</v>
      </c>
      <c r="O41" s="3" t="s">
        <v>40</v>
      </c>
      <c r="P41" s="3" t="s">
        <v>40</v>
      </c>
      <c r="Q41" s="3" t="s">
        <v>40</v>
      </c>
      <c r="R41" s="3"/>
      <c r="S41" s="3">
        <v>100.76</v>
      </c>
      <c r="T41" s="3">
        <v>53814</v>
      </c>
      <c r="U41" s="3">
        <v>53410</v>
      </c>
      <c r="V41" s="3">
        <v>0</v>
      </c>
      <c r="W41" s="3" t="s">
        <v>221</v>
      </c>
      <c r="X41" s="14" t="str">
        <f t="shared" si="0"/>
        <v>-</v>
      </c>
    </row>
    <row r="42" spans="1:24" s="4" customFormat="1" ht="11.25" x14ac:dyDescent="0.2">
      <c r="A42" s="3" t="s">
        <v>34</v>
      </c>
      <c r="B42" s="3" t="s">
        <v>204</v>
      </c>
      <c r="C42" s="3" t="s">
        <v>36</v>
      </c>
      <c r="D42" s="3">
        <v>11779</v>
      </c>
      <c r="E42" s="3" t="s">
        <v>222</v>
      </c>
      <c r="F42" s="3" t="s">
        <v>224</v>
      </c>
      <c r="G42" s="3" t="s">
        <v>206</v>
      </c>
      <c r="H42" s="3" t="s">
        <v>223</v>
      </c>
      <c r="I42" s="3" t="s">
        <v>42</v>
      </c>
      <c r="J42" s="3" t="s">
        <v>52</v>
      </c>
      <c r="K42" s="3" t="s">
        <v>44</v>
      </c>
      <c r="L42" s="3" t="s">
        <v>78</v>
      </c>
      <c r="M42" s="3" t="s">
        <v>5257</v>
      </c>
      <c r="N42" s="3">
        <v>0.2</v>
      </c>
      <c r="O42" s="3">
        <v>464</v>
      </c>
      <c r="P42" s="3">
        <v>233290</v>
      </c>
      <c r="Q42" s="3">
        <v>0</v>
      </c>
      <c r="R42" s="3"/>
      <c r="S42" s="3">
        <v>0.26</v>
      </c>
      <c r="T42" s="3">
        <v>575</v>
      </c>
      <c r="U42" s="3">
        <v>221482</v>
      </c>
      <c r="V42" s="3">
        <v>0</v>
      </c>
      <c r="W42" s="3" t="s">
        <v>225</v>
      </c>
      <c r="X42" s="14">
        <f t="shared" si="0"/>
        <v>0.23076923076923075</v>
      </c>
    </row>
    <row r="43" spans="1:24" s="4" customFormat="1" ht="11.25" x14ac:dyDescent="0.2">
      <c r="A43" s="3" t="s">
        <v>34</v>
      </c>
      <c r="B43" s="3" t="s">
        <v>204</v>
      </c>
      <c r="C43" s="3" t="s">
        <v>36</v>
      </c>
      <c r="D43" s="3">
        <v>12164</v>
      </c>
      <c r="E43" s="3" t="s">
        <v>226</v>
      </c>
      <c r="F43" s="3" t="s">
        <v>228</v>
      </c>
      <c r="G43" s="3" t="s">
        <v>206</v>
      </c>
      <c r="H43" s="3" t="s">
        <v>227</v>
      </c>
      <c r="I43" s="3" t="s">
        <v>42</v>
      </c>
      <c r="J43" s="3" t="s">
        <v>43</v>
      </c>
      <c r="K43" s="3" t="s">
        <v>44</v>
      </c>
      <c r="L43" s="3" t="s">
        <v>6</v>
      </c>
      <c r="M43" s="3" t="s">
        <v>5257</v>
      </c>
      <c r="N43" s="3">
        <v>100</v>
      </c>
      <c r="O43" s="3">
        <v>25360</v>
      </c>
      <c r="P43" s="3">
        <v>25360</v>
      </c>
      <c r="Q43" s="3">
        <v>0</v>
      </c>
      <c r="R43" s="3"/>
      <c r="S43" s="3">
        <v>103.13</v>
      </c>
      <c r="T43" s="3">
        <v>22439</v>
      </c>
      <c r="U43" s="3">
        <v>21758</v>
      </c>
      <c r="V43" s="3">
        <v>0</v>
      </c>
      <c r="W43" s="3" t="s">
        <v>229</v>
      </c>
      <c r="X43" s="14">
        <f t="shared" si="0"/>
        <v>-3.0350043634247995E-2</v>
      </c>
    </row>
    <row r="44" spans="1:24" s="4" customFormat="1" ht="11.25" x14ac:dyDescent="0.2">
      <c r="A44" s="3" t="s">
        <v>34</v>
      </c>
      <c r="B44" s="3" t="s">
        <v>204</v>
      </c>
      <c r="C44" s="3" t="s">
        <v>36</v>
      </c>
      <c r="D44" s="3">
        <v>13839</v>
      </c>
      <c r="E44" s="3" t="s">
        <v>230</v>
      </c>
      <c r="F44" s="3" t="s">
        <v>232</v>
      </c>
      <c r="G44" s="3" t="s">
        <v>219</v>
      </c>
      <c r="H44" s="3" t="s">
        <v>231</v>
      </c>
      <c r="I44" s="3" t="s">
        <v>42</v>
      </c>
      <c r="J44" s="3" t="s">
        <v>43</v>
      </c>
      <c r="K44" s="3" t="s">
        <v>44</v>
      </c>
      <c r="L44" s="3" t="s">
        <v>6</v>
      </c>
      <c r="M44" s="3" t="s">
        <v>9</v>
      </c>
      <c r="N44" s="3">
        <v>6.11</v>
      </c>
      <c r="O44" s="3">
        <v>8</v>
      </c>
      <c r="P44" s="3">
        <v>131</v>
      </c>
      <c r="Q44" s="3">
        <v>0</v>
      </c>
      <c r="R44" s="3"/>
      <c r="S44" s="3">
        <v>16.79</v>
      </c>
      <c r="T44" s="3">
        <v>22</v>
      </c>
      <c r="U44" s="3">
        <v>131</v>
      </c>
      <c r="V44" s="3">
        <v>0</v>
      </c>
      <c r="W44" s="3" t="s">
        <v>233</v>
      </c>
      <c r="X44" s="14">
        <f t="shared" si="0"/>
        <v>-0.63609291244788568</v>
      </c>
    </row>
    <row r="45" spans="1:24" s="4" customFormat="1" ht="11.25" x14ac:dyDescent="0.2">
      <c r="A45" s="3" t="s">
        <v>34</v>
      </c>
      <c r="B45" s="3" t="s">
        <v>234</v>
      </c>
      <c r="C45" s="3" t="s">
        <v>36</v>
      </c>
      <c r="D45" s="3">
        <v>9641</v>
      </c>
      <c r="E45" s="3" t="s">
        <v>235</v>
      </c>
      <c r="F45" s="3" t="s">
        <v>238</v>
      </c>
      <c r="G45" s="3" t="s">
        <v>236</v>
      </c>
      <c r="H45" s="3" t="s">
        <v>237</v>
      </c>
      <c r="I45" s="3" t="s">
        <v>42</v>
      </c>
      <c r="J45" s="3" t="s">
        <v>43</v>
      </c>
      <c r="K45" s="3" t="s">
        <v>44</v>
      </c>
      <c r="L45" s="3" t="s">
        <v>6</v>
      </c>
      <c r="M45" s="3" t="s">
        <v>5257</v>
      </c>
      <c r="N45" s="3">
        <v>81.290000000000006</v>
      </c>
      <c r="O45" s="3">
        <v>804362</v>
      </c>
      <c r="P45" s="3">
        <v>989499</v>
      </c>
      <c r="Q45" s="3">
        <v>0</v>
      </c>
      <c r="R45" s="3"/>
      <c r="S45" s="3">
        <v>0</v>
      </c>
      <c r="T45" s="3">
        <v>767762</v>
      </c>
      <c r="U45" s="3">
        <v>961232</v>
      </c>
      <c r="V45" s="3">
        <v>0</v>
      </c>
      <c r="W45" s="3" t="s">
        <v>239</v>
      </c>
      <c r="X45" s="14" t="str">
        <f t="shared" si="0"/>
        <v>-</v>
      </c>
    </row>
    <row r="46" spans="1:24" s="4" customFormat="1" ht="11.25" x14ac:dyDescent="0.2">
      <c r="A46" s="3" t="s">
        <v>34</v>
      </c>
      <c r="B46" s="3" t="s">
        <v>234</v>
      </c>
      <c r="C46" s="3" t="s">
        <v>36</v>
      </c>
      <c r="D46" s="3">
        <v>11748</v>
      </c>
      <c r="E46" s="3" t="s">
        <v>240</v>
      </c>
      <c r="F46" s="3" t="s">
        <v>241</v>
      </c>
      <c r="G46" s="3"/>
      <c r="H46" s="3"/>
      <c r="I46" s="3" t="s">
        <v>42</v>
      </c>
      <c r="J46" s="3" t="s">
        <v>43</v>
      </c>
      <c r="K46" s="3" t="s">
        <v>44</v>
      </c>
      <c r="L46" s="3" t="s">
        <v>6</v>
      </c>
      <c r="M46" s="3" t="s">
        <v>5256</v>
      </c>
      <c r="N46" s="3" t="s">
        <v>67</v>
      </c>
      <c r="O46" s="3" t="s">
        <v>40</v>
      </c>
      <c r="P46" s="3" t="s">
        <v>40</v>
      </c>
      <c r="Q46" s="3" t="s">
        <v>40</v>
      </c>
      <c r="R46" s="3"/>
      <c r="S46" s="3">
        <v>15.16</v>
      </c>
      <c r="T46" s="3">
        <v>11988</v>
      </c>
      <c r="U46" s="3">
        <v>79065</v>
      </c>
      <c r="V46" s="3">
        <v>0</v>
      </c>
      <c r="W46" s="3" t="s">
        <v>242</v>
      </c>
      <c r="X46" s="14" t="str">
        <f t="shared" si="0"/>
        <v>-</v>
      </c>
    </row>
    <row r="47" spans="1:24" s="4" customFormat="1" ht="11.25" x14ac:dyDescent="0.2">
      <c r="A47" s="3" t="s">
        <v>34</v>
      </c>
      <c r="B47" s="3" t="s">
        <v>234</v>
      </c>
      <c r="C47" s="3" t="s">
        <v>36</v>
      </c>
      <c r="D47" s="3">
        <v>12877</v>
      </c>
      <c r="E47" s="3" t="s">
        <v>243</v>
      </c>
      <c r="F47" s="3" t="s">
        <v>244</v>
      </c>
      <c r="G47" s="3" t="s">
        <v>236</v>
      </c>
      <c r="H47" s="3" t="s">
        <v>237</v>
      </c>
      <c r="I47" s="3" t="s">
        <v>42</v>
      </c>
      <c r="J47" s="3" t="s">
        <v>43</v>
      </c>
      <c r="K47" s="3" t="s">
        <v>44</v>
      </c>
      <c r="L47" s="3" t="s">
        <v>78</v>
      </c>
      <c r="M47" s="3" t="s">
        <v>5257</v>
      </c>
      <c r="N47" s="3">
        <v>90</v>
      </c>
      <c r="O47" s="3">
        <v>18</v>
      </c>
      <c r="P47" s="3">
        <v>20</v>
      </c>
      <c r="Q47" s="3">
        <v>0</v>
      </c>
      <c r="R47" s="3"/>
      <c r="S47" s="3">
        <v>95.24</v>
      </c>
      <c r="T47" s="3">
        <v>20</v>
      </c>
      <c r="U47" s="3">
        <v>21</v>
      </c>
      <c r="V47" s="3">
        <v>0</v>
      </c>
      <c r="W47" s="3" t="s">
        <v>245</v>
      </c>
      <c r="X47" s="14">
        <f t="shared" si="0"/>
        <v>-5.5018899622007511E-2</v>
      </c>
    </row>
    <row r="48" spans="1:24" s="4" customFormat="1" ht="11.25" x14ac:dyDescent="0.2">
      <c r="A48" s="3" t="s">
        <v>34</v>
      </c>
      <c r="B48" s="3" t="s">
        <v>234</v>
      </c>
      <c r="C48" s="3" t="s">
        <v>36</v>
      </c>
      <c r="D48" s="3">
        <v>12954</v>
      </c>
      <c r="E48" s="3" t="s">
        <v>246</v>
      </c>
      <c r="F48" s="3" t="s">
        <v>247</v>
      </c>
      <c r="G48" s="3" t="s">
        <v>236</v>
      </c>
      <c r="H48" s="3" t="s">
        <v>237</v>
      </c>
      <c r="I48" s="3" t="s">
        <v>42</v>
      </c>
      <c r="J48" s="3" t="s">
        <v>43</v>
      </c>
      <c r="K48" s="3" t="s">
        <v>44</v>
      </c>
      <c r="L48" s="3" t="s">
        <v>6</v>
      </c>
      <c r="M48" s="3" t="s">
        <v>5257</v>
      </c>
      <c r="N48" s="3">
        <v>22.86</v>
      </c>
      <c r="O48" s="3">
        <v>3069389</v>
      </c>
      <c r="P48" s="3">
        <v>13424000</v>
      </c>
      <c r="Q48" s="3">
        <v>0</v>
      </c>
      <c r="R48" s="3"/>
      <c r="S48" s="3">
        <v>72.260000000000005</v>
      </c>
      <c r="T48" s="3">
        <v>9699960</v>
      </c>
      <c r="U48" s="3">
        <v>13424000</v>
      </c>
      <c r="V48" s="3">
        <v>0</v>
      </c>
      <c r="W48" s="3" t="s">
        <v>248</v>
      </c>
      <c r="X48" s="14">
        <f t="shared" si="0"/>
        <v>-0.68364240243564911</v>
      </c>
    </row>
    <row r="49" spans="1:24" s="4" customFormat="1" ht="11.25" x14ac:dyDescent="0.2">
      <c r="A49" s="3" t="s">
        <v>34</v>
      </c>
      <c r="B49" s="3" t="s">
        <v>234</v>
      </c>
      <c r="C49" s="3" t="s">
        <v>36</v>
      </c>
      <c r="D49" s="3">
        <v>13165</v>
      </c>
      <c r="E49" s="3" t="s">
        <v>249</v>
      </c>
      <c r="F49" s="3" t="s">
        <v>250</v>
      </c>
      <c r="G49" s="3"/>
      <c r="H49" s="3"/>
      <c r="I49" s="3" t="s">
        <v>42</v>
      </c>
      <c r="J49" s="3" t="s">
        <v>43</v>
      </c>
      <c r="K49" s="3" t="s">
        <v>44</v>
      </c>
      <c r="L49" s="3" t="s">
        <v>78</v>
      </c>
      <c r="M49" s="3" t="s">
        <v>5256</v>
      </c>
      <c r="N49" s="3" t="s">
        <v>67</v>
      </c>
      <c r="O49" s="3" t="s">
        <v>40</v>
      </c>
      <c r="P49" s="3" t="s">
        <v>40</v>
      </c>
      <c r="Q49" s="3" t="s">
        <v>40</v>
      </c>
      <c r="R49" s="3"/>
      <c r="S49" s="3">
        <v>32.94</v>
      </c>
      <c r="T49" s="3">
        <v>847</v>
      </c>
      <c r="U49" s="3">
        <v>2571</v>
      </c>
      <c r="V49" s="3">
        <v>0</v>
      </c>
      <c r="W49" s="3" t="s">
        <v>251</v>
      </c>
      <c r="X49" s="14" t="str">
        <f t="shared" si="0"/>
        <v>-</v>
      </c>
    </row>
    <row r="50" spans="1:24" s="4" customFormat="1" ht="11.25" x14ac:dyDescent="0.2">
      <c r="A50" s="3" t="s">
        <v>34</v>
      </c>
      <c r="B50" s="3" t="s">
        <v>234</v>
      </c>
      <c r="C50" s="3" t="s">
        <v>36</v>
      </c>
      <c r="D50" s="3">
        <v>13818</v>
      </c>
      <c r="E50" s="3" t="s">
        <v>252</v>
      </c>
      <c r="F50" s="3" t="s">
        <v>255</v>
      </c>
      <c r="G50" s="3" t="s">
        <v>253</v>
      </c>
      <c r="H50" s="3" t="s">
        <v>254</v>
      </c>
      <c r="I50" s="3" t="s">
        <v>42</v>
      </c>
      <c r="J50" s="3" t="s">
        <v>43</v>
      </c>
      <c r="K50" s="3" t="s">
        <v>44</v>
      </c>
      <c r="L50" s="3" t="s">
        <v>45</v>
      </c>
      <c r="M50" s="3" t="s">
        <v>9</v>
      </c>
      <c r="N50" s="3">
        <v>74.8</v>
      </c>
      <c r="O50" s="3">
        <v>12000</v>
      </c>
      <c r="P50" s="3">
        <v>16043</v>
      </c>
      <c r="Q50" s="3">
        <v>0</v>
      </c>
      <c r="R50" s="3"/>
      <c r="S50" s="3" t="s">
        <v>67</v>
      </c>
      <c r="T50" s="3" t="s">
        <v>40</v>
      </c>
      <c r="U50" s="3" t="s">
        <v>40</v>
      </c>
      <c r="V50" s="3" t="s">
        <v>40</v>
      </c>
      <c r="W50" s="3" t="s">
        <v>256</v>
      </c>
      <c r="X50" s="14">
        <f t="shared" si="0"/>
        <v>1</v>
      </c>
    </row>
    <row r="51" spans="1:24" s="4" customFormat="1" ht="11.25" x14ac:dyDescent="0.2">
      <c r="A51" s="3" t="s">
        <v>34</v>
      </c>
      <c r="B51" s="3" t="s">
        <v>234</v>
      </c>
      <c r="C51" s="3" t="s">
        <v>36</v>
      </c>
      <c r="D51" s="3">
        <v>13825</v>
      </c>
      <c r="E51" s="3" t="s">
        <v>257</v>
      </c>
      <c r="F51" s="3" t="s">
        <v>259</v>
      </c>
      <c r="G51" s="3" t="s">
        <v>258</v>
      </c>
      <c r="H51" s="3" t="s">
        <v>254</v>
      </c>
      <c r="I51" s="3" t="s">
        <v>42</v>
      </c>
      <c r="J51" s="3" t="s">
        <v>43</v>
      </c>
      <c r="K51" s="3" t="s">
        <v>44</v>
      </c>
      <c r="L51" s="3" t="s">
        <v>45</v>
      </c>
      <c r="M51" s="3" t="s">
        <v>9</v>
      </c>
      <c r="N51" s="3">
        <v>75</v>
      </c>
      <c r="O51" s="3">
        <v>33</v>
      </c>
      <c r="P51" s="3">
        <v>44</v>
      </c>
      <c r="Q51" s="3">
        <v>0</v>
      </c>
      <c r="R51" s="3"/>
      <c r="S51" s="3" t="s">
        <v>67</v>
      </c>
      <c r="T51" s="3" t="s">
        <v>40</v>
      </c>
      <c r="U51" s="3" t="s">
        <v>40</v>
      </c>
      <c r="V51" s="3" t="s">
        <v>40</v>
      </c>
      <c r="W51" s="3" t="s">
        <v>260</v>
      </c>
      <c r="X51" s="14">
        <f t="shared" si="0"/>
        <v>1</v>
      </c>
    </row>
    <row r="52" spans="1:24" s="4" customFormat="1" ht="11.25" x14ac:dyDescent="0.2">
      <c r="A52" s="3" t="s">
        <v>261</v>
      </c>
      <c r="B52" s="3" t="s">
        <v>262</v>
      </c>
      <c r="C52" s="3" t="s">
        <v>263</v>
      </c>
      <c r="D52" s="3">
        <v>12004</v>
      </c>
      <c r="E52" s="3" t="s">
        <v>264</v>
      </c>
      <c r="F52" s="3" t="s">
        <v>265</v>
      </c>
      <c r="G52" s="3"/>
      <c r="H52" s="3"/>
      <c r="I52" s="3" t="s">
        <v>42</v>
      </c>
      <c r="J52" s="3" t="s">
        <v>43</v>
      </c>
      <c r="K52" s="3" t="s">
        <v>44</v>
      </c>
      <c r="L52" s="3" t="s">
        <v>45</v>
      </c>
      <c r="M52" s="3" t="s">
        <v>5256</v>
      </c>
      <c r="N52" s="3" t="s">
        <v>67</v>
      </c>
      <c r="O52" s="3" t="s">
        <v>40</v>
      </c>
      <c r="P52" s="3" t="s">
        <v>40</v>
      </c>
      <c r="Q52" s="3" t="s">
        <v>40</v>
      </c>
      <c r="R52" s="3"/>
      <c r="S52" s="3">
        <v>100</v>
      </c>
      <c r="T52" s="3">
        <v>28218</v>
      </c>
      <c r="U52" s="3">
        <v>28218</v>
      </c>
      <c r="V52" s="3">
        <v>0</v>
      </c>
      <c r="W52" s="3" t="s">
        <v>266</v>
      </c>
      <c r="X52" s="14" t="str">
        <f t="shared" si="0"/>
        <v>-</v>
      </c>
    </row>
    <row r="53" spans="1:24" s="4" customFormat="1" ht="11.25" x14ac:dyDescent="0.2">
      <c r="A53" s="3" t="s">
        <v>261</v>
      </c>
      <c r="B53" s="3" t="s">
        <v>262</v>
      </c>
      <c r="C53" s="3" t="s">
        <v>263</v>
      </c>
      <c r="D53" s="3">
        <v>12664</v>
      </c>
      <c r="E53" s="3" t="s">
        <v>267</v>
      </c>
      <c r="F53" s="3" t="s">
        <v>268</v>
      </c>
      <c r="G53" s="3"/>
      <c r="H53" s="3"/>
      <c r="I53" s="3" t="s">
        <v>42</v>
      </c>
      <c r="J53" s="3" t="s">
        <v>43</v>
      </c>
      <c r="K53" s="3" t="s">
        <v>44</v>
      </c>
      <c r="L53" s="3" t="s">
        <v>6</v>
      </c>
      <c r="M53" s="3" t="s">
        <v>5256</v>
      </c>
      <c r="N53" s="3" t="s">
        <v>67</v>
      </c>
      <c r="O53" s="3" t="s">
        <v>40</v>
      </c>
      <c r="P53" s="3" t="s">
        <v>40</v>
      </c>
      <c r="Q53" s="3" t="s">
        <v>40</v>
      </c>
      <c r="R53" s="3"/>
      <c r="S53" s="3">
        <v>40</v>
      </c>
      <c r="T53" s="3">
        <v>4813</v>
      </c>
      <c r="U53" s="3">
        <v>12044</v>
      </c>
      <c r="V53" s="3">
        <v>0</v>
      </c>
      <c r="W53" s="3" t="s">
        <v>269</v>
      </c>
      <c r="X53" s="14" t="str">
        <f t="shared" si="0"/>
        <v>-</v>
      </c>
    </row>
    <row r="54" spans="1:24" s="4" customFormat="1" ht="11.25" x14ac:dyDescent="0.2">
      <c r="A54" s="3" t="s">
        <v>261</v>
      </c>
      <c r="B54" s="3" t="s">
        <v>262</v>
      </c>
      <c r="C54" s="3" t="s">
        <v>263</v>
      </c>
      <c r="D54" s="3">
        <v>12992</v>
      </c>
      <c r="E54" s="3" t="s">
        <v>270</v>
      </c>
      <c r="F54" s="3" t="s">
        <v>271</v>
      </c>
      <c r="G54" s="3"/>
      <c r="H54" s="3"/>
      <c r="I54" s="3" t="s">
        <v>42</v>
      </c>
      <c r="J54" s="3" t="s">
        <v>43</v>
      </c>
      <c r="K54" s="3" t="s">
        <v>44</v>
      </c>
      <c r="L54" s="3" t="s">
        <v>6</v>
      </c>
      <c r="M54" s="3" t="s">
        <v>5256</v>
      </c>
      <c r="N54" s="3" t="s">
        <v>67</v>
      </c>
      <c r="O54" s="3" t="s">
        <v>40</v>
      </c>
      <c r="P54" s="3" t="s">
        <v>40</v>
      </c>
      <c r="Q54" s="3" t="s">
        <v>40</v>
      </c>
      <c r="R54" s="3"/>
      <c r="S54" s="3">
        <v>79</v>
      </c>
      <c r="T54" s="3">
        <v>11</v>
      </c>
      <c r="U54" s="3">
        <v>14</v>
      </c>
      <c r="V54" s="3">
        <v>0</v>
      </c>
      <c r="W54" s="3" t="s">
        <v>272</v>
      </c>
      <c r="X54" s="14" t="str">
        <f t="shared" si="0"/>
        <v>-</v>
      </c>
    </row>
    <row r="55" spans="1:24" s="4" customFormat="1" ht="11.25" x14ac:dyDescent="0.2">
      <c r="A55" s="3" t="s">
        <v>261</v>
      </c>
      <c r="B55" s="3" t="s">
        <v>262</v>
      </c>
      <c r="C55" s="3" t="s">
        <v>263</v>
      </c>
      <c r="D55" s="3">
        <v>12995</v>
      </c>
      <c r="E55" s="3" t="s">
        <v>273</v>
      </c>
      <c r="F55" s="3" t="s">
        <v>274</v>
      </c>
      <c r="G55" s="3"/>
      <c r="H55" s="3"/>
      <c r="I55" s="3" t="s">
        <v>42</v>
      </c>
      <c r="J55" s="3" t="s">
        <v>43</v>
      </c>
      <c r="K55" s="3" t="s">
        <v>53</v>
      </c>
      <c r="L55" s="3" t="s">
        <v>6</v>
      </c>
      <c r="M55" s="3" t="s">
        <v>5256</v>
      </c>
      <c r="N55" s="3" t="s">
        <v>67</v>
      </c>
      <c r="O55" s="3" t="s">
        <v>40</v>
      </c>
      <c r="P55" s="3" t="s">
        <v>40</v>
      </c>
      <c r="Q55" s="3" t="s">
        <v>40</v>
      </c>
      <c r="R55" s="3"/>
      <c r="S55" s="3">
        <v>78</v>
      </c>
      <c r="T55" s="3">
        <v>4444</v>
      </c>
      <c r="U55" s="3">
        <v>5701</v>
      </c>
      <c r="V55" s="3">
        <v>0</v>
      </c>
      <c r="W55" s="3" t="s">
        <v>275</v>
      </c>
      <c r="X55" s="14" t="str">
        <f t="shared" si="0"/>
        <v>-</v>
      </c>
    </row>
    <row r="56" spans="1:24" s="4" customFormat="1" ht="11.25" x14ac:dyDescent="0.2">
      <c r="A56" s="3" t="s">
        <v>261</v>
      </c>
      <c r="B56" s="3" t="s">
        <v>262</v>
      </c>
      <c r="C56" s="3" t="s">
        <v>263</v>
      </c>
      <c r="D56" s="3">
        <v>13296</v>
      </c>
      <c r="E56" s="3" t="s">
        <v>276</v>
      </c>
      <c r="F56" s="3" t="s">
        <v>277</v>
      </c>
      <c r="G56" s="3"/>
      <c r="H56" s="3"/>
      <c r="I56" s="3" t="s">
        <v>42</v>
      </c>
      <c r="J56" s="3" t="s">
        <v>43</v>
      </c>
      <c r="K56" s="3" t="s">
        <v>44</v>
      </c>
      <c r="L56" s="3" t="s">
        <v>6</v>
      </c>
      <c r="M56" s="3" t="s">
        <v>5256</v>
      </c>
      <c r="N56" s="3" t="s">
        <v>67</v>
      </c>
      <c r="O56" s="3" t="s">
        <v>40</v>
      </c>
      <c r="P56" s="3" t="s">
        <v>40</v>
      </c>
      <c r="Q56" s="3" t="s">
        <v>40</v>
      </c>
      <c r="R56" s="3"/>
      <c r="S56" s="3">
        <v>56</v>
      </c>
      <c r="T56" s="3">
        <v>3452</v>
      </c>
      <c r="U56" s="3">
        <v>6131</v>
      </c>
      <c r="V56" s="3">
        <v>0</v>
      </c>
      <c r="W56" s="3" t="s">
        <v>278</v>
      </c>
      <c r="X56" s="14" t="str">
        <f t="shared" si="0"/>
        <v>-</v>
      </c>
    </row>
    <row r="57" spans="1:24" s="4" customFormat="1" ht="11.25" x14ac:dyDescent="0.2">
      <c r="A57" s="3" t="s">
        <v>261</v>
      </c>
      <c r="B57" s="3" t="s">
        <v>262</v>
      </c>
      <c r="C57" s="3" t="s">
        <v>263</v>
      </c>
      <c r="D57" s="3">
        <v>13889</v>
      </c>
      <c r="E57" s="3" t="s">
        <v>279</v>
      </c>
      <c r="F57" s="3" t="s">
        <v>282</v>
      </c>
      <c r="G57" s="3" t="s">
        <v>280</v>
      </c>
      <c r="H57" s="3" t="s">
        <v>281</v>
      </c>
      <c r="I57" s="3" t="s">
        <v>42</v>
      </c>
      <c r="J57" s="3" t="s">
        <v>43</v>
      </c>
      <c r="K57" s="3" t="s">
        <v>44</v>
      </c>
      <c r="L57" s="3" t="s">
        <v>45</v>
      </c>
      <c r="M57" s="3" t="s">
        <v>9</v>
      </c>
      <c r="N57" s="3">
        <v>17</v>
      </c>
      <c r="O57" s="3">
        <v>7</v>
      </c>
      <c r="P57" s="3">
        <v>41</v>
      </c>
      <c r="Q57" s="3">
        <v>0</v>
      </c>
      <c r="R57" s="3"/>
      <c r="S57" s="3" t="s">
        <v>67</v>
      </c>
      <c r="T57" s="3" t="s">
        <v>40</v>
      </c>
      <c r="U57" s="3" t="s">
        <v>40</v>
      </c>
      <c r="V57" s="3" t="s">
        <v>40</v>
      </c>
      <c r="W57" s="3" t="s">
        <v>283</v>
      </c>
      <c r="X57" s="14">
        <f t="shared" si="0"/>
        <v>1</v>
      </c>
    </row>
    <row r="58" spans="1:24" s="4" customFormat="1" ht="11.25" x14ac:dyDescent="0.2">
      <c r="A58" s="3" t="s">
        <v>261</v>
      </c>
      <c r="B58" s="3" t="s">
        <v>262</v>
      </c>
      <c r="C58" s="3" t="s">
        <v>263</v>
      </c>
      <c r="D58" s="3">
        <v>13891</v>
      </c>
      <c r="E58" s="3" t="s">
        <v>284</v>
      </c>
      <c r="F58" s="3" t="s">
        <v>286</v>
      </c>
      <c r="G58" s="3" t="s">
        <v>280</v>
      </c>
      <c r="H58" s="3" t="s">
        <v>285</v>
      </c>
      <c r="I58" s="3" t="s">
        <v>42</v>
      </c>
      <c r="J58" s="3" t="s">
        <v>43</v>
      </c>
      <c r="K58" s="3" t="s">
        <v>44</v>
      </c>
      <c r="L58" s="3" t="s">
        <v>45</v>
      </c>
      <c r="M58" s="3" t="s">
        <v>9</v>
      </c>
      <c r="N58" s="3">
        <v>25</v>
      </c>
      <c r="O58" s="3">
        <v>2</v>
      </c>
      <c r="P58" s="3">
        <v>8</v>
      </c>
      <c r="Q58" s="3">
        <v>0</v>
      </c>
      <c r="R58" s="3"/>
      <c r="S58" s="3" t="s">
        <v>67</v>
      </c>
      <c r="T58" s="3" t="s">
        <v>40</v>
      </c>
      <c r="U58" s="3" t="s">
        <v>40</v>
      </c>
      <c r="V58" s="3" t="s">
        <v>40</v>
      </c>
      <c r="W58" s="3" t="s">
        <v>287</v>
      </c>
      <c r="X58" s="14">
        <f t="shared" si="0"/>
        <v>1</v>
      </c>
    </row>
    <row r="59" spans="1:24" s="4" customFormat="1" ht="11.25" x14ac:dyDescent="0.2">
      <c r="A59" s="3" t="s">
        <v>261</v>
      </c>
      <c r="B59" s="3" t="s">
        <v>262</v>
      </c>
      <c r="C59" s="3" t="s">
        <v>263</v>
      </c>
      <c r="D59" s="3">
        <v>13892</v>
      </c>
      <c r="E59" s="3" t="s">
        <v>288</v>
      </c>
      <c r="F59" s="3" t="s">
        <v>291</v>
      </c>
      <c r="G59" s="3" t="s">
        <v>289</v>
      </c>
      <c r="H59" s="3" t="s">
        <v>290</v>
      </c>
      <c r="I59" s="3" t="s">
        <v>42</v>
      </c>
      <c r="J59" s="3" t="s">
        <v>43</v>
      </c>
      <c r="K59" s="3" t="s">
        <v>44</v>
      </c>
      <c r="L59" s="3" t="s">
        <v>45</v>
      </c>
      <c r="M59" s="3" t="s">
        <v>9</v>
      </c>
      <c r="N59" s="3">
        <v>30</v>
      </c>
      <c r="O59" s="3">
        <v>90</v>
      </c>
      <c r="P59" s="3">
        <v>300</v>
      </c>
      <c r="Q59" s="3">
        <v>0</v>
      </c>
      <c r="R59" s="3"/>
      <c r="S59" s="3" t="s">
        <v>67</v>
      </c>
      <c r="T59" s="3" t="s">
        <v>40</v>
      </c>
      <c r="U59" s="3" t="s">
        <v>40</v>
      </c>
      <c r="V59" s="3" t="s">
        <v>40</v>
      </c>
      <c r="W59" s="3" t="s">
        <v>292</v>
      </c>
      <c r="X59" s="14">
        <f t="shared" si="0"/>
        <v>1</v>
      </c>
    </row>
    <row r="60" spans="1:24" s="4" customFormat="1" ht="11.25" x14ac:dyDescent="0.2">
      <c r="A60" s="3" t="s">
        <v>261</v>
      </c>
      <c r="B60" s="3" t="s">
        <v>262</v>
      </c>
      <c r="C60" s="3" t="s">
        <v>263</v>
      </c>
      <c r="D60" s="3">
        <v>13894</v>
      </c>
      <c r="E60" s="3" t="s">
        <v>293</v>
      </c>
      <c r="F60" s="3" t="s">
        <v>296</v>
      </c>
      <c r="G60" s="3" t="s">
        <v>294</v>
      </c>
      <c r="H60" s="3" t="s">
        <v>295</v>
      </c>
      <c r="I60" s="3" t="s">
        <v>42</v>
      </c>
      <c r="J60" s="3" t="s">
        <v>43</v>
      </c>
      <c r="K60" s="3" t="s">
        <v>44</v>
      </c>
      <c r="L60" s="3" t="s">
        <v>78</v>
      </c>
      <c r="M60" s="3" t="s">
        <v>9</v>
      </c>
      <c r="N60" s="3">
        <v>46</v>
      </c>
      <c r="O60" s="3">
        <v>26</v>
      </c>
      <c r="P60" s="3">
        <v>57</v>
      </c>
      <c r="Q60" s="3">
        <v>0</v>
      </c>
      <c r="R60" s="3"/>
      <c r="S60" s="3" t="s">
        <v>67</v>
      </c>
      <c r="T60" s="3" t="s">
        <v>40</v>
      </c>
      <c r="U60" s="3" t="s">
        <v>40</v>
      </c>
      <c r="V60" s="3" t="s">
        <v>40</v>
      </c>
      <c r="W60" s="3" t="s">
        <v>297</v>
      </c>
      <c r="X60" s="14">
        <f t="shared" si="0"/>
        <v>1</v>
      </c>
    </row>
    <row r="61" spans="1:24" s="4" customFormat="1" ht="11.25" x14ac:dyDescent="0.2">
      <c r="A61" s="3" t="s">
        <v>261</v>
      </c>
      <c r="B61" s="3" t="s">
        <v>262</v>
      </c>
      <c r="C61" s="3" t="s">
        <v>263</v>
      </c>
      <c r="D61" s="3">
        <v>13896</v>
      </c>
      <c r="E61" s="3" t="s">
        <v>298</v>
      </c>
      <c r="F61" s="3" t="s">
        <v>301</v>
      </c>
      <c r="G61" s="3" t="s">
        <v>299</v>
      </c>
      <c r="H61" s="3" t="s">
        <v>300</v>
      </c>
      <c r="I61" s="3" t="s">
        <v>42</v>
      </c>
      <c r="J61" s="3" t="s">
        <v>43</v>
      </c>
      <c r="K61" s="3" t="s">
        <v>44</v>
      </c>
      <c r="L61" s="3" t="s">
        <v>6</v>
      </c>
      <c r="M61" s="3" t="s">
        <v>9</v>
      </c>
      <c r="N61" s="3">
        <v>31</v>
      </c>
      <c r="O61" s="3">
        <v>5</v>
      </c>
      <c r="P61" s="3">
        <v>16</v>
      </c>
      <c r="Q61" s="3">
        <v>0</v>
      </c>
      <c r="R61" s="3"/>
      <c r="S61" s="3" t="s">
        <v>67</v>
      </c>
      <c r="T61" s="3" t="s">
        <v>40</v>
      </c>
      <c r="U61" s="3" t="s">
        <v>40</v>
      </c>
      <c r="V61" s="3" t="s">
        <v>40</v>
      </c>
      <c r="W61" s="3" t="s">
        <v>302</v>
      </c>
      <c r="X61" s="14">
        <f t="shared" si="0"/>
        <v>1</v>
      </c>
    </row>
    <row r="62" spans="1:24" s="4" customFormat="1" ht="11.25" x14ac:dyDescent="0.2">
      <c r="A62" s="3" t="s">
        <v>261</v>
      </c>
      <c r="B62" s="3" t="s">
        <v>262</v>
      </c>
      <c r="C62" s="3" t="s">
        <v>263</v>
      </c>
      <c r="D62" s="3">
        <v>13897</v>
      </c>
      <c r="E62" s="3" t="s">
        <v>303</v>
      </c>
      <c r="F62" s="3" t="s">
        <v>305</v>
      </c>
      <c r="G62" s="3" t="s">
        <v>299</v>
      </c>
      <c r="H62" s="3" t="s">
        <v>304</v>
      </c>
      <c r="I62" s="3" t="s">
        <v>42</v>
      </c>
      <c r="J62" s="3" t="s">
        <v>43</v>
      </c>
      <c r="K62" s="3" t="s">
        <v>44</v>
      </c>
      <c r="L62" s="3" t="s">
        <v>45</v>
      </c>
      <c r="M62" s="3" t="s">
        <v>9</v>
      </c>
      <c r="N62" s="3">
        <v>33</v>
      </c>
      <c r="O62" s="3">
        <v>2</v>
      </c>
      <c r="P62" s="3">
        <v>6</v>
      </c>
      <c r="Q62" s="3">
        <v>0</v>
      </c>
      <c r="R62" s="3"/>
      <c r="S62" s="3" t="s">
        <v>67</v>
      </c>
      <c r="T62" s="3" t="s">
        <v>40</v>
      </c>
      <c r="U62" s="3" t="s">
        <v>40</v>
      </c>
      <c r="V62" s="3" t="s">
        <v>40</v>
      </c>
      <c r="W62" s="3" t="s">
        <v>306</v>
      </c>
      <c r="X62" s="14">
        <f t="shared" si="0"/>
        <v>1</v>
      </c>
    </row>
    <row r="63" spans="1:24" s="4" customFormat="1" ht="11.25" x14ac:dyDescent="0.2">
      <c r="A63" s="3" t="s">
        <v>261</v>
      </c>
      <c r="B63" s="3" t="s">
        <v>262</v>
      </c>
      <c r="C63" s="3" t="s">
        <v>263</v>
      </c>
      <c r="D63" s="3">
        <v>13898</v>
      </c>
      <c r="E63" s="3" t="s">
        <v>307</v>
      </c>
      <c r="F63" s="3" t="s">
        <v>310</v>
      </c>
      <c r="G63" s="3" t="s">
        <v>308</v>
      </c>
      <c r="H63" s="3" t="s">
        <v>309</v>
      </c>
      <c r="I63" s="3" t="s">
        <v>42</v>
      </c>
      <c r="J63" s="3" t="s">
        <v>43</v>
      </c>
      <c r="K63" s="3" t="s">
        <v>44</v>
      </c>
      <c r="L63" s="3" t="s">
        <v>45</v>
      </c>
      <c r="M63" s="3" t="s">
        <v>9</v>
      </c>
      <c r="N63" s="3">
        <v>31</v>
      </c>
      <c r="O63" s="3">
        <v>5</v>
      </c>
      <c r="P63" s="3">
        <v>16</v>
      </c>
      <c r="Q63" s="3">
        <v>0</v>
      </c>
      <c r="R63" s="3"/>
      <c r="S63" s="3" t="s">
        <v>67</v>
      </c>
      <c r="T63" s="3" t="s">
        <v>40</v>
      </c>
      <c r="U63" s="3" t="s">
        <v>40</v>
      </c>
      <c r="V63" s="3" t="s">
        <v>40</v>
      </c>
      <c r="W63" s="3" t="s">
        <v>311</v>
      </c>
      <c r="X63" s="14">
        <f t="shared" si="0"/>
        <v>1</v>
      </c>
    </row>
    <row r="64" spans="1:24" s="4" customFormat="1" ht="11.25" x14ac:dyDescent="0.2">
      <c r="A64" s="3" t="s">
        <v>261</v>
      </c>
      <c r="B64" s="3" t="s">
        <v>262</v>
      </c>
      <c r="C64" s="3" t="s">
        <v>263</v>
      </c>
      <c r="D64" s="3">
        <v>13900</v>
      </c>
      <c r="E64" s="3" t="s">
        <v>312</v>
      </c>
      <c r="F64" s="3" t="s">
        <v>314</v>
      </c>
      <c r="G64" s="3" t="s">
        <v>308</v>
      </c>
      <c r="H64" s="3" t="s">
        <v>313</v>
      </c>
      <c r="I64" s="3" t="s">
        <v>42</v>
      </c>
      <c r="J64" s="3" t="s">
        <v>43</v>
      </c>
      <c r="K64" s="3" t="s">
        <v>44</v>
      </c>
      <c r="L64" s="3" t="s">
        <v>45</v>
      </c>
      <c r="M64" s="3" t="s">
        <v>9</v>
      </c>
      <c r="N64" s="3">
        <v>10</v>
      </c>
      <c r="O64" s="3">
        <v>518</v>
      </c>
      <c r="P64" s="3">
        <v>5180</v>
      </c>
      <c r="Q64" s="3">
        <v>0</v>
      </c>
      <c r="R64" s="3"/>
      <c r="S64" s="3" t="s">
        <v>67</v>
      </c>
      <c r="T64" s="3" t="s">
        <v>40</v>
      </c>
      <c r="U64" s="3" t="s">
        <v>40</v>
      </c>
      <c r="V64" s="3" t="s">
        <v>40</v>
      </c>
      <c r="W64" s="3" t="s">
        <v>315</v>
      </c>
      <c r="X64" s="14">
        <f t="shared" si="0"/>
        <v>1</v>
      </c>
    </row>
    <row r="65" spans="1:24" s="4" customFormat="1" ht="11.25" x14ac:dyDescent="0.2">
      <c r="A65" s="3" t="s">
        <v>261</v>
      </c>
      <c r="B65" s="3" t="s">
        <v>262</v>
      </c>
      <c r="C65" s="3" t="s">
        <v>263</v>
      </c>
      <c r="D65" s="3">
        <v>13901</v>
      </c>
      <c r="E65" s="3" t="s">
        <v>316</v>
      </c>
      <c r="F65" s="3" t="s">
        <v>319</v>
      </c>
      <c r="G65" s="3" t="s">
        <v>317</v>
      </c>
      <c r="H65" s="3" t="s">
        <v>318</v>
      </c>
      <c r="I65" s="3" t="s">
        <v>42</v>
      </c>
      <c r="J65" s="3" t="s">
        <v>43</v>
      </c>
      <c r="K65" s="3" t="s">
        <v>44</v>
      </c>
      <c r="L65" s="3" t="s">
        <v>45</v>
      </c>
      <c r="M65" s="3" t="s">
        <v>9</v>
      </c>
      <c r="N65" s="3">
        <v>25</v>
      </c>
      <c r="O65" s="3">
        <v>100</v>
      </c>
      <c r="P65" s="3">
        <v>400</v>
      </c>
      <c r="Q65" s="3">
        <v>0</v>
      </c>
      <c r="R65" s="3"/>
      <c r="S65" s="3" t="s">
        <v>67</v>
      </c>
      <c r="T65" s="3" t="s">
        <v>40</v>
      </c>
      <c r="U65" s="3" t="s">
        <v>40</v>
      </c>
      <c r="V65" s="3" t="s">
        <v>40</v>
      </c>
      <c r="W65" s="3" t="s">
        <v>320</v>
      </c>
      <c r="X65" s="14">
        <f t="shared" si="0"/>
        <v>1</v>
      </c>
    </row>
    <row r="66" spans="1:24" s="4" customFormat="1" ht="11.25" x14ac:dyDescent="0.2">
      <c r="A66" s="3" t="s">
        <v>261</v>
      </c>
      <c r="B66" s="3" t="s">
        <v>262</v>
      </c>
      <c r="C66" s="3" t="s">
        <v>263</v>
      </c>
      <c r="D66" s="3">
        <v>13902</v>
      </c>
      <c r="E66" s="3" t="s">
        <v>321</v>
      </c>
      <c r="F66" s="3" t="s">
        <v>323</v>
      </c>
      <c r="G66" s="3" t="s">
        <v>317</v>
      </c>
      <c r="H66" s="3" t="s">
        <v>322</v>
      </c>
      <c r="I66" s="3" t="s">
        <v>42</v>
      </c>
      <c r="J66" s="3" t="s">
        <v>43</v>
      </c>
      <c r="K66" s="3" t="s">
        <v>44</v>
      </c>
      <c r="L66" s="3" t="s">
        <v>45</v>
      </c>
      <c r="M66" s="3" t="s">
        <v>9</v>
      </c>
      <c r="N66" s="3">
        <v>5</v>
      </c>
      <c r="O66" s="3">
        <v>259</v>
      </c>
      <c r="P66" s="3">
        <v>5180</v>
      </c>
      <c r="Q66" s="3">
        <v>0</v>
      </c>
      <c r="R66" s="3"/>
      <c r="S66" s="3" t="s">
        <v>67</v>
      </c>
      <c r="T66" s="3" t="s">
        <v>40</v>
      </c>
      <c r="U66" s="3" t="s">
        <v>40</v>
      </c>
      <c r="V66" s="3" t="s">
        <v>40</v>
      </c>
      <c r="W66" s="3" t="s">
        <v>324</v>
      </c>
      <c r="X66" s="14">
        <f t="shared" si="0"/>
        <v>1</v>
      </c>
    </row>
    <row r="67" spans="1:24" s="4" customFormat="1" ht="11.25" x14ac:dyDescent="0.2">
      <c r="A67" s="3" t="s">
        <v>261</v>
      </c>
      <c r="B67" s="3" t="s">
        <v>262</v>
      </c>
      <c r="C67" s="3" t="s">
        <v>263</v>
      </c>
      <c r="D67" s="3">
        <v>13904</v>
      </c>
      <c r="E67" s="3" t="s">
        <v>325</v>
      </c>
      <c r="F67" s="3" t="s">
        <v>328</v>
      </c>
      <c r="G67" s="3" t="s">
        <v>326</v>
      </c>
      <c r="H67" s="3" t="s">
        <v>327</v>
      </c>
      <c r="I67" s="3" t="s">
        <v>42</v>
      </c>
      <c r="J67" s="3" t="s">
        <v>43</v>
      </c>
      <c r="K67" s="3" t="s">
        <v>53</v>
      </c>
      <c r="L67" s="3" t="s">
        <v>6</v>
      </c>
      <c r="M67" s="3" t="s">
        <v>9</v>
      </c>
      <c r="N67" s="3">
        <v>70</v>
      </c>
      <c r="O67" s="3">
        <v>2559</v>
      </c>
      <c r="P67" s="3">
        <v>3656</v>
      </c>
      <c r="Q67" s="3">
        <v>0</v>
      </c>
      <c r="R67" s="3"/>
      <c r="S67" s="3" t="s">
        <v>67</v>
      </c>
      <c r="T67" s="3" t="s">
        <v>40</v>
      </c>
      <c r="U67" s="3" t="s">
        <v>40</v>
      </c>
      <c r="V67" s="3" t="s">
        <v>40</v>
      </c>
      <c r="W67" s="3" t="s">
        <v>329</v>
      </c>
      <c r="X67" s="14">
        <f t="shared" ref="X67:X130" si="1">+IF(J67="Asc",IF(AND(M67="Nuevo",IFERROR((N67-S67)/S67,"-") ="-"),1,IFERROR((N67-S67)/S67,"-")),IF(AND(M67="Nuevo",IFERROR((N67-S67)/S67,"-") ="-"),1,IFERROR((N67-S67)/S67,"-"))*-1)</f>
        <v>1</v>
      </c>
    </row>
    <row r="68" spans="1:24" s="4" customFormat="1" ht="11.25" x14ac:dyDescent="0.2">
      <c r="A68" s="3" t="s">
        <v>261</v>
      </c>
      <c r="B68" s="3" t="s">
        <v>262</v>
      </c>
      <c r="C68" s="3" t="s">
        <v>263</v>
      </c>
      <c r="D68" s="3">
        <v>14019</v>
      </c>
      <c r="E68" s="3" t="s">
        <v>330</v>
      </c>
      <c r="F68" s="3" t="s">
        <v>332</v>
      </c>
      <c r="G68" s="3" t="s">
        <v>326</v>
      </c>
      <c r="H68" s="3" t="s">
        <v>331</v>
      </c>
      <c r="I68" s="3" t="s">
        <v>42</v>
      </c>
      <c r="J68" s="3" t="s">
        <v>43</v>
      </c>
      <c r="K68" s="3" t="s">
        <v>44</v>
      </c>
      <c r="L68" s="3" t="s">
        <v>78</v>
      </c>
      <c r="M68" s="3" t="s">
        <v>9</v>
      </c>
      <c r="N68" s="3">
        <v>60</v>
      </c>
      <c r="O68" s="3">
        <v>9029</v>
      </c>
      <c r="P68" s="3">
        <v>15048</v>
      </c>
      <c r="Q68" s="3">
        <v>0</v>
      </c>
      <c r="R68" s="3"/>
      <c r="S68" s="3" t="s">
        <v>67</v>
      </c>
      <c r="T68" s="3" t="s">
        <v>40</v>
      </c>
      <c r="U68" s="3" t="s">
        <v>40</v>
      </c>
      <c r="V68" s="3" t="s">
        <v>40</v>
      </c>
      <c r="W68" s="3" t="s">
        <v>333</v>
      </c>
      <c r="X68" s="14">
        <f t="shared" si="1"/>
        <v>1</v>
      </c>
    </row>
    <row r="69" spans="1:24" s="4" customFormat="1" ht="11.25" x14ac:dyDescent="0.2">
      <c r="A69" s="3" t="s">
        <v>334</v>
      </c>
      <c r="B69" s="3" t="s">
        <v>335</v>
      </c>
      <c r="C69" s="3" t="s">
        <v>263</v>
      </c>
      <c r="D69" s="3">
        <v>9599</v>
      </c>
      <c r="E69" s="3" t="s">
        <v>336</v>
      </c>
      <c r="F69" s="3" t="s">
        <v>339</v>
      </c>
      <c r="G69" s="3" t="s">
        <v>337</v>
      </c>
      <c r="H69" s="3" t="s">
        <v>338</v>
      </c>
      <c r="I69" s="3" t="s">
        <v>340</v>
      </c>
      <c r="J69" s="3" t="s">
        <v>43</v>
      </c>
      <c r="K69" s="3" t="s">
        <v>44</v>
      </c>
      <c r="L69" s="3" t="s">
        <v>78</v>
      </c>
      <c r="M69" s="3" t="s">
        <v>5257</v>
      </c>
      <c r="N69" s="3">
        <v>1.23</v>
      </c>
      <c r="O69" s="3">
        <v>8.01</v>
      </c>
      <c r="P69" s="3">
        <v>6.51</v>
      </c>
      <c r="Q69" s="3">
        <v>0</v>
      </c>
      <c r="R69" s="3"/>
      <c r="S69" s="3">
        <v>0</v>
      </c>
      <c r="T69" s="3">
        <v>8.66</v>
      </c>
      <c r="U69" s="3">
        <v>6.94</v>
      </c>
      <c r="V69" s="3">
        <v>0</v>
      </c>
      <c r="W69" s="3" t="s">
        <v>341</v>
      </c>
      <c r="X69" s="14" t="str">
        <f t="shared" si="1"/>
        <v>-</v>
      </c>
    </row>
    <row r="70" spans="1:24" s="4" customFormat="1" ht="11.25" x14ac:dyDescent="0.2">
      <c r="A70" s="3" t="s">
        <v>334</v>
      </c>
      <c r="B70" s="3" t="s">
        <v>335</v>
      </c>
      <c r="C70" s="3" t="s">
        <v>263</v>
      </c>
      <c r="D70" s="3">
        <v>11778</v>
      </c>
      <c r="E70" s="3" t="s">
        <v>342</v>
      </c>
      <c r="F70" s="3" t="s">
        <v>343</v>
      </c>
      <c r="G70" s="3"/>
      <c r="H70" s="3"/>
      <c r="I70" s="3" t="s">
        <v>42</v>
      </c>
      <c r="J70" s="3" t="s">
        <v>43</v>
      </c>
      <c r="K70" s="3" t="s">
        <v>53</v>
      </c>
      <c r="L70" s="3" t="s">
        <v>6</v>
      </c>
      <c r="M70" s="3" t="s">
        <v>5256</v>
      </c>
      <c r="N70" s="3" t="s">
        <v>67</v>
      </c>
      <c r="O70" s="3" t="s">
        <v>40</v>
      </c>
      <c r="P70" s="3" t="s">
        <v>40</v>
      </c>
      <c r="Q70" s="3" t="s">
        <v>40</v>
      </c>
      <c r="R70" s="3"/>
      <c r="S70" s="3">
        <v>0</v>
      </c>
      <c r="T70" s="3">
        <v>153</v>
      </c>
      <c r="U70" s="3">
        <v>193</v>
      </c>
      <c r="V70" s="3">
        <v>0</v>
      </c>
      <c r="W70" s="3" t="s">
        <v>344</v>
      </c>
      <c r="X70" s="14" t="str">
        <f t="shared" si="1"/>
        <v>-</v>
      </c>
    </row>
    <row r="71" spans="1:24" s="4" customFormat="1" ht="11.25" x14ac:dyDescent="0.2">
      <c r="A71" s="3" t="s">
        <v>334</v>
      </c>
      <c r="B71" s="3" t="s">
        <v>335</v>
      </c>
      <c r="C71" s="3" t="s">
        <v>263</v>
      </c>
      <c r="D71" s="3">
        <v>12618</v>
      </c>
      <c r="E71" s="3" t="s">
        <v>345</v>
      </c>
      <c r="F71" s="3" t="s">
        <v>348</v>
      </c>
      <c r="G71" s="3" t="s">
        <v>346</v>
      </c>
      <c r="H71" s="3" t="s">
        <v>347</v>
      </c>
      <c r="I71" s="3" t="s">
        <v>42</v>
      </c>
      <c r="J71" s="3" t="s">
        <v>43</v>
      </c>
      <c r="K71" s="3" t="s">
        <v>44</v>
      </c>
      <c r="L71" s="3" t="s">
        <v>78</v>
      </c>
      <c r="M71" s="3" t="s">
        <v>5257</v>
      </c>
      <c r="N71" s="3">
        <v>68</v>
      </c>
      <c r="O71" s="3">
        <v>692</v>
      </c>
      <c r="P71" s="3">
        <v>1018</v>
      </c>
      <c r="Q71" s="3">
        <v>0</v>
      </c>
      <c r="R71" s="3"/>
      <c r="S71" s="3">
        <v>75</v>
      </c>
      <c r="T71" s="3">
        <v>674</v>
      </c>
      <c r="U71" s="3">
        <v>896</v>
      </c>
      <c r="V71" s="3">
        <v>0</v>
      </c>
      <c r="W71" s="3" t="s">
        <v>349</v>
      </c>
      <c r="X71" s="14">
        <f t="shared" si="1"/>
        <v>-9.3333333333333338E-2</v>
      </c>
    </row>
    <row r="72" spans="1:24" s="4" customFormat="1" ht="11.25" x14ac:dyDescent="0.2">
      <c r="A72" s="3" t="s">
        <v>334</v>
      </c>
      <c r="B72" s="3" t="s">
        <v>335</v>
      </c>
      <c r="C72" s="3" t="s">
        <v>263</v>
      </c>
      <c r="D72" s="3">
        <v>13386</v>
      </c>
      <c r="E72" s="3" t="s">
        <v>350</v>
      </c>
      <c r="F72" s="3" t="s">
        <v>353</v>
      </c>
      <c r="G72" s="3" t="s">
        <v>351</v>
      </c>
      <c r="H72" s="3" t="s">
        <v>352</v>
      </c>
      <c r="I72" s="3" t="s">
        <v>42</v>
      </c>
      <c r="J72" s="3" t="s">
        <v>43</v>
      </c>
      <c r="K72" s="3" t="s">
        <v>44</v>
      </c>
      <c r="L72" s="3" t="s">
        <v>78</v>
      </c>
      <c r="M72" s="3" t="s">
        <v>5257</v>
      </c>
      <c r="N72" s="3">
        <v>62</v>
      </c>
      <c r="O72" s="3">
        <v>6200</v>
      </c>
      <c r="P72" s="3">
        <v>100</v>
      </c>
      <c r="Q72" s="3">
        <v>0</v>
      </c>
      <c r="R72" s="3"/>
      <c r="S72" s="3" t="s">
        <v>67</v>
      </c>
      <c r="T72" s="3" t="s">
        <v>40</v>
      </c>
      <c r="U72" s="3" t="s">
        <v>40</v>
      </c>
      <c r="V72" s="3" t="s">
        <v>40</v>
      </c>
      <c r="W72" s="3" t="s">
        <v>354</v>
      </c>
      <c r="X72" s="14" t="str">
        <f t="shared" si="1"/>
        <v>-</v>
      </c>
    </row>
    <row r="73" spans="1:24" s="4" customFormat="1" ht="11.25" x14ac:dyDescent="0.2">
      <c r="A73" s="3" t="s">
        <v>334</v>
      </c>
      <c r="B73" s="3" t="s">
        <v>335</v>
      </c>
      <c r="C73" s="3" t="s">
        <v>263</v>
      </c>
      <c r="D73" s="3">
        <v>13930</v>
      </c>
      <c r="E73" s="3" t="s">
        <v>355</v>
      </c>
      <c r="F73" s="3" t="s">
        <v>358</v>
      </c>
      <c r="G73" s="3" t="s">
        <v>356</v>
      </c>
      <c r="H73" s="3" t="s">
        <v>357</v>
      </c>
      <c r="I73" s="3" t="s">
        <v>42</v>
      </c>
      <c r="J73" s="3" t="s">
        <v>43</v>
      </c>
      <c r="K73" s="3" t="s">
        <v>44</v>
      </c>
      <c r="L73" s="3" t="s">
        <v>6</v>
      </c>
      <c r="M73" s="3" t="s">
        <v>9</v>
      </c>
      <c r="N73" s="3">
        <v>65</v>
      </c>
      <c r="O73" s="3">
        <v>165</v>
      </c>
      <c r="P73" s="3">
        <v>253</v>
      </c>
      <c r="Q73" s="3">
        <v>0</v>
      </c>
      <c r="R73" s="3"/>
      <c r="S73" s="3">
        <v>65</v>
      </c>
      <c r="T73" s="3">
        <v>143</v>
      </c>
      <c r="U73" s="3">
        <v>221</v>
      </c>
      <c r="V73" s="3">
        <v>0</v>
      </c>
      <c r="W73" s="3" t="s">
        <v>359</v>
      </c>
      <c r="X73" s="14">
        <f t="shared" si="1"/>
        <v>0</v>
      </c>
    </row>
    <row r="74" spans="1:24" s="4" customFormat="1" ht="11.25" x14ac:dyDescent="0.2">
      <c r="A74" s="3" t="s">
        <v>334</v>
      </c>
      <c r="B74" s="3" t="s">
        <v>335</v>
      </c>
      <c r="C74" s="3" t="s">
        <v>263</v>
      </c>
      <c r="D74" s="3">
        <v>13931</v>
      </c>
      <c r="E74" s="3" t="s">
        <v>360</v>
      </c>
      <c r="F74" s="3" t="s">
        <v>363</v>
      </c>
      <c r="G74" s="3" t="s">
        <v>361</v>
      </c>
      <c r="H74" s="3" t="s">
        <v>362</v>
      </c>
      <c r="I74" s="3" t="s">
        <v>42</v>
      </c>
      <c r="J74" s="3" t="s">
        <v>43</v>
      </c>
      <c r="K74" s="3" t="s">
        <v>44</v>
      </c>
      <c r="L74" s="3" t="s">
        <v>6</v>
      </c>
      <c r="M74" s="3" t="s">
        <v>9</v>
      </c>
      <c r="N74" s="3">
        <v>33</v>
      </c>
      <c r="O74" s="3">
        <v>23</v>
      </c>
      <c r="P74" s="3">
        <v>69</v>
      </c>
      <c r="Q74" s="3">
        <v>0</v>
      </c>
      <c r="R74" s="3"/>
      <c r="S74" s="3" t="s">
        <v>67</v>
      </c>
      <c r="T74" s="3" t="s">
        <v>40</v>
      </c>
      <c r="U74" s="3" t="s">
        <v>40</v>
      </c>
      <c r="V74" s="3" t="s">
        <v>40</v>
      </c>
      <c r="W74" s="3" t="s">
        <v>364</v>
      </c>
      <c r="X74" s="14">
        <f t="shared" si="1"/>
        <v>1</v>
      </c>
    </row>
    <row r="75" spans="1:24" s="4" customFormat="1" ht="11.25" x14ac:dyDescent="0.2">
      <c r="A75" s="3" t="s">
        <v>334</v>
      </c>
      <c r="B75" s="3" t="s">
        <v>365</v>
      </c>
      <c r="C75" s="3" t="s">
        <v>263</v>
      </c>
      <c r="D75" s="3">
        <v>13967</v>
      </c>
      <c r="E75" s="3" t="s">
        <v>366</v>
      </c>
      <c r="F75" s="3" t="s">
        <v>369</v>
      </c>
      <c r="G75" s="3" t="s">
        <v>367</v>
      </c>
      <c r="H75" s="3" t="s">
        <v>368</v>
      </c>
      <c r="I75" s="3" t="s">
        <v>42</v>
      </c>
      <c r="J75" s="3" t="s">
        <v>43</v>
      </c>
      <c r="K75" s="3" t="s">
        <v>44</v>
      </c>
      <c r="L75" s="3" t="s">
        <v>6</v>
      </c>
      <c r="M75" s="3" t="s">
        <v>9</v>
      </c>
      <c r="N75" s="3">
        <v>22</v>
      </c>
      <c r="O75" s="3">
        <v>8</v>
      </c>
      <c r="P75" s="3">
        <v>37</v>
      </c>
      <c r="Q75" s="3">
        <v>0</v>
      </c>
      <c r="R75" s="3"/>
      <c r="S75" s="3" t="s">
        <v>67</v>
      </c>
      <c r="T75" s="3" t="s">
        <v>40</v>
      </c>
      <c r="U75" s="3" t="s">
        <v>40</v>
      </c>
      <c r="V75" s="3" t="s">
        <v>40</v>
      </c>
      <c r="W75" s="3" t="s">
        <v>370</v>
      </c>
      <c r="X75" s="14">
        <f t="shared" si="1"/>
        <v>1</v>
      </c>
    </row>
    <row r="76" spans="1:24" s="4" customFormat="1" ht="11.25" x14ac:dyDescent="0.2">
      <c r="A76" s="3" t="s">
        <v>334</v>
      </c>
      <c r="B76" s="3" t="s">
        <v>365</v>
      </c>
      <c r="C76" s="3" t="s">
        <v>263</v>
      </c>
      <c r="D76" s="3">
        <v>13968</v>
      </c>
      <c r="E76" s="3" t="s">
        <v>371</v>
      </c>
      <c r="F76" s="3" t="s">
        <v>374</v>
      </c>
      <c r="G76" s="3" t="s">
        <v>372</v>
      </c>
      <c r="H76" s="3" t="s">
        <v>373</v>
      </c>
      <c r="I76" s="3" t="s">
        <v>42</v>
      </c>
      <c r="J76" s="3" t="s">
        <v>43</v>
      </c>
      <c r="K76" s="3" t="s">
        <v>44</v>
      </c>
      <c r="L76" s="3" t="s">
        <v>6</v>
      </c>
      <c r="M76" s="3" t="s">
        <v>9</v>
      </c>
      <c r="N76" s="3">
        <v>22</v>
      </c>
      <c r="O76" s="3">
        <v>8</v>
      </c>
      <c r="P76" s="3">
        <v>37</v>
      </c>
      <c r="Q76" s="3">
        <v>0</v>
      </c>
      <c r="R76" s="3"/>
      <c r="S76" s="3" t="s">
        <v>67</v>
      </c>
      <c r="T76" s="3" t="s">
        <v>40</v>
      </c>
      <c r="U76" s="3" t="s">
        <v>40</v>
      </c>
      <c r="V76" s="3" t="s">
        <v>40</v>
      </c>
      <c r="W76" s="3" t="s">
        <v>375</v>
      </c>
      <c r="X76" s="14">
        <f t="shared" si="1"/>
        <v>1</v>
      </c>
    </row>
    <row r="77" spans="1:24" s="4" customFormat="1" ht="11.25" x14ac:dyDescent="0.2">
      <c r="A77" s="3" t="s">
        <v>334</v>
      </c>
      <c r="B77" s="3" t="s">
        <v>365</v>
      </c>
      <c r="C77" s="3" t="s">
        <v>263</v>
      </c>
      <c r="D77" s="3">
        <v>13971</v>
      </c>
      <c r="E77" s="3" t="s">
        <v>376</v>
      </c>
      <c r="F77" s="3" t="s">
        <v>379</v>
      </c>
      <c r="G77" s="3" t="s">
        <v>377</v>
      </c>
      <c r="H77" s="3" t="s">
        <v>378</v>
      </c>
      <c r="I77" s="3" t="s">
        <v>42</v>
      </c>
      <c r="J77" s="3" t="s">
        <v>43</v>
      </c>
      <c r="K77" s="3" t="s">
        <v>44</v>
      </c>
      <c r="L77" s="3" t="s">
        <v>6</v>
      </c>
      <c r="M77" s="3" t="s">
        <v>9</v>
      </c>
      <c r="N77" s="3">
        <v>80</v>
      </c>
      <c r="O77" s="3">
        <v>24000</v>
      </c>
      <c r="P77" s="3">
        <v>30000</v>
      </c>
      <c r="Q77" s="3">
        <v>0</v>
      </c>
      <c r="R77" s="3"/>
      <c r="S77" s="3" t="s">
        <v>67</v>
      </c>
      <c r="T77" s="3" t="s">
        <v>40</v>
      </c>
      <c r="U77" s="3" t="s">
        <v>40</v>
      </c>
      <c r="V77" s="3" t="s">
        <v>40</v>
      </c>
      <c r="W77" s="3" t="s">
        <v>380</v>
      </c>
      <c r="X77" s="14">
        <f t="shared" si="1"/>
        <v>1</v>
      </c>
    </row>
    <row r="78" spans="1:24" s="4" customFormat="1" ht="11.25" x14ac:dyDescent="0.2">
      <c r="A78" s="3" t="s">
        <v>334</v>
      </c>
      <c r="B78" s="3" t="s">
        <v>365</v>
      </c>
      <c r="C78" s="3" t="s">
        <v>263</v>
      </c>
      <c r="D78" s="3">
        <v>13972</v>
      </c>
      <c r="E78" s="3" t="s">
        <v>381</v>
      </c>
      <c r="F78" s="3" t="s">
        <v>384</v>
      </c>
      <c r="G78" s="3" t="s">
        <v>382</v>
      </c>
      <c r="H78" s="3" t="s">
        <v>383</v>
      </c>
      <c r="I78" s="3" t="s">
        <v>42</v>
      </c>
      <c r="J78" s="3" t="s">
        <v>43</v>
      </c>
      <c r="K78" s="3" t="s">
        <v>44</v>
      </c>
      <c r="L78" s="3" t="s">
        <v>45</v>
      </c>
      <c r="M78" s="3" t="s">
        <v>9</v>
      </c>
      <c r="N78" s="3">
        <v>100</v>
      </c>
      <c r="O78" s="3">
        <v>2</v>
      </c>
      <c r="P78" s="3">
        <v>2</v>
      </c>
      <c r="Q78" s="3">
        <v>0</v>
      </c>
      <c r="R78" s="3"/>
      <c r="S78" s="3" t="s">
        <v>67</v>
      </c>
      <c r="T78" s="3" t="s">
        <v>40</v>
      </c>
      <c r="U78" s="3" t="s">
        <v>40</v>
      </c>
      <c r="V78" s="3" t="s">
        <v>40</v>
      </c>
      <c r="W78" s="3" t="s">
        <v>385</v>
      </c>
      <c r="X78" s="14">
        <f t="shared" si="1"/>
        <v>1</v>
      </c>
    </row>
    <row r="79" spans="1:24" s="4" customFormat="1" ht="11.25" x14ac:dyDescent="0.2">
      <c r="A79" s="3" t="s">
        <v>386</v>
      </c>
      <c r="B79" s="3" t="s">
        <v>387</v>
      </c>
      <c r="C79" s="3" t="s">
        <v>36</v>
      </c>
      <c r="D79" s="3">
        <v>2368</v>
      </c>
      <c r="E79" s="3" t="s">
        <v>388</v>
      </c>
      <c r="F79" s="3" t="s">
        <v>390</v>
      </c>
      <c r="G79" s="3" t="s">
        <v>389</v>
      </c>
      <c r="H79" s="3"/>
      <c r="I79" s="3" t="s">
        <v>391</v>
      </c>
      <c r="J79" s="3" t="s">
        <v>52</v>
      </c>
      <c r="K79" s="3" t="s">
        <v>44</v>
      </c>
      <c r="L79" s="3" t="s">
        <v>392</v>
      </c>
      <c r="M79" s="3" t="s">
        <v>5256</v>
      </c>
      <c r="N79" s="3" t="s">
        <v>67</v>
      </c>
      <c r="O79" s="3" t="s">
        <v>40</v>
      </c>
      <c r="P79" s="3" t="s">
        <v>40</v>
      </c>
      <c r="Q79" s="3" t="s">
        <v>40</v>
      </c>
      <c r="R79" s="3"/>
      <c r="S79" s="3">
        <v>0</v>
      </c>
      <c r="T79" s="3">
        <v>0</v>
      </c>
      <c r="U79" s="3">
        <v>437637</v>
      </c>
      <c r="V79" s="3">
        <v>100000</v>
      </c>
      <c r="W79" s="3" t="s">
        <v>393</v>
      </c>
      <c r="X79" s="14" t="e">
        <f t="shared" si="1"/>
        <v>#VALUE!</v>
      </c>
    </row>
    <row r="80" spans="1:24" s="4" customFormat="1" ht="11.25" x14ac:dyDescent="0.2">
      <c r="A80" s="3" t="s">
        <v>386</v>
      </c>
      <c r="B80" s="3" t="s">
        <v>387</v>
      </c>
      <c r="C80" s="3" t="s">
        <v>36</v>
      </c>
      <c r="D80" s="3">
        <v>2369</v>
      </c>
      <c r="E80" s="3" t="s">
        <v>394</v>
      </c>
      <c r="F80" s="3" t="s">
        <v>395</v>
      </c>
      <c r="G80" s="3" t="s">
        <v>389</v>
      </c>
      <c r="H80" s="3"/>
      <c r="I80" s="3" t="s">
        <v>391</v>
      </c>
      <c r="J80" s="3" t="s">
        <v>52</v>
      </c>
      <c r="K80" s="3" t="s">
        <v>44</v>
      </c>
      <c r="L80" s="3" t="s">
        <v>392</v>
      </c>
      <c r="M80" s="3" t="s">
        <v>5256</v>
      </c>
      <c r="N80" s="3" t="s">
        <v>67</v>
      </c>
      <c r="O80" s="3" t="s">
        <v>40</v>
      </c>
      <c r="P80" s="3" t="s">
        <v>40</v>
      </c>
      <c r="Q80" s="3" t="s">
        <v>40</v>
      </c>
      <c r="R80" s="3"/>
      <c r="S80" s="3">
        <v>0</v>
      </c>
      <c r="T80" s="3">
        <v>0</v>
      </c>
      <c r="U80" s="3">
        <v>437637</v>
      </c>
      <c r="V80" s="3">
        <v>100000</v>
      </c>
      <c r="W80" s="3" t="s">
        <v>396</v>
      </c>
      <c r="X80" s="14" t="e">
        <f t="shared" si="1"/>
        <v>#VALUE!</v>
      </c>
    </row>
    <row r="81" spans="1:24" s="4" customFormat="1" ht="11.25" x14ac:dyDescent="0.2">
      <c r="A81" s="3" t="s">
        <v>386</v>
      </c>
      <c r="B81" s="3" t="s">
        <v>387</v>
      </c>
      <c r="C81" s="3" t="s">
        <v>36</v>
      </c>
      <c r="D81" s="3">
        <v>4316</v>
      </c>
      <c r="E81" s="3" t="s">
        <v>397</v>
      </c>
      <c r="F81" s="3" t="s">
        <v>400</v>
      </c>
      <c r="G81" s="3" t="s">
        <v>398</v>
      </c>
      <c r="H81" s="3" t="s">
        <v>399</v>
      </c>
      <c r="I81" s="3" t="s">
        <v>42</v>
      </c>
      <c r="J81" s="3" t="s">
        <v>43</v>
      </c>
      <c r="K81" s="3" t="s">
        <v>44</v>
      </c>
      <c r="L81" s="3" t="s">
        <v>6</v>
      </c>
      <c r="M81" s="3" t="s">
        <v>5257</v>
      </c>
      <c r="N81" s="3">
        <v>86.36</v>
      </c>
      <c r="O81" s="3">
        <v>76</v>
      </c>
      <c r="P81" s="3">
        <v>88</v>
      </c>
      <c r="Q81" s="3">
        <v>0</v>
      </c>
      <c r="R81" s="3"/>
      <c r="S81" s="3">
        <v>88.64</v>
      </c>
      <c r="T81" s="3">
        <v>78</v>
      </c>
      <c r="U81" s="3">
        <v>88</v>
      </c>
      <c r="V81" s="3">
        <v>0</v>
      </c>
      <c r="W81" s="3" t="s">
        <v>401</v>
      </c>
      <c r="X81" s="14">
        <f t="shared" si="1"/>
        <v>-2.5722021660649831E-2</v>
      </c>
    </row>
    <row r="82" spans="1:24" s="4" customFormat="1" ht="11.25" x14ac:dyDescent="0.2">
      <c r="A82" s="3" t="s">
        <v>386</v>
      </c>
      <c r="B82" s="3" t="s">
        <v>387</v>
      </c>
      <c r="C82" s="3" t="s">
        <v>36</v>
      </c>
      <c r="D82" s="3">
        <v>9874</v>
      </c>
      <c r="E82" s="3" t="s">
        <v>402</v>
      </c>
      <c r="F82" s="3" t="s">
        <v>404</v>
      </c>
      <c r="G82" s="3" t="s">
        <v>389</v>
      </c>
      <c r="H82" s="3" t="s">
        <v>403</v>
      </c>
      <c r="I82" s="3" t="s">
        <v>391</v>
      </c>
      <c r="J82" s="3" t="s">
        <v>52</v>
      </c>
      <c r="K82" s="3" t="s">
        <v>44</v>
      </c>
      <c r="L82" s="3" t="s">
        <v>392</v>
      </c>
      <c r="M82" s="3" t="s">
        <v>5257</v>
      </c>
      <c r="N82" s="3">
        <v>3.88</v>
      </c>
      <c r="O82" s="3">
        <v>17</v>
      </c>
      <c r="P82" s="3">
        <v>437814</v>
      </c>
      <c r="Q82" s="3">
        <v>100000</v>
      </c>
      <c r="R82" s="3"/>
      <c r="S82" s="3">
        <v>7.0000000000000007E-2</v>
      </c>
      <c r="T82" s="3">
        <v>3</v>
      </c>
      <c r="U82" s="3">
        <v>437637</v>
      </c>
      <c r="V82" s="3">
        <v>10000</v>
      </c>
      <c r="W82" s="3" t="s">
        <v>405</v>
      </c>
      <c r="X82" s="14">
        <f t="shared" si="1"/>
        <v>-54.428571428571423</v>
      </c>
    </row>
    <row r="83" spans="1:24" s="4" customFormat="1" ht="11.25" x14ac:dyDescent="0.2">
      <c r="A83" s="3" t="s">
        <v>386</v>
      </c>
      <c r="B83" s="3" t="s">
        <v>387</v>
      </c>
      <c r="C83" s="3" t="s">
        <v>36</v>
      </c>
      <c r="D83" s="3">
        <v>12392</v>
      </c>
      <c r="E83" s="3" t="s">
        <v>406</v>
      </c>
      <c r="F83" s="3" t="s">
        <v>407</v>
      </c>
      <c r="G83" s="3" t="s">
        <v>389</v>
      </c>
      <c r="H83" s="3"/>
      <c r="I83" s="3" t="s">
        <v>42</v>
      </c>
      <c r="J83" s="3" t="s">
        <v>43</v>
      </c>
      <c r="K83" s="3" t="s">
        <v>44</v>
      </c>
      <c r="L83" s="3" t="s">
        <v>6</v>
      </c>
      <c r="M83" s="3" t="s">
        <v>5256</v>
      </c>
      <c r="N83" s="3" t="s">
        <v>67</v>
      </c>
      <c r="O83" s="3" t="s">
        <v>40</v>
      </c>
      <c r="P83" s="3" t="s">
        <v>40</v>
      </c>
      <c r="Q83" s="3" t="s">
        <v>40</v>
      </c>
      <c r="R83" s="3"/>
      <c r="S83" s="3">
        <v>100</v>
      </c>
      <c r="T83" s="3">
        <v>84</v>
      </c>
      <c r="U83" s="3">
        <v>84</v>
      </c>
      <c r="V83" s="3">
        <v>0</v>
      </c>
      <c r="W83" s="3" t="s">
        <v>408</v>
      </c>
      <c r="X83" s="14" t="str">
        <f t="shared" si="1"/>
        <v>-</v>
      </c>
    </row>
    <row r="84" spans="1:24" s="4" customFormat="1" ht="11.25" x14ac:dyDescent="0.2">
      <c r="A84" s="3" t="s">
        <v>386</v>
      </c>
      <c r="B84" s="3" t="s">
        <v>387</v>
      </c>
      <c r="C84" s="3" t="s">
        <v>36</v>
      </c>
      <c r="D84" s="3">
        <v>12397</v>
      </c>
      <c r="E84" s="3" t="s">
        <v>409</v>
      </c>
      <c r="F84" s="3" t="s">
        <v>410</v>
      </c>
      <c r="G84" s="3" t="s">
        <v>389</v>
      </c>
      <c r="H84" s="3"/>
      <c r="I84" s="3" t="s">
        <v>391</v>
      </c>
      <c r="J84" s="3" t="s">
        <v>43</v>
      </c>
      <c r="K84" s="3" t="s">
        <v>44</v>
      </c>
      <c r="L84" s="3" t="s">
        <v>6</v>
      </c>
      <c r="M84" s="3" t="s">
        <v>5256</v>
      </c>
      <c r="N84" s="3" t="s">
        <v>67</v>
      </c>
      <c r="O84" s="3" t="s">
        <v>40</v>
      </c>
      <c r="P84" s="3" t="s">
        <v>40</v>
      </c>
      <c r="Q84" s="3" t="s">
        <v>40</v>
      </c>
      <c r="R84" s="3"/>
      <c r="S84" s="3">
        <v>7.67</v>
      </c>
      <c r="T84" s="3">
        <v>108</v>
      </c>
      <c r="U84" s="3">
        <v>14.08</v>
      </c>
      <c r="V84" s="3">
        <v>0</v>
      </c>
      <c r="W84" s="3" t="s">
        <v>411</v>
      </c>
      <c r="X84" s="14" t="str">
        <f t="shared" si="1"/>
        <v>-</v>
      </c>
    </row>
    <row r="85" spans="1:24" s="4" customFormat="1" ht="11.25" x14ac:dyDescent="0.2">
      <c r="A85" s="3" t="s">
        <v>386</v>
      </c>
      <c r="B85" s="3" t="s">
        <v>387</v>
      </c>
      <c r="C85" s="3" t="s">
        <v>36</v>
      </c>
      <c r="D85" s="3">
        <v>12401</v>
      </c>
      <c r="E85" s="3" t="s">
        <v>412</v>
      </c>
      <c r="F85" s="3" t="s">
        <v>413</v>
      </c>
      <c r="G85" s="3" t="s">
        <v>389</v>
      </c>
      <c r="H85" s="3"/>
      <c r="I85" s="3" t="s">
        <v>391</v>
      </c>
      <c r="J85" s="3" t="s">
        <v>43</v>
      </c>
      <c r="K85" s="3" t="s">
        <v>44</v>
      </c>
      <c r="L85" s="3" t="s">
        <v>6</v>
      </c>
      <c r="M85" s="3" t="s">
        <v>5256</v>
      </c>
      <c r="N85" s="3" t="s">
        <v>67</v>
      </c>
      <c r="O85" s="3" t="s">
        <v>40</v>
      </c>
      <c r="P85" s="3" t="s">
        <v>40</v>
      </c>
      <c r="Q85" s="3" t="s">
        <v>40</v>
      </c>
      <c r="R85" s="3"/>
      <c r="S85" s="3">
        <v>0.74</v>
      </c>
      <c r="T85" s="3">
        <v>139</v>
      </c>
      <c r="U85" s="3">
        <v>188.83</v>
      </c>
      <c r="V85" s="3">
        <v>0</v>
      </c>
      <c r="W85" s="3" t="s">
        <v>414</v>
      </c>
      <c r="X85" s="14" t="str">
        <f t="shared" si="1"/>
        <v>-</v>
      </c>
    </row>
    <row r="86" spans="1:24" s="4" customFormat="1" ht="11.25" x14ac:dyDescent="0.2">
      <c r="A86" s="3" t="s">
        <v>386</v>
      </c>
      <c r="B86" s="3" t="s">
        <v>387</v>
      </c>
      <c r="C86" s="3" t="s">
        <v>36</v>
      </c>
      <c r="D86" s="3">
        <v>12498</v>
      </c>
      <c r="E86" s="3" t="s">
        <v>415</v>
      </c>
      <c r="F86" s="3" t="s">
        <v>418</v>
      </c>
      <c r="G86" s="3" t="s">
        <v>416</v>
      </c>
      <c r="H86" s="3" t="s">
        <v>417</v>
      </c>
      <c r="I86" s="3" t="s">
        <v>42</v>
      </c>
      <c r="J86" s="3" t="s">
        <v>43</v>
      </c>
      <c r="K86" s="3" t="s">
        <v>44</v>
      </c>
      <c r="L86" s="3" t="s">
        <v>6</v>
      </c>
      <c r="M86" s="3" t="s">
        <v>5257</v>
      </c>
      <c r="N86" s="3">
        <v>98.21</v>
      </c>
      <c r="O86" s="3">
        <v>19183</v>
      </c>
      <c r="P86" s="3">
        <v>19533</v>
      </c>
      <c r="Q86" s="3">
        <v>0</v>
      </c>
      <c r="R86" s="3"/>
      <c r="S86" s="3">
        <v>99.53</v>
      </c>
      <c r="T86" s="3">
        <v>20020</v>
      </c>
      <c r="U86" s="3">
        <v>20114</v>
      </c>
      <c r="V86" s="3">
        <v>0</v>
      </c>
      <c r="W86" s="3" t="s">
        <v>419</v>
      </c>
      <c r="X86" s="14">
        <f t="shared" si="1"/>
        <v>-1.3262332964935269E-2</v>
      </c>
    </row>
    <row r="87" spans="1:24" s="4" customFormat="1" ht="11.25" x14ac:dyDescent="0.2">
      <c r="A87" s="3" t="s">
        <v>386</v>
      </c>
      <c r="B87" s="3" t="s">
        <v>387</v>
      </c>
      <c r="C87" s="3" t="s">
        <v>36</v>
      </c>
      <c r="D87" s="3">
        <v>12701</v>
      </c>
      <c r="E87" s="3" t="s">
        <v>420</v>
      </c>
      <c r="F87" s="3" t="s">
        <v>421</v>
      </c>
      <c r="G87" s="3" t="s">
        <v>389</v>
      </c>
      <c r="H87" s="3"/>
      <c r="I87" s="3" t="s">
        <v>42</v>
      </c>
      <c r="J87" s="3" t="s">
        <v>43</v>
      </c>
      <c r="K87" s="3" t="s">
        <v>44</v>
      </c>
      <c r="L87" s="3" t="s">
        <v>78</v>
      </c>
      <c r="M87" s="3" t="s">
        <v>5256</v>
      </c>
      <c r="N87" s="3" t="s">
        <v>67</v>
      </c>
      <c r="O87" s="3" t="s">
        <v>40</v>
      </c>
      <c r="P87" s="3" t="s">
        <v>40</v>
      </c>
      <c r="Q87" s="3" t="s">
        <v>40</v>
      </c>
      <c r="R87" s="3"/>
      <c r="S87" s="3">
        <v>98.71</v>
      </c>
      <c r="T87" s="3">
        <v>242110.02</v>
      </c>
      <c r="U87" s="3">
        <v>245280</v>
      </c>
      <c r="V87" s="3">
        <v>0</v>
      </c>
      <c r="W87" s="3" t="s">
        <v>422</v>
      </c>
      <c r="X87" s="14" t="str">
        <f t="shared" si="1"/>
        <v>-</v>
      </c>
    </row>
    <row r="88" spans="1:24" s="4" customFormat="1" ht="11.25" x14ac:dyDescent="0.2">
      <c r="A88" s="3" t="s">
        <v>386</v>
      </c>
      <c r="B88" s="3" t="s">
        <v>387</v>
      </c>
      <c r="C88" s="3" t="s">
        <v>36</v>
      </c>
      <c r="D88" s="3">
        <v>13605</v>
      </c>
      <c r="E88" s="3" t="s">
        <v>423</v>
      </c>
      <c r="F88" s="3" t="s">
        <v>426</v>
      </c>
      <c r="G88" s="3" t="s">
        <v>424</v>
      </c>
      <c r="H88" s="3" t="s">
        <v>425</v>
      </c>
      <c r="I88" s="3" t="s">
        <v>87</v>
      </c>
      <c r="J88" s="3" t="s">
        <v>52</v>
      </c>
      <c r="K88" s="3" t="s">
        <v>53</v>
      </c>
      <c r="L88" s="3" t="s">
        <v>6</v>
      </c>
      <c r="M88" s="3" t="s">
        <v>9</v>
      </c>
      <c r="N88" s="3">
        <v>16.57</v>
      </c>
      <c r="O88" s="3">
        <v>346508</v>
      </c>
      <c r="P88" s="3">
        <v>20908</v>
      </c>
      <c r="Q88" s="3">
        <v>0</v>
      </c>
      <c r="R88" s="3"/>
      <c r="S88" s="3">
        <v>17.68</v>
      </c>
      <c r="T88" s="3">
        <v>437177</v>
      </c>
      <c r="U88" s="3">
        <v>24725</v>
      </c>
      <c r="V88" s="3">
        <v>0</v>
      </c>
      <c r="W88" s="3" t="s">
        <v>427</v>
      </c>
      <c r="X88" s="14">
        <f t="shared" si="1"/>
        <v>6.2782805429864225E-2</v>
      </c>
    </row>
    <row r="89" spans="1:24" s="4" customFormat="1" ht="11.25" x14ac:dyDescent="0.2">
      <c r="A89" s="3" t="s">
        <v>386</v>
      </c>
      <c r="B89" s="3" t="s">
        <v>387</v>
      </c>
      <c r="C89" s="3" t="s">
        <v>36</v>
      </c>
      <c r="D89" s="3">
        <v>13652</v>
      </c>
      <c r="E89" s="3" t="s">
        <v>428</v>
      </c>
      <c r="F89" s="3" t="s">
        <v>430</v>
      </c>
      <c r="G89" s="3" t="s">
        <v>398</v>
      </c>
      <c r="H89" s="3" t="s">
        <v>429</v>
      </c>
      <c r="I89" s="3" t="s">
        <v>42</v>
      </c>
      <c r="J89" s="3" t="s">
        <v>43</v>
      </c>
      <c r="K89" s="3" t="s">
        <v>44</v>
      </c>
      <c r="L89" s="3" t="s">
        <v>6</v>
      </c>
      <c r="M89" s="3" t="s">
        <v>9</v>
      </c>
      <c r="N89" s="3">
        <v>87.68</v>
      </c>
      <c r="O89" s="3">
        <v>178</v>
      </c>
      <c r="P89" s="3">
        <v>203</v>
      </c>
      <c r="Q89" s="3">
        <v>0</v>
      </c>
      <c r="R89" s="3"/>
      <c r="S89" s="3">
        <v>82.41</v>
      </c>
      <c r="T89" s="3">
        <v>178</v>
      </c>
      <c r="U89" s="3">
        <v>216</v>
      </c>
      <c r="V89" s="3">
        <v>0</v>
      </c>
      <c r="W89" s="3" t="s">
        <v>431</v>
      </c>
      <c r="X89" s="14">
        <f t="shared" si="1"/>
        <v>6.3948549933260657E-2</v>
      </c>
    </row>
    <row r="90" spans="1:24" s="4" customFormat="1" ht="11.25" x14ac:dyDescent="0.2">
      <c r="A90" s="3" t="s">
        <v>386</v>
      </c>
      <c r="B90" s="3" t="s">
        <v>387</v>
      </c>
      <c r="C90" s="3" t="s">
        <v>36</v>
      </c>
      <c r="D90" s="3">
        <v>13656</v>
      </c>
      <c r="E90" s="3" t="s">
        <v>432</v>
      </c>
      <c r="F90" s="3" t="s">
        <v>433</v>
      </c>
      <c r="G90" s="3" t="s">
        <v>389</v>
      </c>
      <c r="H90" s="3" t="s">
        <v>429</v>
      </c>
      <c r="I90" s="3" t="s">
        <v>42</v>
      </c>
      <c r="J90" s="3" t="s">
        <v>43</v>
      </c>
      <c r="K90" s="3" t="s">
        <v>44</v>
      </c>
      <c r="L90" s="3" t="s">
        <v>6</v>
      </c>
      <c r="M90" s="3" t="s">
        <v>9</v>
      </c>
      <c r="N90" s="3">
        <v>66.75</v>
      </c>
      <c r="O90" s="3">
        <v>819</v>
      </c>
      <c r="P90" s="3">
        <v>1227</v>
      </c>
      <c r="Q90" s="3">
        <v>0</v>
      </c>
      <c r="R90" s="3"/>
      <c r="S90" s="3">
        <v>63.18</v>
      </c>
      <c r="T90" s="3">
        <v>942</v>
      </c>
      <c r="U90" s="3">
        <v>1491</v>
      </c>
      <c r="V90" s="3">
        <v>0</v>
      </c>
      <c r="W90" s="3" t="s">
        <v>431</v>
      </c>
      <c r="X90" s="14">
        <f t="shared" si="1"/>
        <v>5.6505223171889843E-2</v>
      </c>
    </row>
    <row r="91" spans="1:24" s="4" customFormat="1" ht="11.25" x14ac:dyDescent="0.2">
      <c r="A91" s="3" t="s">
        <v>386</v>
      </c>
      <c r="B91" s="3" t="s">
        <v>434</v>
      </c>
      <c r="C91" s="3" t="s">
        <v>435</v>
      </c>
      <c r="D91" s="3">
        <v>11805</v>
      </c>
      <c r="E91" s="3" t="s">
        <v>436</v>
      </c>
      <c r="F91" s="3" t="s">
        <v>437</v>
      </c>
      <c r="G91" s="3"/>
      <c r="H91" s="3"/>
      <c r="I91" s="3" t="s">
        <v>42</v>
      </c>
      <c r="J91" s="3" t="s">
        <v>43</v>
      </c>
      <c r="K91" s="3" t="s">
        <v>44</v>
      </c>
      <c r="L91" s="3" t="s">
        <v>45</v>
      </c>
      <c r="M91" s="3" t="s">
        <v>5256</v>
      </c>
      <c r="N91" s="3" t="s">
        <v>67</v>
      </c>
      <c r="O91" s="3" t="s">
        <v>40</v>
      </c>
      <c r="P91" s="3" t="s">
        <v>40</v>
      </c>
      <c r="Q91" s="3" t="s">
        <v>40</v>
      </c>
      <c r="R91" s="3"/>
      <c r="S91" s="3">
        <v>0</v>
      </c>
      <c r="T91" s="3">
        <v>0</v>
      </c>
      <c r="U91" s="3">
        <v>0</v>
      </c>
      <c r="V91" s="3">
        <v>0</v>
      </c>
      <c r="W91" s="3" t="s">
        <v>438</v>
      </c>
      <c r="X91" s="14" t="str">
        <f t="shared" si="1"/>
        <v>-</v>
      </c>
    </row>
    <row r="92" spans="1:24" s="4" customFormat="1" ht="11.25" x14ac:dyDescent="0.2">
      <c r="A92" s="3" t="s">
        <v>386</v>
      </c>
      <c r="B92" s="3" t="s">
        <v>434</v>
      </c>
      <c r="C92" s="3" t="s">
        <v>435</v>
      </c>
      <c r="D92" s="3">
        <v>11808</v>
      </c>
      <c r="E92" s="3" t="s">
        <v>439</v>
      </c>
      <c r="F92" s="3" t="s">
        <v>441</v>
      </c>
      <c r="G92" s="3"/>
      <c r="H92" s="3" t="s">
        <v>440</v>
      </c>
      <c r="I92" s="3" t="s">
        <v>42</v>
      </c>
      <c r="J92" s="3" t="s">
        <v>43</v>
      </c>
      <c r="K92" s="3" t="s">
        <v>44</v>
      </c>
      <c r="L92" s="3" t="s">
        <v>6</v>
      </c>
      <c r="M92" s="3" t="s">
        <v>5256</v>
      </c>
      <c r="N92" s="3" t="s">
        <v>67</v>
      </c>
      <c r="O92" s="3" t="s">
        <v>40</v>
      </c>
      <c r="P92" s="3" t="s">
        <v>40</v>
      </c>
      <c r="Q92" s="3" t="s">
        <v>40</v>
      </c>
      <c r="R92" s="3"/>
      <c r="S92" s="3">
        <v>0</v>
      </c>
      <c r="T92" s="3">
        <v>0</v>
      </c>
      <c r="U92" s="3">
        <v>0</v>
      </c>
      <c r="V92" s="3">
        <v>0</v>
      </c>
      <c r="W92" s="3" t="s">
        <v>442</v>
      </c>
      <c r="X92" s="14" t="str">
        <f t="shared" si="1"/>
        <v>-</v>
      </c>
    </row>
    <row r="93" spans="1:24" s="4" customFormat="1" ht="11.25" x14ac:dyDescent="0.2">
      <c r="A93" s="3" t="s">
        <v>386</v>
      </c>
      <c r="B93" s="3" t="s">
        <v>434</v>
      </c>
      <c r="C93" s="3" t="s">
        <v>435</v>
      </c>
      <c r="D93" s="3">
        <v>12219</v>
      </c>
      <c r="E93" s="3" t="s">
        <v>443</v>
      </c>
      <c r="F93" s="3" t="s">
        <v>444</v>
      </c>
      <c r="G93" s="3"/>
      <c r="H93" s="3"/>
      <c r="I93" s="3" t="s">
        <v>87</v>
      </c>
      <c r="J93" s="3" t="s">
        <v>52</v>
      </c>
      <c r="K93" s="3" t="s">
        <v>53</v>
      </c>
      <c r="L93" s="3" t="s">
        <v>6</v>
      </c>
      <c r="M93" s="3" t="s">
        <v>5256</v>
      </c>
      <c r="N93" s="3" t="s">
        <v>67</v>
      </c>
      <c r="O93" s="3" t="s">
        <v>40</v>
      </c>
      <c r="P93" s="3" t="s">
        <v>40</v>
      </c>
      <c r="Q93" s="3" t="s">
        <v>40</v>
      </c>
      <c r="R93" s="3"/>
      <c r="S93" s="3">
        <v>0</v>
      </c>
      <c r="T93" s="3">
        <v>0</v>
      </c>
      <c r="U93" s="3">
        <v>0</v>
      </c>
      <c r="V93" s="3">
        <v>0</v>
      </c>
      <c r="W93" s="3" t="s">
        <v>445</v>
      </c>
      <c r="X93" s="14" t="e">
        <f t="shared" si="1"/>
        <v>#VALUE!</v>
      </c>
    </row>
    <row r="94" spans="1:24" s="4" customFormat="1" ht="11.25" x14ac:dyDescent="0.2">
      <c r="A94" s="3" t="s">
        <v>386</v>
      </c>
      <c r="B94" s="3" t="s">
        <v>434</v>
      </c>
      <c r="C94" s="3" t="s">
        <v>435</v>
      </c>
      <c r="D94" s="3">
        <v>12724</v>
      </c>
      <c r="E94" s="3" t="s">
        <v>446</v>
      </c>
      <c r="F94" s="3" t="s">
        <v>448</v>
      </c>
      <c r="G94" s="3"/>
      <c r="H94" s="3" t="s">
        <v>447</v>
      </c>
      <c r="I94" s="3" t="s">
        <v>42</v>
      </c>
      <c r="J94" s="3" t="s">
        <v>43</v>
      </c>
      <c r="K94" s="3" t="s">
        <v>44</v>
      </c>
      <c r="L94" s="3" t="s">
        <v>6</v>
      </c>
      <c r="M94" s="3" t="s">
        <v>5256</v>
      </c>
      <c r="N94" s="3" t="s">
        <v>67</v>
      </c>
      <c r="O94" s="3" t="s">
        <v>40</v>
      </c>
      <c r="P94" s="3" t="s">
        <v>40</v>
      </c>
      <c r="Q94" s="3" t="s">
        <v>40</v>
      </c>
      <c r="R94" s="3"/>
      <c r="S94" s="3">
        <v>100</v>
      </c>
      <c r="T94" s="3">
        <v>6</v>
      </c>
      <c r="U94" s="3">
        <v>6</v>
      </c>
      <c r="V94" s="3">
        <v>0</v>
      </c>
      <c r="W94" s="3" t="s">
        <v>449</v>
      </c>
      <c r="X94" s="14" t="str">
        <f t="shared" si="1"/>
        <v>-</v>
      </c>
    </row>
    <row r="95" spans="1:24" s="4" customFormat="1" ht="11.25" x14ac:dyDescent="0.2">
      <c r="A95" s="3" t="s">
        <v>386</v>
      </c>
      <c r="B95" s="3" t="s">
        <v>434</v>
      </c>
      <c r="C95" s="3" t="s">
        <v>435</v>
      </c>
      <c r="D95" s="3">
        <v>13373</v>
      </c>
      <c r="E95" s="3" t="s">
        <v>450</v>
      </c>
      <c r="F95" s="3" t="s">
        <v>452</v>
      </c>
      <c r="G95" s="3"/>
      <c r="H95" s="3" t="s">
        <v>451</v>
      </c>
      <c r="I95" s="3" t="s">
        <v>42</v>
      </c>
      <c r="J95" s="3" t="s">
        <v>52</v>
      </c>
      <c r="K95" s="3" t="s">
        <v>44</v>
      </c>
      <c r="L95" s="3" t="s">
        <v>45</v>
      </c>
      <c r="M95" s="3" t="s">
        <v>5256</v>
      </c>
      <c r="N95" s="3" t="s">
        <v>67</v>
      </c>
      <c r="O95" s="3" t="s">
        <v>40</v>
      </c>
      <c r="P95" s="3" t="s">
        <v>40</v>
      </c>
      <c r="Q95" s="3" t="s">
        <v>40</v>
      </c>
      <c r="R95" s="3"/>
      <c r="S95" s="3" t="s">
        <v>67</v>
      </c>
      <c r="T95" s="3" t="s">
        <v>40</v>
      </c>
      <c r="U95" s="3" t="s">
        <v>40</v>
      </c>
      <c r="V95" s="3" t="s">
        <v>40</v>
      </c>
      <c r="W95" s="3" t="s">
        <v>453</v>
      </c>
      <c r="X95" s="14" t="e">
        <f t="shared" si="1"/>
        <v>#VALUE!</v>
      </c>
    </row>
    <row r="96" spans="1:24" s="4" customFormat="1" ht="11.25" x14ac:dyDescent="0.2">
      <c r="A96" s="3" t="s">
        <v>386</v>
      </c>
      <c r="B96" s="3" t="s">
        <v>434</v>
      </c>
      <c r="C96" s="3" t="s">
        <v>435</v>
      </c>
      <c r="D96" s="3">
        <v>13601</v>
      </c>
      <c r="E96" s="3" t="s">
        <v>454</v>
      </c>
      <c r="F96" s="3" t="s">
        <v>457</v>
      </c>
      <c r="G96" s="3" t="s">
        <v>455</v>
      </c>
      <c r="H96" s="3" t="s">
        <v>456</v>
      </c>
      <c r="I96" s="3" t="s">
        <v>42</v>
      </c>
      <c r="J96" s="3" t="s">
        <v>43</v>
      </c>
      <c r="K96" s="3" t="s">
        <v>44</v>
      </c>
      <c r="L96" s="3" t="s">
        <v>6</v>
      </c>
      <c r="M96" s="3" t="s">
        <v>9</v>
      </c>
      <c r="N96" s="3">
        <v>7</v>
      </c>
      <c r="O96" s="3">
        <v>246144</v>
      </c>
      <c r="P96" s="3">
        <v>3503618</v>
      </c>
      <c r="Q96" s="3">
        <v>0</v>
      </c>
      <c r="R96" s="3"/>
      <c r="S96" s="3">
        <v>13</v>
      </c>
      <c r="T96" s="3">
        <v>297296</v>
      </c>
      <c r="U96" s="3">
        <v>2228840</v>
      </c>
      <c r="V96" s="3">
        <v>0</v>
      </c>
      <c r="W96" s="3" t="s">
        <v>458</v>
      </c>
      <c r="X96" s="14">
        <f t="shared" si="1"/>
        <v>-0.46153846153846156</v>
      </c>
    </row>
    <row r="97" spans="1:24" s="4" customFormat="1" ht="11.25" x14ac:dyDescent="0.2">
      <c r="A97" s="3" t="s">
        <v>386</v>
      </c>
      <c r="B97" s="3" t="s">
        <v>434</v>
      </c>
      <c r="C97" s="3" t="s">
        <v>435</v>
      </c>
      <c r="D97" s="3">
        <v>13609</v>
      </c>
      <c r="E97" s="3" t="s">
        <v>459</v>
      </c>
      <c r="F97" s="3" t="s">
        <v>462</v>
      </c>
      <c r="G97" s="3" t="s">
        <v>460</v>
      </c>
      <c r="H97" s="3" t="s">
        <v>461</v>
      </c>
      <c r="I97" s="3" t="s">
        <v>42</v>
      </c>
      <c r="J97" s="3" t="s">
        <v>43</v>
      </c>
      <c r="K97" s="3" t="s">
        <v>44</v>
      </c>
      <c r="L97" s="3" t="s">
        <v>6</v>
      </c>
      <c r="M97" s="3" t="s">
        <v>9</v>
      </c>
      <c r="N97" s="3">
        <v>18</v>
      </c>
      <c r="O97" s="3">
        <v>450</v>
      </c>
      <c r="P97" s="3">
        <v>2519</v>
      </c>
      <c r="Q97" s="3">
        <v>0</v>
      </c>
      <c r="R97" s="3"/>
      <c r="S97" s="3">
        <v>26</v>
      </c>
      <c r="T97" s="3">
        <v>463</v>
      </c>
      <c r="U97" s="3">
        <v>1794</v>
      </c>
      <c r="V97" s="3">
        <v>0</v>
      </c>
      <c r="W97" s="3" t="s">
        <v>463</v>
      </c>
      <c r="X97" s="14">
        <f t="shared" si="1"/>
        <v>-0.30769230769230771</v>
      </c>
    </row>
    <row r="98" spans="1:24" s="4" customFormat="1" ht="11.25" x14ac:dyDescent="0.2">
      <c r="A98" s="3" t="s">
        <v>386</v>
      </c>
      <c r="B98" s="3" t="s">
        <v>434</v>
      </c>
      <c r="C98" s="3" t="s">
        <v>435</v>
      </c>
      <c r="D98" s="3">
        <v>13936</v>
      </c>
      <c r="E98" s="3" t="s">
        <v>464</v>
      </c>
      <c r="F98" s="3" t="s">
        <v>467</v>
      </c>
      <c r="G98" s="3" t="s">
        <v>465</v>
      </c>
      <c r="H98" s="3" t="s">
        <v>466</v>
      </c>
      <c r="I98" s="3" t="s">
        <v>42</v>
      </c>
      <c r="J98" s="3" t="s">
        <v>43</v>
      </c>
      <c r="K98" s="3" t="s">
        <v>44</v>
      </c>
      <c r="L98" s="3" t="s">
        <v>6</v>
      </c>
      <c r="M98" s="3" t="s">
        <v>9</v>
      </c>
      <c r="N98" s="3">
        <v>25</v>
      </c>
      <c r="O98" s="3">
        <v>10</v>
      </c>
      <c r="P98" s="3">
        <v>40</v>
      </c>
      <c r="Q98" s="3">
        <v>0</v>
      </c>
      <c r="R98" s="3"/>
      <c r="S98" s="3" t="s">
        <v>67</v>
      </c>
      <c r="T98" s="3" t="s">
        <v>40</v>
      </c>
      <c r="U98" s="3" t="s">
        <v>40</v>
      </c>
      <c r="V98" s="3" t="s">
        <v>40</v>
      </c>
      <c r="W98" s="3" t="s">
        <v>468</v>
      </c>
      <c r="X98" s="14">
        <f t="shared" si="1"/>
        <v>1</v>
      </c>
    </row>
    <row r="99" spans="1:24" s="4" customFormat="1" ht="11.25" x14ac:dyDescent="0.2">
      <c r="A99" s="3" t="s">
        <v>386</v>
      </c>
      <c r="B99" s="3" t="s">
        <v>434</v>
      </c>
      <c r="C99" s="3" t="s">
        <v>435</v>
      </c>
      <c r="D99" s="3">
        <v>13987</v>
      </c>
      <c r="E99" s="3" t="s">
        <v>469</v>
      </c>
      <c r="F99" s="3" t="s">
        <v>472</v>
      </c>
      <c r="G99" s="3" t="s">
        <v>470</v>
      </c>
      <c r="H99" s="3" t="s">
        <v>471</v>
      </c>
      <c r="I99" s="3" t="s">
        <v>42</v>
      </c>
      <c r="J99" s="3" t="s">
        <v>43</v>
      </c>
      <c r="K99" s="3" t="s">
        <v>44</v>
      </c>
      <c r="L99" s="3" t="s">
        <v>6</v>
      </c>
      <c r="M99" s="3" t="s">
        <v>9</v>
      </c>
      <c r="N99" s="3">
        <v>25</v>
      </c>
      <c r="O99" s="3">
        <v>2181</v>
      </c>
      <c r="P99" s="3">
        <v>8730</v>
      </c>
      <c r="Q99" s="3">
        <v>0</v>
      </c>
      <c r="R99" s="3"/>
      <c r="S99" s="3">
        <v>60</v>
      </c>
      <c r="T99" s="3">
        <v>4549</v>
      </c>
      <c r="U99" s="3">
        <v>7577</v>
      </c>
      <c r="V99" s="3">
        <v>0</v>
      </c>
      <c r="W99" s="3" t="s">
        <v>473</v>
      </c>
      <c r="X99" s="14">
        <f t="shared" si="1"/>
        <v>-0.58333333333333337</v>
      </c>
    </row>
    <row r="100" spans="1:24" s="4" customFormat="1" ht="11.25" x14ac:dyDescent="0.2">
      <c r="A100" s="3" t="s">
        <v>386</v>
      </c>
      <c r="B100" s="3" t="s">
        <v>474</v>
      </c>
      <c r="C100" s="3" t="s">
        <v>435</v>
      </c>
      <c r="D100" s="3">
        <v>10281</v>
      </c>
      <c r="E100" s="3" t="s">
        <v>475</v>
      </c>
      <c r="F100" s="3" t="s">
        <v>477</v>
      </c>
      <c r="G100" s="3"/>
      <c r="H100" s="3" t="s">
        <v>476</v>
      </c>
      <c r="I100" s="3" t="s">
        <v>42</v>
      </c>
      <c r="J100" s="3" t="s">
        <v>43</v>
      </c>
      <c r="K100" s="3" t="s">
        <v>44</v>
      </c>
      <c r="L100" s="3" t="s">
        <v>6</v>
      </c>
      <c r="M100" s="3" t="s">
        <v>5256</v>
      </c>
      <c r="N100" s="3" t="s">
        <v>67</v>
      </c>
      <c r="O100" s="3" t="s">
        <v>40</v>
      </c>
      <c r="P100" s="3" t="s">
        <v>40</v>
      </c>
      <c r="Q100" s="3" t="s">
        <v>40</v>
      </c>
      <c r="R100" s="3"/>
      <c r="S100" s="3">
        <v>170</v>
      </c>
      <c r="T100" s="3">
        <v>844</v>
      </c>
      <c r="U100" s="3">
        <v>496</v>
      </c>
      <c r="V100" s="3">
        <v>0</v>
      </c>
      <c r="W100" s="3" t="s">
        <v>478</v>
      </c>
      <c r="X100" s="14" t="str">
        <f t="shared" si="1"/>
        <v>-</v>
      </c>
    </row>
    <row r="101" spans="1:24" s="4" customFormat="1" ht="11.25" x14ac:dyDescent="0.2">
      <c r="A101" s="3" t="s">
        <v>386</v>
      </c>
      <c r="B101" s="3" t="s">
        <v>474</v>
      </c>
      <c r="C101" s="3" t="s">
        <v>435</v>
      </c>
      <c r="D101" s="3">
        <v>10283</v>
      </c>
      <c r="E101" s="3" t="s">
        <v>479</v>
      </c>
      <c r="F101" s="3" t="s">
        <v>481</v>
      </c>
      <c r="G101" s="3"/>
      <c r="H101" s="3" t="s">
        <v>480</v>
      </c>
      <c r="I101" s="3" t="s">
        <v>42</v>
      </c>
      <c r="J101" s="3" t="s">
        <v>43</v>
      </c>
      <c r="K101" s="3" t="s">
        <v>44</v>
      </c>
      <c r="L101" s="3" t="s">
        <v>45</v>
      </c>
      <c r="M101" s="3" t="s">
        <v>5256</v>
      </c>
      <c r="N101" s="3" t="s">
        <v>67</v>
      </c>
      <c r="O101" s="3" t="s">
        <v>40</v>
      </c>
      <c r="P101" s="3" t="s">
        <v>40</v>
      </c>
      <c r="Q101" s="3" t="s">
        <v>40</v>
      </c>
      <c r="R101" s="3"/>
      <c r="S101" s="3">
        <v>43</v>
      </c>
      <c r="T101" s="3">
        <v>6</v>
      </c>
      <c r="U101" s="3">
        <v>14</v>
      </c>
      <c r="V101" s="3">
        <v>0</v>
      </c>
      <c r="W101" s="3" t="s">
        <v>480</v>
      </c>
      <c r="X101" s="14" t="str">
        <f t="shared" si="1"/>
        <v>-</v>
      </c>
    </row>
    <row r="102" spans="1:24" s="4" customFormat="1" ht="11.25" x14ac:dyDescent="0.2">
      <c r="A102" s="3" t="s">
        <v>386</v>
      </c>
      <c r="B102" s="3" t="s">
        <v>474</v>
      </c>
      <c r="C102" s="3" t="s">
        <v>435</v>
      </c>
      <c r="D102" s="3">
        <v>12897</v>
      </c>
      <c r="E102" s="3" t="s">
        <v>482</v>
      </c>
      <c r="F102" s="3" t="s">
        <v>483</v>
      </c>
      <c r="G102" s="3"/>
      <c r="H102" s="3" t="s">
        <v>480</v>
      </c>
      <c r="I102" s="3" t="s">
        <v>42</v>
      </c>
      <c r="J102" s="3" t="s">
        <v>43</v>
      </c>
      <c r="K102" s="3" t="s">
        <v>44</v>
      </c>
      <c r="L102" s="3" t="s">
        <v>45</v>
      </c>
      <c r="M102" s="3" t="s">
        <v>5256</v>
      </c>
      <c r="N102" s="3" t="s">
        <v>67</v>
      </c>
      <c r="O102" s="3" t="s">
        <v>40</v>
      </c>
      <c r="P102" s="3" t="s">
        <v>40</v>
      </c>
      <c r="Q102" s="3" t="s">
        <v>40</v>
      </c>
      <c r="R102" s="3"/>
      <c r="S102" s="3">
        <v>0</v>
      </c>
      <c r="T102" s="3">
        <v>0</v>
      </c>
      <c r="U102" s="3">
        <v>0</v>
      </c>
      <c r="V102" s="3">
        <v>0</v>
      </c>
      <c r="W102" s="3" t="s">
        <v>484</v>
      </c>
      <c r="X102" s="14" t="str">
        <f t="shared" si="1"/>
        <v>-</v>
      </c>
    </row>
    <row r="103" spans="1:24" s="4" customFormat="1" ht="11.25" x14ac:dyDescent="0.2">
      <c r="A103" s="3" t="s">
        <v>386</v>
      </c>
      <c r="B103" s="3" t="s">
        <v>474</v>
      </c>
      <c r="C103" s="3" t="s">
        <v>435</v>
      </c>
      <c r="D103" s="3">
        <v>12909</v>
      </c>
      <c r="E103" s="3" t="s">
        <v>485</v>
      </c>
      <c r="F103" s="3" t="s">
        <v>486</v>
      </c>
      <c r="G103" s="3"/>
      <c r="H103" s="3" t="s">
        <v>480</v>
      </c>
      <c r="I103" s="3" t="s">
        <v>42</v>
      </c>
      <c r="J103" s="3" t="s">
        <v>43</v>
      </c>
      <c r="K103" s="3" t="s">
        <v>44</v>
      </c>
      <c r="L103" s="3" t="s">
        <v>6</v>
      </c>
      <c r="M103" s="3" t="s">
        <v>5256</v>
      </c>
      <c r="N103" s="3" t="s">
        <v>67</v>
      </c>
      <c r="O103" s="3" t="s">
        <v>40</v>
      </c>
      <c r="P103" s="3" t="s">
        <v>40</v>
      </c>
      <c r="Q103" s="3" t="s">
        <v>40</v>
      </c>
      <c r="R103" s="3"/>
      <c r="S103" s="3">
        <v>96</v>
      </c>
      <c r="T103" s="3">
        <v>24</v>
      </c>
      <c r="U103" s="3">
        <v>25</v>
      </c>
      <c r="V103" s="3">
        <v>0</v>
      </c>
      <c r="W103" s="3"/>
      <c r="X103" s="14" t="str">
        <f t="shared" si="1"/>
        <v>-</v>
      </c>
    </row>
    <row r="104" spans="1:24" s="4" customFormat="1" ht="11.25" x14ac:dyDescent="0.2">
      <c r="A104" s="3" t="s">
        <v>386</v>
      </c>
      <c r="B104" s="3" t="s">
        <v>474</v>
      </c>
      <c r="C104" s="3" t="s">
        <v>435</v>
      </c>
      <c r="D104" s="3">
        <v>13548</v>
      </c>
      <c r="E104" s="3" t="s">
        <v>487</v>
      </c>
      <c r="F104" s="3" t="s">
        <v>490</v>
      </c>
      <c r="G104" s="3" t="s">
        <v>488</v>
      </c>
      <c r="H104" s="3" t="s">
        <v>489</v>
      </c>
      <c r="I104" s="3" t="s">
        <v>42</v>
      </c>
      <c r="J104" s="3" t="s">
        <v>43</v>
      </c>
      <c r="K104" s="3" t="s">
        <v>44</v>
      </c>
      <c r="L104" s="3" t="s">
        <v>6</v>
      </c>
      <c r="M104" s="3" t="s">
        <v>9</v>
      </c>
      <c r="N104" s="3">
        <v>80</v>
      </c>
      <c r="O104" s="3">
        <v>2.4</v>
      </c>
      <c r="P104" s="3">
        <v>3</v>
      </c>
      <c r="Q104" s="3">
        <v>0</v>
      </c>
      <c r="R104" s="3"/>
      <c r="S104" s="3" t="s">
        <v>67</v>
      </c>
      <c r="T104" s="3" t="s">
        <v>40</v>
      </c>
      <c r="U104" s="3" t="s">
        <v>40</v>
      </c>
      <c r="V104" s="3" t="s">
        <v>40</v>
      </c>
      <c r="W104" s="3" t="s">
        <v>491</v>
      </c>
      <c r="X104" s="14">
        <f t="shared" si="1"/>
        <v>1</v>
      </c>
    </row>
    <row r="105" spans="1:24" s="4" customFormat="1" ht="11.25" x14ac:dyDescent="0.2">
      <c r="A105" s="3" t="s">
        <v>386</v>
      </c>
      <c r="B105" s="3" t="s">
        <v>474</v>
      </c>
      <c r="C105" s="3" t="s">
        <v>435</v>
      </c>
      <c r="D105" s="3">
        <v>13554</v>
      </c>
      <c r="E105" s="3" t="s">
        <v>492</v>
      </c>
      <c r="F105" s="3" t="s">
        <v>495</v>
      </c>
      <c r="G105" s="3" t="s">
        <v>493</v>
      </c>
      <c r="H105" s="3" t="s">
        <v>494</v>
      </c>
      <c r="I105" s="3" t="s">
        <v>42</v>
      </c>
      <c r="J105" s="3" t="s">
        <v>43</v>
      </c>
      <c r="K105" s="3" t="s">
        <v>44</v>
      </c>
      <c r="L105" s="3" t="s">
        <v>6</v>
      </c>
      <c r="M105" s="3" t="s">
        <v>9</v>
      </c>
      <c r="N105" s="3">
        <v>80</v>
      </c>
      <c r="O105" s="3">
        <v>1148697.6000000001</v>
      </c>
      <c r="P105" s="3">
        <v>1435872</v>
      </c>
      <c r="Q105" s="3">
        <v>0</v>
      </c>
      <c r="R105" s="3"/>
      <c r="S105" s="3" t="s">
        <v>67</v>
      </c>
      <c r="T105" s="3" t="s">
        <v>40</v>
      </c>
      <c r="U105" s="3" t="s">
        <v>40</v>
      </c>
      <c r="V105" s="3" t="s">
        <v>40</v>
      </c>
      <c r="W105" s="3" t="s">
        <v>496</v>
      </c>
      <c r="X105" s="14">
        <f t="shared" si="1"/>
        <v>1</v>
      </c>
    </row>
    <row r="106" spans="1:24" s="4" customFormat="1" ht="11.25" x14ac:dyDescent="0.2">
      <c r="A106" s="3" t="s">
        <v>386</v>
      </c>
      <c r="B106" s="3" t="s">
        <v>497</v>
      </c>
      <c r="C106" s="3" t="s">
        <v>36</v>
      </c>
      <c r="D106" s="3">
        <v>5909</v>
      </c>
      <c r="E106" s="3" t="s">
        <v>498</v>
      </c>
      <c r="F106" s="3" t="s">
        <v>500</v>
      </c>
      <c r="G106" s="3" t="s">
        <v>499</v>
      </c>
      <c r="H106" s="3"/>
      <c r="I106" s="3" t="s">
        <v>42</v>
      </c>
      <c r="J106" s="3" t="s">
        <v>43</v>
      </c>
      <c r="K106" s="3" t="s">
        <v>44</v>
      </c>
      <c r="L106" s="3" t="s">
        <v>6</v>
      </c>
      <c r="M106" s="3" t="s">
        <v>5256</v>
      </c>
      <c r="N106" s="3" t="s">
        <v>67</v>
      </c>
      <c r="O106" s="3" t="s">
        <v>40</v>
      </c>
      <c r="P106" s="3" t="s">
        <v>40</v>
      </c>
      <c r="Q106" s="3" t="s">
        <v>40</v>
      </c>
      <c r="R106" s="3"/>
      <c r="S106" s="3">
        <v>100</v>
      </c>
      <c r="T106" s="3">
        <v>75</v>
      </c>
      <c r="U106" s="3">
        <v>75</v>
      </c>
      <c r="V106" s="3">
        <v>0</v>
      </c>
      <c r="W106" s="3" t="s">
        <v>501</v>
      </c>
      <c r="X106" s="14" t="str">
        <f t="shared" si="1"/>
        <v>-</v>
      </c>
    </row>
    <row r="107" spans="1:24" s="4" customFormat="1" ht="11.25" x14ac:dyDescent="0.2">
      <c r="A107" s="3" t="s">
        <v>386</v>
      </c>
      <c r="B107" s="3" t="s">
        <v>497</v>
      </c>
      <c r="C107" s="3" t="s">
        <v>36</v>
      </c>
      <c r="D107" s="3">
        <v>5916</v>
      </c>
      <c r="E107" s="3" t="s">
        <v>502</v>
      </c>
      <c r="F107" s="3" t="s">
        <v>504</v>
      </c>
      <c r="G107" s="3" t="s">
        <v>503</v>
      </c>
      <c r="H107" s="3"/>
      <c r="I107" s="3" t="s">
        <v>42</v>
      </c>
      <c r="J107" s="3" t="s">
        <v>43</v>
      </c>
      <c r="K107" s="3" t="s">
        <v>505</v>
      </c>
      <c r="L107" s="3" t="s">
        <v>6</v>
      </c>
      <c r="M107" s="3" t="s">
        <v>5256</v>
      </c>
      <c r="N107" s="3" t="s">
        <v>67</v>
      </c>
      <c r="O107" s="3" t="s">
        <v>40</v>
      </c>
      <c r="P107" s="3" t="s">
        <v>40</v>
      </c>
      <c r="Q107" s="3" t="s">
        <v>40</v>
      </c>
      <c r="R107" s="3"/>
      <c r="S107" s="3">
        <v>16.07</v>
      </c>
      <c r="T107" s="3">
        <v>641647369</v>
      </c>
      <c r="U107" s="3">
        <v>3991888000</v>
      </c>
      <c r="V107" s="3">
        <v>0</v>
      </c>
      <c r="W107" s="3" t="s">
        <v>506</v>
      </c>
      <c r="X107" s="14" t="str">
        <f t="shared" si="1"/>
        <v>-</v>
      </c>
    </row>
    <row r="108" spans="1:24" s="4" customFormat="1" ht="11.25" x14ac:dyDescent="0.2">
      <c r="A108" s="3" t="s">
        <v>386</v>
      </c>
      <c r="B108" s="3" t="s">
        <v>497</v>
      </c>
      <c r="C108" s="3" t="s">
        <v>36</v>
      </c>
      <c r="D108" s="3">
        <v>8627</v>
      </c>
      <c r="E108" s="3" t="s">
        <v>507</v>
      </c>
      <c r="F108" s="3" t="s">
        <v>509</v>
      </c>
      <c r="G108" s="3" t="s">
        <v>508</v>
      </c>
      <c r="H108" s="3"/>
      <c r="I108" s="3" t="s">
        <v>42</v>
      </c>
      <c r="J108" s="3" t="s">
        <v>43</v>
      </c>
      <c r="K108" s="3" t="s">
        <v>44</v>
      </c>
      <c r="L108" s="3" t="s">
        <v>6</v>
      </c>
      <c r="M108" s="3" t="s">
        <v>5256</v>
      </c>
      <c r="N108" s="3" t="s">
        <v>67</v>
      </c>
      <c r="O108" s="3" t="s">
        <v>40</v>
      </c>
      <c r="P108" s="3" t="s">
        <v>40</v>
      </c>
      <c r="Q108" s="3" t="s">
        <v>40</v>
      </c>
      <c r="R108" s="3"/>
      <c r="S108" s="3">
        <v>61.65</v>
      </c>
      <c r="T108" s="3">
        <v>960410</v>
      </c>
      <c r="U108" s="3">
        <v>1557744</v>
      </c>
      <c r="V108" s="3">
        <v>0</v>
      </c>
      <c r="W108" s="3" t="s">
        <v>510</v>
      </c>
      <c r="X108" s="14" t="str">
        <f t="shared" si="1"/>
        <v>-</v>
      </c>
    </row>
    <row r="109" spans="1:24" s="4" customFormat="1" ht="11.25" x14ac:dyDescent="0.2">
      <c r="A109" s="3" t="s">
        <v>386</v>
      </c>
      <c r="B109" s="3" t="s">
        <v>497</v>
      </c>
      <c r="C109" s="3" t="s">
        <v>36</v>
      </c>
      <c r="D109" s="3">
        <v>8628</v>
      </c>
      <c r="E109" s="3" t="s">
        <v>511</v>
      </c>
      <c r="F109" s="3" t="s">
        <v>513</v>
      </c>
      <c r="G109" s="3" t="s">
        <v>512</v>
      </c>
      <c r="H109" s="3"/>
      <c r="I109" s="3" t="s">
        <v>42</v>
      </c>
      <c r="J109" s="3" t="s">
        <v>43</v>
      </c>
      <c r="K109" s="3" t="s">
        <v>44</v>
      </c>
      <c r="L109" s="3" t="s">
        <v>6</v>
      </c>
      <c r="M109" s="3" t="s">
        <v>5256</v>
      </c>
      <c r="N109" s="3" t="s">
        <v>67</v>
      </c>
      <c r="O109" s="3" t="s">
        <v>40</v>
      </c>
      <c r="P109" s="3" t="s">
        <v>40</v>
      </c>
      <c r="Q109" s="3" t="s">
        <v>40</v>
      </c>
      <c r="R109" s="3"/>
      <c r="S109" s="3">
        <v>1.68</v>
      </c>
      <c r="T109" s="3">
        <v>2128</v>
      </c>
      <c r="U109" s="3">
        <v>126759</v>
      </c>
      <c r="V109" s="3">
        <v>0</v>
      </c>
      <c r="W109" s="3" t="s">
        <v>514</v>
      </c>
      <c r="X109" s="14" t="str">
        <f t="shared" si="1"/>
        <v>-</v>
      </c>
    </row>
    <row r="110" spans="1:24" s="4" customFormat="1" ht="11.25" x14ac:dyDescent="0.2">
      <c r="A110" s="3" t="s">
        <v>386</v>
      </c>
      <c r="B110" s="3" t="s">
        <v>497</v>
      </c>
      <c r="C110" s="3" t="s">
        <v>36</v>
      </c>
      <c r="D110" s="3">
        <v>9575</v>
      </c>
      <c r="E110" s="3" t="s">
        <v>515</v>
      </c>
      <c r="F110" s="3" t="s">
        <v>517</v>
      </c>
      <c r="G110" s="3" t="s">
        <v>516</v>
      </c>
      <c r="H110" s="3"/>
      <c r="I110" s="3" t="s">
        <v>42</v>
      </c>
      <c r="J110" s="3" t="s">
        <v>43</v>
      </c>
      <c r="K110" s="3" t="s">
        <v>44</v>
      </c>
      <c r="L110" s="3" t="s">
        <v>6</v>
      </c>
      <c r="M110" s="3" t="s">
        <v>5256</v>
      </c>
      <c r="N110" s="3" t="s">
        <v>67</v>
      </c>
      <c r="O110" s="3" t="s">
        <v>40</v>
      </c>
      <c r="P110" s="3" t="s">
        <v>40</v>
      </c>
      <c r="Q110" s="3" t="s">
        <v>40</v>
      </c>
      <c r="R110" s="3"/>
      <c r="S110" s="3">
        <v>100</v>
      </c>
      <c r="T110" s="3">
        <v>4</v>
      </c>
      <c r="U110" s="3">
        <v>4</v>
      </c>
      <c r="V110" s="3">
        <v>0</v>
      </c>
      <c r="W110" s="3" t="s">
        <v>518</v>
      </c>
      <c r="X110" s="14" t="str">
        <f t="shared" si="1"/>
        <v>-</v>
      </c>
    </row>
    <row r="111" spans="1:24" s="4" customFormat="1" ht="11.25" x14ac:dyDescent="0.2">
      <c r="A111" s="3" t="s">
        <v>386</v>
      </c>
      <c r="B111" s="3" t="s">
        <v>497</v>
      </c>
      <c r="C111" s="3" t="s">
        <v>36</v>
      </c>
      <c r="D111" s="3">
        <v>9672</v>
      </c>
      <c r="E111" s="3" t="s">
        <v>519</v>
      </c>
      <c r="F111" s="3" t="s">
        <v>520</v>
      </c>
      <c r="G111" s="3" t="s">
        <v>503</v>
      </c>
      <c r="H111" s="3"/>
      <c r="I111" s="3" t="s">
        <v>42</v>
      </c>
      <c r="J111" s="3" t="s">
        <v>43</v>
      </c>
      <c r="K111" s="3" t="s">
        <v>44</v>
      </c>
      <c r="L111" s="3" t="s">
        <v>6</v>
      </c>
      <c r="M111" s="3" t="s">
        <v>5256</v>
      </c>
      <c r="N111" s="3" t="s">
        <v>67</v>
      </c>
      <c r="O111" s="3" t="s">
        <v>40</v>
      </c>
      <c r="P111" s="3" t="s">
        <v>40</v>
      </c>
      <c r="Q111" s="3" t="s">
        <v>40</v>
      </c>
      <c r="R111" s="3"/>
      <c r="S111" s="3">
        <v>59.99</v>
      </c>
      <c r="T111" s="3">
        <v>8665</v>
      </c>
      <c r="U111" s="3">
        <v>14443</v>
      </c>
      <c r="V111" s="3">
        <v>0</v>
      </c>
      <c r="W111" s="3" t="s">
        <v>521</v>
      </c>
      <c r="X111" s="14" t="str">
        <f t="shared" si="1"/>
        <v>-</v>
      </c>
    </row>
    <row r="112" spans="1:24" s="4" customFormat="1" ht="11.25" x14ac:dyDescent="0.2">
      <c r="A112" s="3" t="s">
        <v>386</v>
      </c>
      <c r="B112" s="3" t="s">
        <v>497</v>
      </c>
      <c r="C112" s="3" t="s">
        <v>36</v>
      </c>
      <c r="D112" s="3">
        <v>13627</v>
      </c>
      <c r="E112" s="3" t="s">
        <v>522</v>
      </c>
      <c r="F112" s="3" t="s">
        <v>524</v>
      </c>
      <c r="G112" s="3" t="s">
        <v>503</v>
      </c>
      <c r="H112" s="3" t="s">
        <v>523</v>
      </c>
      <c r="I112" s="3" t="s">
        <v>42</v>
      </c>
      <c r="J112" s="3" t="s">
        <v>43</v>
      </c>
      <c r="K112" s="3" t="s">
        <v>44</v>
      </c>
      <c r="L112" s="3" t="s">
        <v>6</v>
      </c>
      <c r="M112" s="3" t="s">
        <v>9</v>
      </c>
      <c r="N112" s="3">
        <v>88.09</v>
      </c>
      <c r="O112" s="3">
        <v>7676</v>
      </c>
      <c r="P112" s="3">
        <v>8714</v>
      </c>
      <c r="Q112" s="3">
        <v>0</v>
      </c>
      <c r="R112" s="3"/>
      <c r="S112" s="3" t="s">
        <v>67</v>
      </c>
      <c r="T112" s="3" t="s">
        <v>40</v>
      </c>
      <c r="U112" s="3" t="s">
        <v>40</v>
      </c>
      <c r="V112" s="3" t="s">
        <v>40</v>
      </c>
      <c r="W112" s="3" t="s">
        <v>525</v>
      </c>
      <c r="X112" s="14">
        <f t="shared" si="1"/>
        <v>1</v>
      </c>
    </row>
    <row r="113" spans="1:24" s="4" customFormat="1" ht="11.25" x14ac:dyDescent="0.2">
      <c r="A113" s="3" t="s">
        <v>386</v>
      </c>
      <c r="B113" s="3" t="s">
        <v>497</v>
      </c>
      <c r="C113" s="3" t="s">
        <v>36</v>
      </c>
      <c r="D113" s="3">
        <v>13633</v>
      </c>
      <c r="E113" s="3" t="s">
        <v>526</v>
      </c>
      <c r="F113" s="3" t="s">
        <v>528</v>
      </c>
      <c r="G113" s="3" t="s">
        <v>499</v>
      </c>
      <c r="H113" s="3" t="s">
        <v>527</v>
      </c>
      <c r="I113" s="3" t="s">
        <v>42</v>
      </c>
      <c r="J113" s="3" t="s">
        <v>43</v>
      </c>
      <c r="K113" s="3" t="s">
        <v>44</v>
      </c>
      <c r="L113" s="3" t="s">
        <v>6</v>
      </c>
      <c r="M113" s="3" t="s">
        <v>9</v>
      </c>
      <c r="N113" s="3">
        <v>100</v>
      </c>
      <c r="O113" s="3">
        <v>111</v>
      </c>
      <c r="P113" s="3">
        <v>111</v>
      </c>
      <c r="Q113" s="3">
        <v>0</v>
      </c>
      <c r="R113" s="3"/>
      <c r="S113" s="3" t="s">
        <v>67</v>
      </c>
      <c r="T113" s="3" t="s">
        <v>40</v>
      </c>
      <c r="U113" s="3" t="s">
        <v>40</v>
      </c>
      <c r="V113" s="3" t="s">
        <v>40</v>
      </c>
      <c r="W113" s="3" t="s">
        <v>529</v>
      </c>
      <c r="X113" s="14">
        <f t="shared" si="1"/>
        <v>1</v>
      </c>
    </row>
    <row r="114" spans="1:24" s="4" customFormat="1" ht="11.25" x14ac:dyDescent="0.2">
      <c r="A114" s="3" t="s">
        <v>386</v>
      </c>
      <c r="B114" s="3" t="s">
        <v>497</v>
      </c>
      <c r="C114" s="3" t="s">
        <v>36</v>
      </c>
      <c r="D114" s="3">
        <v>13634</v>
      </c>
      <c r="E114" s="3" t="s">
        <v>530</v>
      </c>
      <c r="F114" s="3" t="s">
        <v>531</v>
      </c>
      <c r="G114" s="3" t="s">
        <v>499</v>
      </c>
      <c r="H114" s="3" t="s">
        <v>527</v>
      </c>
      <c r="I114" s="3" t="s">
        <v>42</v>
      </c>
      <c r="J114" s="3" t="s">
        <v>43</v>
      </c>
      <c r="K114" s="3" t="s">
        <v>44</v>
      </c>
      <c r="L114" s="3" t="s">
        <v>6</v>
      </c>
      <c r="M114" s="3" t="s">
        <v>9</v>
      </c>
      <c r="N114" s="3">
        <v>28.3</v>
      </c>
      <c r="O114" s="3">
        <v>2594</v>
      </c>
      <c r="P114" s="3">
        <v>9167</v>
      </c>
      <c r="Q114" s="3">
        <v>0</v>
      </c>
      <c r="R114" s="3"/>
      <c r="S114" s="3" t="s">
        <v>67</v>
      </c>
      <c r="T114" s="3" t="s">
        <v>40</v>
      </c>
      <c r="U114" s="3" t="s">
        <v>40</v>
      </c>
      <c r="V114" s="3" t="s">
        <v>40</v>
      </c>
      <c r="W114" s="3" t="s">
        <v>532</v>
      </c>
      <c r="X114" s="14">
        <f t="shared" si="1"/>
        <v>1</v>
      </c>
    </row>
    <row r="115" spans="1:24" s="4" customFormat="1" ht="11.25" x14ac:dyDescent="0.2">
      <c r="A115" s="3" t="s">
        <v>386</v>
      </c>
      <c r="B115" s="3" t="s">
        <v>497</v>
      </c>
      <c r="C115" s="3" t="s">
        <v>36</v>
      </c>
      <c r="D115" s="3">
        <v>13636</v>
      </c>
      <c r="E115" s="3" t="s">
        <v>533</v>
      </c>
      <c r="F115" s="3" t="s">
        <v>534</v>
      </c>
      <c r="G115" s="3" t="s">
        <v>499</v>
      </c>
      <c r="H115" s="3" t="s">
        <v>527</v>
      </c>
      <c r="I115" s="3" t="s">
        <v>42</v>
      </c>
      <c r="J115" s="3" t="s">
        <v>43</v>
      </c>
      <c r="K115" s="3" t="s">
        <v>44</v>
      </c>
      <c r="L115" s="3" t="s">
        <v>6</v>
      </c>
      <c r="M115" s="3" t="s">
        <v>9</v>
      </c>
      <c r="N115" s="3">
        <v>100</v>
      </c>
      <c r="O115" s="3">
        <v>72</v>
      </c>
      <c r="P115" s="3">
        <v>72</v>
      </c>
      <c r="Q115" s="3">
        <v>0</v>
      </c>
      <c r="R115" s="3"/>
      <c r="S115" s="3" t="s">
        <v>67</v>
      </c>
      <c r="T115" s="3" t="s">
        <v>40</v>
      </c>
      <c r="U115" s="3" t="s">
        <v>40</v>
      </c>
      <c r="V115" s="3" t="s">
        <v>40</v>
      </c>
      <c r="W115" s="3" t="s">
        <v>535</v>
      </c>
      <c r="X115" s="14">
        <f t="shared" si="1"/>
        <v>1</v>
      </c>
    </row>
    <row r="116" spans="1:24" s="4" customFormat="1" ht="11.25" x14ac:dyDescent="0.2">
      <c r="A116" s="3" t="s">
        <v>386</v>
      </c>
      <c r="B116" s="3" t="s">
        <v>536</v>
      </c>
      <c r="C116" s="3" t="s">
        <v>36</v>
      </c>
      <c r="D116" s="3">
        <v>10416</v>
      </c>
      <c r="E116" s="3" t="s">
        <v>537</v>
      </c>
      <c r="F116" s="3" t="s">
        <v>539</v>
      </c>
      <c r="G116" s="3" t="s">
        <v>538</v>
      </c>
      <c r="H116" s="3"/>
      <c r="I116" s="3" t="s">
        <v>42</v>
      </c>
      <c r="J116" s="3" t="s">
        <v>43</v>
      </c>
      <c r="K116" s="3" t="s">
        <v>44</v>
      </c>
      <c r="L116" s="3" t="s">
        <v>45</v>
      </c>
      <c r="M116" s="3" t="s">
        <v>5257</v>
      </c>
      <c r="N116" s="3">
        <v>100</v>
      </c>
      <c r="O116" s="3">
        <v>40</v>
      </c>
      <c r="P116" s="3">
        <v>40</v>
      </c>
      <c r="Q116" s="3">
        <v>0</v>
      </c>
      <c r="R116" s="3"/>
      <c r="S116" s="3">
        <v>100</v>
      </c>
      <c r="T116" s="3">
        <v>9</v>
      </c>
      <c r="U116" s="3">
        <v>9</v>
      </c>
      <c r="V116" s="3">
        <v>0</v>
      </c>
      <c r="W116" s="3" t="s">
        <v>540</v>
      </c>
      <c r="X116" s="14">
        <f t="shared" si="1"/>
        <v>0</v>
      </c>
    </row>
    <row r="117" spans="1:24" s="4" customFormat="1" ht="11.25" x14ac:dyDescent="0.2">
      <c r="A117" s="3" t="s">
        <v>386</v>
      </c>
      <c r="B117" s="3" t="s">
        <v>536</v>
      </c>
      <c r="C117" s="3" t="s">
        <v>36</v>
      </c>
      <c r="D117" s="3">
        <v>12645</v>
      </c>
      <c r="E117" s="3" t="s">
        <v>541</v>
      </c>
      <c r="F117" s="3" t="s">
        <v>543</v>
      </c>
      <c r="G117" s="3" t="s">
        <v>542</v>
      </c>
      <c r="H117" s="3"/>
      <c r="I117" s="3" t="s">
        <v>42</v>
      </c>
      <c r="J117" s="3" t="s">
        <v>43</v>
      </c>
      <c r="K117" s="3" t="s">
        <v>44</v>
      </c>
      <c r="L117" s="3" t="s">
        <v>45</v>
      </c>
      <c r="M117" s="3" t="s">
        <v>5257</v>
      </c>
      <c r="N117" s="3">
        <v>100</v>
      </c>
      <c r="O117" s="3">
        <v>9</v>
      </c>
      <c r="P117" s="3">
        <v>9</v>
      </c>
      <c r="Q117" s="3">
        <v>0</v>
      </c>
      <c r="R117" s="3"/>
      <c r="S117" s="3">
        <v>0</v>
      </c>
      <c r="T117" s="3">
        <v>0</v>
      </c>
      <c r="U117" s="3">
        <v>0</v>
      </c>
      <c r="V117" s="3">
        <v>0</v>
      </c>
      <c r="W117" s="3" t="s">
        <v>544</v>
      </c>
      <c r="X117" s="14" t="str">
        <f t="shared" si="1"/>
        <v>-</v>
      </c>
    </row>
    <row r="118" spans="1:24" s="4" customFormat="1" ht="11.25" x14ac:dyDescent="0.2">
      <c r="A118" s="3" t="s">
        <v>386</v>
      </c>
      <c r="B118" s="3" t="s">
        <v>536</v>
      </c>
      <c r="C118" s="3" t="s">
        <v>36</v>
      </c>
      <c r="D118" s="3">
        <v>13275</v>
      </c>
      <c r="E118" s="3" t="s">
        <v>545</v>
      </c>
      <c r="F118" s="3" t="s">
        <v>547</v>
      </c>
      <c r="G118" s="3" t="s">
        <v>546</v>
      </c>
      <c r="H118" s="3"/>
      <c r="I118" s="3" t="s">
        <v>42</v>
      </c>
      <c r="J118" s="3" t="s">
        <v>43</v>
      </c>
      <c r="K118" s="3" t="s">
        <v>44</v>
      </c>
      <c r="L118" s="3" t="s">
        <v>6</v>
      </c>
      <c r="M118" s="3" t="s">
        <v>5257</v>
      </c>
      <c r="N118" s="3">
        <v>30</v>
      </c>
      <c r="O118" s="3">
        <v>1800</v>
      </c>
      <c r="P118" s="3">
        <v>6000</v>
      </c>
      <c r="Q118" s="3">
        <v>0</v>
      </c>
      <c r="R118" s="3"/>
      <c r="S118" s="3">
        <v>0</v>
      </c>
      <c r="T118" s="3">
        <v>0</v>
      </c>
      <c r="U118" s="3">
        <v>0</v>
      </c>
      <c r="V118" s="3">
        <v>0</v>
      </c>
      <c r="W118" s="3" t="s">
        <v>548</v>
      </c>
      <c r="X118" s="14" t="str">
        <f t="shared" si="1"/>
        <v>-</v>
      </c>
    </row>
    <row r="119" spans="1:24" s="4" customFormat="1" ht="11.25" x14ac:dyDescent="0.2">
      <c r="A119" s="3" t="s">
        <v>386</v>
      </c>
      <c r="B119" s="3" t="s">
        <v>536</v>
      </c>
      <c r="C119" s="3" t="s">
        <v>36</v>
      </c>
      <c r="D119" s="3">
        <v>14009</v>
      </c>
      <c r="E119" s="3" t="s">
        <v>549</v>
      </c>
      <c r="F119" s="3" t="s">
        <v>551</v>
      </c>
      <c r="G119" s="3" t="s">
        <v>546</v>
      </c>
      <c r="H119" s="3" t="s">
        <v>550</v>
      </c>
      <c r="I119" s="3" t="s">
        <v>42</v>
      </c>
      <c r="J119" s="3" t="s">
        <v>43</v>
      </c>
      <c r="K119" s="3" t="s">
        <v>44</v>
      </c>
      <c r="L119" s="3" t="s">
        <v>6</v>
      </c>
      <c r="M119" s="3" t="s">
        <v>9</v>
      </c>
      <c r="N119" s="3">
        <v>57.69</v>
      </c>
      <c r="O119" s="3">
        <v>15</v>
      </c>
      <c r="P119" s="3">
        <v>26</v>
      </c>
      <c r="Q119" s="3">
        <v>0</v>
      </c>
      <c r="R119" s="3"/>
      <c r="S119" s="3">
        <v>61.11</v>
      </c>
      <c r="T119" s="3">
        <v>11</v>
      </c>
      <c r="U119" s="3">
        <v>18</v>
      </c>
      <c r="V119" s="3">
        <v>0</v>
      </c>
      <c r="W119" s="3" t="s">
        <v>552</v>
      </c>
      <c r="X119" s="14">
        <f t="shared" si="1"/>
        <v>-5.5964653902798263E-2</v>
      </c>
    </row>
    <row r="120" spans="1:24" s="4" customFormat="1" ht="11.25" x14ac:dyDescent="0.2">
      <c r="A120" s="3" t="s">
        <v>386</v>
      </c>
      <c r="B120" s="3" t="s">
        <v>536</v>
      </c>
      <c r="C120" s="3" t="s">
        <v>36</v>
      </c>
      <c r="D120" s="3">
        <v>14012</v>
      </c>
      <c r="E120" s="3" t="s">
        <v>553</v>
      </c>
      <c r="F120" s="3" t="s">
        <v>556</v>
      </c>
      <c r="G120" s="3" t="s">
        <v>554</v>
      </c>
      <c r="H120" s="3" t="s">
        <v>555</v>
      </c>
      <c r="I120" s="3" t="s">
        <v>42</v>
      </c>
      <c r="J120" s="3" t="s">
        <v>43</v>
      </c>
      <c r="K120" s="3" t="s">
        <v>44</v>
      </c>
      <c r="L120" s="3" t="s">
        <v>6</v>
      </c>
      <c r="M120" s="3" t="s">
        <v>9</v>
      </c>
      <c r="N120" s="3">
        <v>21.74</v>
      </c>
      <c r="O120" s="3">
        <v>20</v>
      </c>
      <c r="P120" s="3">
        <v>92</v>
      </c>
      <c r="Q120" s="3">
        <v>0</v>
      </c>
      <c r="R120" s="3"/>
      <c r="S120" s="3">
        <v>0.89</v>
      </c>
      <c r="T120" s="3">
        <v>2</v>
      </c>
      <c r="U120" s="3">
        <v>224</v>
      </c>
      <c r="V120" s="3">
        <v>0</v>
      </c>
      <c r="W120" s="3" t="s">
        <v>557</v>
      </c>
      <c r="X120" s="14">
        <f t="shared" si="1"/>
        <v>23.426966292134829</v>
      </c>
    </row>
    <row r="121" spans="1:24" s="4" customFormat="1" ht="11.25" x14ac:dyDescent="0.2">
      <c r="A121" s="3" t="s">
        <v>386</v>
      </c>
      <c r="B121" s="3" t="s">
        <v>558</v>
      </c>
      <c r="C121" s="3" t="s">
        <v>36</v>
      </c>
      <c r="D121" s="3">
        <v>5561</v>
      </c>
      <c r="E121" s="3" t="s">
        <v>559</v>
      </c>
      <c r="F121" s="3" t="s">
        <v>562</v>
      </c>
      <c r="G121" s="3" t="s">
        <v>560</v>
      </c>
      <c r="H121" s="3" t="s">
        <v>561</v>
      </c>
      <c r="I121" s="3" t="s">
        <v>42</v>
      </c>
      <c r="J121" s="3" t="s">
        <v>43</v>
      </c>
      <c r="K121" s="3" t="s">
        <v>44</v>
      </c>
      <c r="L121" s="3" t="s">
        <v>6</v>
      </c>
      <c r="M121" s="3" t="s">
        <v>5257</v>
      </c>
      <c r="N121" s="3">
        <v>75.03</v>
      </c>
      <c r="O121" s="3">
        <v>625</v>
      </c>
      <c r="P121" s="3">
        <v>833</v>
      </c>
      <c r="Q121" s="3">
        <v>0</v>
      </c>
      <c r="R121" s="3"/>
      <c r="S121" s="3">
        <v>75.12</v>
      </c>
      <c r="T121" s="3">
        <v>628</v>
      </c>
      <c r="U121" s="3">
        <v>836</v>
      </c>
      <c r="V121" s="3">
        <v>0</v>
      </c>
      <c r="W121" s="3" t="s">
        <v>563</v>
      </c>
      <c r="X121" s="14">
        <f t="shared" si="1"/>
        <v>-1.198083067092697E-3</v>
      </c>
    </row>
    <row r="122" spans="1:24" s="4" customFormat="1" ht="11.25" x14ac:dyDescent="0.2">
      <c r="A122" s="3" t="s">
        <v>386</v>
      </c>
      <c r="B122" s="3" t="s">
        <v>558</v>
      </c>
      <c r="C122" s="3" t="s">
        <v>36</v>
      </c>
      <c r="D122" s="3">
        <v>5565</v>
      </c>
      <c r="E122" s="3" t="s">
        <v>564</v>
      </c>
      <c r="F122" s="3" t="s">
        <v>567</v>
      </c>
      <c r="G122" s="3" t="s">
        <v>565</v>
      </c>
      <c r="H122" s="3" t="s">
        <v>566</v>
      </c>
      <c r="I122" s="3" t="s">
        <v>42</v>
      </c>
      <c r="J122" s="3" t="s">
        <v>43</v>
      </c>
      <c r="K122" s="3" t="s">
        <v>44</v>
      </c>
      <c r="L122" s="3" t="s">
        <v>6</v>
      </c>
      <c r="M122" s="3" t="s">
        <v>5257</v>
      </c>
      <c r="N122" s="3">
        <v>100</v>
      </c>
      <c r="O122" s="3">
        <v>8760</v>
      </c>
      <c r="P122" s="3">
        <v>8760</v>
      </c>
      <c r="Q122" s="3">
        <v>0</v>
      </c>
      <c r="R122" s="3"/>
      <c r="S122" s="3">
        <v>100</v>
      </c>
      <c r="T122" s="3">
        <v>8760</v>
      </c>
      <c r="U122" s="3">
        <v>8760</v>
      </c>
      <c r="V122" s="3">
        <v>0</v>
      </c>
      <c r="W122" s="3" t="s">
        <v>568</v>
      </c>
      <c r="X122" s="14">
        <f t="shared" si="1"/>
        <v>0</v>
      </c>
    </row>
    <row r="123" spans="1:24" s="4" customFormat="1" ht="11.25" x14ac:dyDescent="0.2">
      <c r="A123" s="3" t="s">
        <v>386</v>
      </c>
      <c r="B123" s="3" t="s">
        <v>558</v>
      </c>
      <c r="C123" s="3" t="s">
        <v>36</v>
      </c>
      <c r="D123" s="3">
        <v>5566</v>
      </c>
      <c r="E123" s="3" t="s">
        <v>569</v>
      </c>
      <c r="F123" s="3" t="s">
        <v>572</v>
      </c>
      <c r="G123" s="3" t="s">
        <v>570</v>
      </c>
      <c r="H123" s="3" t="s">
        <v>571</v>
      </c>
      <c r="I123" s="3" t="s">
        <v>573</v>
      </c>
      <c r="J123" s="3" t="s">
        <v>52</v>
      </c>
      <c r="K123" s="3" t="s">
        <v>53</v>
      </c>
      <c r="L123" s="3" t="s">
        <v>6</v>
      </c>
      <c r="M123" s="3" t="s">
        <v>5257</v>
      </c>
      <c r="N123" s="3">
        <v>2.1</v>
      </c>
      <c r="O123" s="3">
        <v>800</v>
      </c>
      <c r="P123" s="3">
        <v>380.95</v>
      </c>
      <c r="Q123" s="3">
        <v>0</v>
      </c>
      <c r="R123" s="3"/>
      <c r="S123" s="3">
        <v>2.1</v>
      </c>
      <c r="T123" s="3">
        <v>818.43</v>
      </c>
      <c r="U123" s="3">
        <v>383</v>
      </c>
      <c r="V123" s="3">
        <v>0</v>
      </c>
      <c r="W123" s="3" t="s">
        <v>574</v>
      </c>
      <c r="X123" s="14">
        <f t="shared" si="1"/>
        <v>0</v>
      </c>
    </row>
    <row r="124" spans="1:24" s="4" customFormat="1" ht="11.25" x14ac:dyDescent="0.2">
      <c r="A124" s="3" t="s">
        <v>386</v>
      </c>
      <c r="B124" s="3" t="s">
        <v>558</v>
      </c>
      <c r="C124" s="3" t="s">
        <v>36</v>
      </c>
      <c r="D124" s="3">
        <v>5573</v>
      </c>
      <c r="E124" s="3" t="s">
        <v>575</v>
      </c>
      <c r="F124" s="3" t="s">
        <v>578</v>
      </c>
      <c r="G124" s="3" t="s">
        <v>576</v>
      </c>
      <c r="H124" s="3" t="s">
        <v>577</v>
      </c>
      <c r="I124" s="3" t="s">
        <v>42</v>
      </c>
      <c r="J124" s="3" t="s">
        <v>43</v>
      </c>
      <c r="K124" s="3" t="s">
        <v>505</v>
      </c>
      <c r="L124" s="3" t="s">
        <v>6</v>
      </c>
      <c r="M124" s="3" t="s">
        <v>5256</v>
      </c>
      <c r="N124" s="3" t="s">
        <v>67</v>
      </c>
      <c r="O124" s="3" t="s">
        <v>40</v>
      </c>
      <c r="P124" s="3" t="s">
        <v>40</v>
      </c>
      <c r="Q124" s="3" t="s">
        <v>40</v>
      </c>
      <c r="R124" s="3"/>
      <c r="S124" s="3">
        <v>50.93</v>
      </c>
      <c r="T124" s="3">
        <v>108155</v>
      </c>
      <c r="U124" s="3">
        <v>212379</v>
      </c>
      <c r="V124" s="3">
        <v>0</v>
      </c>
      <c r="W124" s="3" t="s">
        <v>579</v>
      </c>
      <c r="X124" s="14" t="str">
        <f t="shared" si="1"/>
        <v>-</v>
      </c>
    </row>
    <row r="125" spans="1:24" s="4" customFormat="1" ht="11.25" x14ac:dyDescent="0.2">
      <c r="A125" s="3" t="s">
        <v>386</v>
      </c>
      <c r="B125" s="3" t="s">
        <v>580</v>
      </c>
      <c r="C125" s="3" t="s">
        <v>435</v>
      </c>
      <c r="D125" s="3">
        <v>10225</v>
      </c>
      <c r="E125" s="3" t="s">
        <v>581</v>
      </c>
      <c r="F125" s="3" t="s">
        <v>584</v>
      </c>
      <c r="G125" s="3" t="s">
        <v>582</v>
      </c>
      <c r="H125" s="3" t="s">
        <v>583</v>
      </c>
      <c r="I125" s="3" t="s">
        <v>42</v>
      </c>
      <c r="J125" s="3" t="s">
        <v>43</v>
      </c>
      <c r="K125" s="3" t="s">
        <v>44</v>
      </c>
      <c r="L125" s="3" t="s">
        <v>6</v>
      </c>
      <c r="M125" s="3" t="s">
        <v>5257</v>
      </c>
      <c r="N125" s="3">
        <v>100</v>
      </c>
      <c r="O125" s="3">
        <v>12</v>
      </c>
      <c r="P125" s="3">
        <v>12</v>
      </c>
      <c r="Q125" s="3">
        <v>0</v>
      </c>
      <c r="R125" s="3"/>
      <c r="S125" s="3">
        <v>100</v>
      </c>
      <c r="T125" s="3">
        <v>12</v>
      </c>
      <c r="U125" s="3">
        <v>12</v>
      </c>
      <c r="V125" s="3">
        <v>0</v>
      </c>
      <c r="W125" s="3" t="s">
        <v>585</v>
      </c>
      <c r="X125" s="14">
        <f t="shared" si="1"/>
        <v>0</v>
      </c>
    </row>
    <row r="126" spans="1:24" s="4" customFormat="1" ht="11.25" x14ac:dyDescent="0.2">
      <c r="A126" s="3" t="s">
        <v>386</v>
      </c>
      <c r="B126" s="3" t="s">
        <v>580</v>
      </c>
      <c r="C126" s="3" t="s">
        <v>435</v>
      </c>
      <c r="D126" s="3">
        <v>11878</v>
      </c>
      <c r="E126" s="3" t="s">
        <v>586</v>
      </c>
      <c r="F126" s="3" t="s">
        <v>589</v>
      </c>
      <c r="G126" s="3" t="s">
        <v>587</v>
      </c>
      <c r="H126" s="3" t="s">
        <v>588</v>
      </c>
      <c r="I126" s="3" t="s">
        <v>42</v>
      </c>
      <c r="J126" s="3" t="s">
        <v>43</v>
      </c>
      <c r="K126" s="3" t="s">
        <v>44</v>
      </c>
      <c r="L126" s="3" t="s">
        <v>6</v>
      </c>
      <c r="M126" s="3" t="s">
        <v>5257</v>
      </c>
      <c r="N126" s="3">
        <v>80</v>
      </c>
      <c r="O126" s="3">
        <v>12</v>
      </c>
      <c r="P126" s="3">
        <v>15</v>
      </c>
      <c r="Q126" s="3">
        <v>0</v>
      </c>
      <c r="R126" s="3"/>
      <c r="S126" s="3">
        <v>80</v>
      </c>
      <c r="T126" s="3">
        <v>12</v>
      </c>
      <c r="U126" s="3">
        <v>15</v>
      </c>
      <c r="V126" s="3">
        <v>0</v>
      </c>
      <c r="W126" s="3" t="s">
        <v>590</v>
      </c>
      <c r="X126" s="14">
        <f t="shared" si="1"/>
        <v>0</v>
      </c>
    </row>
    <row r="127" spans="1:24" s="4" customFormat="1" ht="11.25" x14ac:dyDescent="0.2">
      <c r="A127" s="3" t="s">
        <v>386</v>
      </c>
      <c r="B127" s="3" t="s">
        <v>580</v>
      </c>
      <c r="C127" s="3" t="s">
        <v>435</v>
      </c>
      <c r="D127" s="3">
        <v>12518</v>
      </c>
      <c r="E127" s="3" t="s">
        <v>591</v>
      </c>
      <c r="F127" s="3" t="s">
        <v>594</v>
      </c>
      <c r="G127" s="3" t="s">
        <v>592</v>
      </c>
      <c r="H127" s="3" t="s">
        <v>593</v>
      </c>
      <c r="I127" s="3" t="s">
        <v>87</v>
      </c>
      <c r="J127" s="3" t="s">
        <v>52</v>
      </c>
      <c r="K127" s="3" t="s">
        <v>53</v>
      </c>
      <c r="L127" s="3" t="s">
        <v>6</v>
      </c>
      <c r="M127" s="3" t="s">
        <v>5257</v>
      </c>
      <c r="N127" s="3">
        <v>42</v>
      </c>
      <c r="O127" s="3">
        <v>420</v>
      </c>
      <c r="P127" s="3">
        <v>10</v>
      </c>
      <c r="Q127" s="3">
        <v>0</v>
      </c>
      <c r="R127" s="3"/>
      <c r="S127" s="3">
        <v>37.200000000000003</v>
      </c>
      <c r="T127" s="3">
        <v>930</v>
      </c>
      <c r="U127" s="3">
        <v>25</v>
      </c>
      <c r="V127" s="3">
        <v>0</v>
      </c>
      <c r="W127" s="3" t="s">
        <v>595</v>
      </c>
      <c r="X127" s="14">
        <f t="shared" si="1"/>
        <v>-0.12903225806451604</v>
      </c>
    </row>
    <row r="128" spans="1:24" s="4" customFormat="1" ht="11.25" x14ac:dyDescent="0.2">
      <c r="A128" s="3" t="s">
        <v>386</v>
      </c>
      <c r="B128" s="3" t="s">
        <v>580</v>
      </c>
      <c r="C128" s="3" t="s">
        <v>435</v>
      </c>
      <c r="D128" s="3">
        <v>13582</v>
      </c>
      <c r="E128" s="3" t="s">
        <v>596</v>
      </c>
      <c r="F128" s="3" t="s">
        <v>599</v>
      </c>
      <c r="G128" s="3" t="s">
        <v>597</v>
      </c>
      <c r="H128" s="3" t="s">
        <v>598</v>
      </c>
      <c r="I128" s="3" t="s">
        <v>42</v>
      </c>
      <c r="J128" s="3" t="s">
        <v>43</v>
      </c>
      <c r="K128" s="3" t="s">
        <v>44</v>
      </c>
      <c r="L128" s="3" t="s">
        <v>45</v>
      </c>
      <c r="M128" s="3" t="s">
        <v>9</v>
      </c>
      <c r="N128" s="3">
        <v>80</v>
      </c>
      <c r="O128" s="3">
        <v>8</v>
      </c>
      <c r="P128" s="3">
        <v>10</v>
      </c>
      <c r="Q128" s="3">
        <v>0</v>
      </c>
      <c r="R128" s="3"/>
      <c r="S128" s="3" t="s">
        <v>67</v>
      </c>
      <c r="T128" s="3" t="s">
        <v>40</v>
      </c>
      <c r="U128" s="3" t="s">
        <v>40</v>
      </c>
      <c r="V128" s="3" t="s">
        <v>40</v>
      </c>
      <c r="W128" s="3" t="s">
        <v>600</v>
      </c>
      <c r="X128" s="14">
        <f t="shared" si="1"/>
        <v>1</v>
      </c>
    </row>
    <row r="129" spans="1:24" s="4" customFormat="1" ht="11.25" x14ac:dyDescent="0.2">
      <c r="A129" s="3" t="s">
        <v>386</v>
      </c>
      <c r="B129" s="3" t="s">
        <v>601</v>
      </c>
      <c r="C129" s="3" t="s">
        <v>435</v>
      </c>
      <c r="D129" s="3">
        <v>9062</v>
      </c>
      <c r="E129" s="3" t="s">
        <v>602</v>
      </c>
      <c r="F129" s="3" t="s">
        <v>604</v>
      </c>
      <c r="G129" s="3" t="s">
        <v>603</v>
      </c>
      <c r="H129" s="3"/>
      <c r="I129" s="3" t="s">
        <v>42</v>
      </c>
      <c r="J129" s="3" t="s">
        <v>43</v>
      </c>
      <c r="K129" s="3" t="s">
        <v>53</v>
      </c>
      <c r="L129" s="3" t="s">
        <v>6</v>
      </c>
      <c r="M129" s="3" t="s">
        <v>5256</v>
      </c>
      <c r="N129" s="3" t="s">
        <v>67</v>
      </c>
      <c r="O129" s="3" t="s">
        <v>40</v>
      </c>
      <c r="P129" s="3" t="s">
        <v>40</v>
      </c>
      <c r="Q129" s="3" t="s">
        <v>40</v>
      </c>
      <c r="R129" s="3"/>
      <c r="S129" s="3">
        <v>79</v>
      </c>
      <c r="T129" s="3">
        <v>34</v>
      </c>
      <c r="U129" s="3">
        <v>43</v>
      </c>
      <c r="V129" s="3">
        <v>0</v>
      </c>
      <c r="W129" s="3" t="s">
        <v>605</v>
      </c>
      <c r="X129" s="14" t="str">
        <f t="shared" si="1"/>
        <v>-</v>
      </c>
    </row>
    <row r="130" spans="1:24" s="4" customFormat="1" ht="11.25" x14ac:dyDescent="0.2">
      <c r="A130" s="3" t="s">
        <v>386</v>
      </c>
      <c r="B130" s="3" t="s">
        <v>601</v>
      </c>
      <c r="C130" s="3" t="s">
        <v>435</v>
      </c>
      <c r="D130" s="3">
        <v>12528</v>
      </c>
      <c r="E130" s="3" t="s">
        <v>606</v>
      </c>
      <c r="F130" s="3" t="s">
        <v>609</v>
      </c>
      <c r="G130" s="3" t="s">
        <v>607</v>
      </c>
      <c r="H130" s="3" t="s">
        <v>608</v>
      </c>
      <c r="I130" s="3" t="s">
        <v>42</v>
      </c>
      <c r="J130" s="3" t="s">
        <v>43</v>
      </c>
      <c r="K130" s="3" t="s">
        <v>44</v>
      </c>
      <c r="L130" s="3" t="s">
        <v>6</v>
      </c>
      <c r="M130" s="3" t="s">
        <v>5257</v>
      </c>
      <c r="N130" s="3">
        <v>98</v>
      </c>
      <c r="O130" s="3">
        <v>864</v>
      </c>
      <c r="P130" s="3">
        <v>883</v>
      </c>
      <c r="Q130" s="3">
        <v>0</v>
      </c>
      <c r="R130" s="3"/>
      <c r="S130" s="3">
        <v>100</v>
      </c>
      <c r="T130" s="3">
        <v>939</v>
      </c>
      <c r="U130" s="3">
        <v>939</v>
      </c>
      <c r="V130" s="3">
        <v>0</v>
      </c>
      <c r="W130" s="3" t="s">
        <v>610</v>
      </c>
      <c r="X130" s="14">
        <f t="shared" si="1"/>
        <v>-0.02</v>
      </c>
    </row>
    <row r="131" spans="1:24" s="4" customFormat="1" ht="11.25" x14ac:dyDescent="0.2">
      <c r="A131" s="3" t="s">
        <v>386</v>
      </c>
      <c r="B131" s="3" t="s">
        <v>601</v>
      </c>
      <c r="C131" s="3" t="s">
        <v>435</v>
      </c>
      <c r="D131" s="3">
        <v>13148</v>
      </c>
      <c r="E131" s="3" t="s">
        <v>611</v>
      </c>
      <c r="F131" s="3" t="s">
        <v>612</v>
      </c>
      <c r="G131" s="3"/>
      <c r="H131" s="3"/>
      <c r="I131" s="3" t="s">
        <v>42</v>
      </c>
      <c r="J131" s="3" t="s">
        <v>43</v>
      </c>
      <c r="K131" s="3" t="s">
        <v>44</v>
      </c>
      <c r="L131" s="3" t="s">
        <v>6</v>
      </c>
      <c r="M131" s="3" t="s">
        <v>5256</v>
      </c>
      <c r="N131" s="3" t="s">
        <v>67</v>
      </c>
      <c r="O131" s="3" t="s">
        <v>40</v>
      </c>
      <c r="P131" s="3" t="s">
        <v>40</v>
      </c>
      <c r="Q131" s="3" t="s">
        <v>40</v>
      </c>
      <c r="R131" s="3"/>
      <c r="S131" s="3">
        <v>40</v>
      </c>
      <c r="T131" s="3">
        <v>162</v>
      </c>
      <c r="U131" s="3">
        <v>409</v>
      </c>
      <c r="V131" s="3">
        <v>0</v>
      </c>
      <c r="W131" s="3" t="s">
        <v>613</v>
      </c>
      <c r="X131" s="14" t="str">
        <f t="shared" ref="X131:X194" si="2">+IF(J131="Asc",IF(AND(M131="Nuevo",IFERROR((N131-S131)/S131,"-") ="-"),1,IFERROR((N131-S131)/S131,"-")),IF(AND(M131="Nuevo",IFERROR((N131-S131)/S131,"-") ="-"),1,IFERROR((N131-S131)/S131,"-"))*-1)</f>
        <v>-</v>
      </c>
    </row>
    <row r="132" spans="1:24" s="4" customFormat="1" ht="11.25" x14ac:dyDescent="0.2">
      <c r="A132" s="3" t="s">
        <v>386</v>
      </c>
      <c r="B132" s="3" t="s">
        <v>601</v>
      </c>
      <c r="C132" s="3" t="s">
        <v>435</v>
      </c>
      <c r="D132" s="3">
        <v>13517</v>
      </c>
      <c r="E132" s="3" t="s">
        <v>614</v>
      </c>
      <c r="F132" s="3" t="s">
        <v>616</v>
      </c>
      <c r="G132" s="3" t="s">
        <v>603</v>
      </c>
      <c r="H132" s="3" t="s">
        <v>615</v>
      </c>
      <c r="I132" s="3" t="s">
        <v>42</v>
      </c>
      <c r="J132" s="3" t="s">
        <v>43</v>
      </c>
      <c r="K132" s="3" t="s">
        <v>44</v>
      </c>
      <c r="L132" s="3" t="s">
        <v>6</v>
      </c>
      <c r="M132" s="3" t="s">
        <v>9</v>
      </c>
      <c r="N132" s="3">
        <v>50</v>
      </c>
      <c r="O132" s="3">
        <v>266</v>
      </c>
      <c r="P132" s="3">
        <v>532</v>
      </c>
      <c r="Q132" s="3">
        <v>0</v>
      </c>
      <c r="R132" s="3"/>
      <c r="S132" s="3" t="s">
        <v>67</v>
      </c>
      <c r="T132" s="3" t="s">
        <v>40</v>
      </c>
      <c r="U132" s="3" t="s">
        <v>40</v>
      </c>
      <c r="V132" s="3" t="s">
        <v>40</v>
      </c>
      <c r="W132" s="3" t="s">
        <v>617</v>
      </c>
      <c r="X132" s="14">
        <f t="shared" si="2"/>
        <v>1</v>
      </c>
    </row>
    <row r="133" spans="1:24" s="4" customFormat="1" ht="11.25" x14ac:dyDescent="0.2">
      <c r="A133" s="3" t="s">
        <v>386</v>
      </c>
      <c r="B133" s="3" t="s">
        <v>601</v>
      </c>
      <c r="C133" s="3" t="s">
        <v>435</v>
      </c>
      <c r="D133" s="3">
        <v>13518</v>
      </c>
      <c r="E133" s="3" t="s">
        <v>618</v>
      </c>
      <c r="F133" s="3" t="s">
        <v>620</v>
      </c>
      <c r="G133" s="3" t="s">
        <v>603</v>
      </c>
      <c r="H133" s="3" t="s">
        <v>619</v>
      </c>
      <c r="I133" s="3" t="s">
        <v>42</v>
      </c>
      <c r="J133" s="3" t="s">
        <v>43</v>
      </c>
      <c r="K133" s="3" t="s">
        <v>44</v>
      </c>
      <c r="L133" s="3" t="s">
        <v>6</v>
      </c>
      <c r="M133" s="3" t="s">
        <v>9</v>
      </c>
      <c r="N133" s="3">
        <v>40</v>
      </c>
      <c r="O133" s="3">
        <v>43</v>
      </c>
      <c r="P133" s="3">
        <v>107</v>
      </c>
      <c r="Q133" s="3">
        <v>0</v>
      </c>
      <c r="R133" s="3"/>
      <c r="S133" s="3" t="s">
        <v>67</v>
      </c>
      <c r="T133" s="3" t="s">
        <v>40</v>
      </c>
      <c r="U133" s="3" t="s">
        <v>40</v>
      </c>
      <c r="V133" s="3" t="s">
        <v>40</v>
      </c>
      <c r="W133" s="3" t="s">
        <v>621</v>
      </c>
      <c r="X133" s="14">
        <f t="shared" si="2"/>
        <v>1</v>
      </c>
    </row>
    <row r="134" spans="1:24" s="4" customFormat="1" ht="11.25" x14ac:dyDescent="0.2">
      <c r="A134" s="3" t="s">
        <v>386</v>
      </c>
      <c r="B134" s="3" t="s">
        <v>601</v>
      </c>
      <c r="C134" s="3" t="s">
        <v>435</v>
      </c>
      <c r="D134" s="3">
        <v>13522</v>
      </c>
      <c r="E134" s="3" t="s">
        <v>622</v>
      </c>
      <c r="F134" s="3" t="s">
        <v>625</v>
      </c>
      <c r="G134" s="3" t="s">
        <v>623</v>
      </c>
      <c r="H134" s="3" t="s">
        <v>624</v>
      </c>
      <c r="I134" s="3" t="s">
        <v>42</v>
      </c>
      <c r="J134" s="3" t="s">
        <v>43</v>
      </c>
      <c r="K134" s="3" t="s">
        <v>53</v>
      </c>
      <c r="L134" s="3" t="s">
        <v>6</v>
      </c>
      <c r="M134" s="3" t="s">
        <v>9</v>
      </c>
      <c r="N134" s="3">
        <v>80</v>
      </c>
      <c r="O134" s="3">
        <v>290</v>
      </c>
      <c r="P134" s="3">
        <v>363</v>
      </c>
      <c r="Q134" s="3">
        <v>0</v>
      </c>
      <c r="R134" s="3"/>
      <c r="S134" s="3" t="s">
        <v>67</v>
      </c>
      <c r="T134" s="3" t="s">
        <v>40</v>
      </c>
      <c r="U134" s="3" t="s">
        <v>40</v>
      </c>
      <c r="V134" s="3" t="s">
        <v>40</v>
      </c>
      <c r="W134" s="3" t="s">
        <v>626</v>
      </c>
      <c r="X134" s="14">
        <f t="shared" si="2"/>
        <v>1</v>
      </c>
    </row>
    <row r="135" spans="1:24" s="4" customFormat="1" ht="11.25" x14ac:dyDescent="0.2">
      <c r="A135" s="3" t="s">
        <v>386</v>
      </c>
      <c r="B135" s="3" t="s">
        <v>601</v>
      </c>
      <c r="C135" s="3" t="s">
        <v>435</v>
      </c>
      <c r="D135" s="3">
        <v>13526</v>
      </c>
      <c r="E135" s="3" t="s">
        <v>627</v>
      </c>
      <c r="F135" s="3" t="s">
        <v>630</v>
      </c>
      <c r="G135" s="3" t="s">
        <v>628</v>
      </c>
      <c r="H135" s="3" t="s">
        <v>629</v>
      </c>
      <c r="I135" s="3" t="s">
        <v>42</v>
      </c>
      <c r="J135" s="3" t="s">
        <v>43</v>
      </c>
      <c r="K135" s="3" t="s">
        <v>44</v>
      </c>
      <c r="L135" s="3" t="s">
        <v>45</v>
      </c>
      <c r="M135" s="3" t="s">
        <v>9</v>
      </c>
      <c r="N135" s="3">
        <v>100</v>
      </c>
      <c r="O135" s="3">
        <v>2</v>
      </c>
      <c r="P135" s="3">
        <v>2</v>
      </c>
      <c r="Q135" s="3">
        <v>0</v>
      </c>
      <c r="R135" s="3"/>
      <c r="S135" s="3" t="s">
        <v>67</v>
      </c>
      <c r="T135" s="3" t="s">
        <v>40</v>
      </c>
      <c r="U135" s="3" t="s">
        <v>40</v>
      </c>
      <c r="V135" s="3" t="s">
        <v>40</v>
      </c>
      <c r="W135" s="3" t="s">
        <v>631</v>
      </c>
      <c r="X135" s="14">
        <f t="shared" si="2"/>
        <v>1</v>
      </c>
    </row>
    <row r="136" spans="1:24" s="4" customFormat="1" ht="11.25" x14ac:dyDescent="0.2">
      <c r="A136" s="3" t="s">
        <v>386</v>
      </c>
      <c r="B136" s="3" t="s">
        <v>601</v>
      </c>
      <c r="C136" s="3" t="s">
        <v>435</v>
      </c>
      <c r="D136" s="3">
        <v>13530</v>
      </c>
      <c r="E136" s="3" t="s">
        <v>632</v>
      </c>
      <c r="F136" s="3" t="s">
        <v>635</v>
      </c>
      <c r="G136" s="3" t="s">
        <v>633</v>
      </c>
      <c r="H136" s="3" t="s">
        <v>634</v>
      </c>
      <c r="I136" s="3" t="s">
        <v>42</v>
      </c>
      <c r="J136" s="3" t="s">
        <v>43</v>
      </c>
      <c r="K136" s="3" t="s">
        <v>44</v>
      </c>
      <c r="L136" s="3" t="s">
        <v>45</v>
      </c>
      <c r="M136" s="3" t="s">
        <v>9</v>
      </c>
      <c r="N136" s="3">
        <v>100</v>
      </c>
      <c r="O136" s="3">
        <v>2</v>
      </c>
      <c r="P136" s="3">
        <v>2</v>
      </c>
      <c r="Q136" s="3">
        <v>0</v>
      </c>
      <c r="R136" s="3"/>
      <c r="S136" s="3" t="s">
        <v>67</v>
      </c>
      <c r="T136" s="3" t="s">
        <v>40</v>
      </c>
      <c r="U136" s="3" t="s">
        <v>40</v>
      </c>
      <c r="V136" s="3" t="s">
        <v>40</v>
      </c>
      <c r="W136" s="3" t="s">
        <v>636</v>
      </c>
      <c r="X136" s="14">
        <f t="shared" si="2"/>
        <v>1</v>
      </c>
    </row>
    <row r="137" spans="1:24" s="4" customFormat="1" ht="11.25" x14ac:dyDescent="0.2">
      <c r="A137" s="3" t="s">
        <v>637</v>
      </c>
      <c r="B137" s="3" t="s">
        <v>638</v>
      </c>
      <c r="C137" s="3" t="s">
        <v>639</v>
      </c>
      <c r="D137" s="3">
        <v>9150</v>
      </c>
      <c r="E137" s="3" t="s">
        <v>640</v>
      </c>
      <c r="F137" s="3" t="s">
        <v>643</v>
      </c>
      <c r="G137" s="3" t="s">
        <v>641</v>
      </c>
      <c r="H137" s="3" t="s">
        <v>642</v>
      </c>
      <c r="I137" s="3" t="s">
        <v>42</v>
      </c>
      <c r="J137" s="3" t="s">
        <v>43</v>
      </c>
      <c r="K137" s="3" t="s">
        <v>44</v>
      </c>
      <c r="L137" s="3" t="s">
        <v>78</v>
      </c>
      <c r="M137" s="3" t="s">
        <v>5256</v>
      </c>
      <c r="N137" s="3" t="s">
        <v>67</v>
      </c>
      <c r="O137" s="3" t="s">
        <v>40</v>
      </c>
      <c r="P137" s="3" t="s">
        <v>40</v>
      </c>
      <c r="Q137" s="3" t="s">
        <v>40</v>
      </c>
      <c r="R137" s="3"/>
      <c r="S137" s="3">
        <v>0</v>
      </c>
      <c r="T137" s="3">
        <v>23139</v>
      </c>
      <c r="U137" s="3">
        <v>25748</v>
      </c>
      <c r="V137" s="3">
        <v>0</v>
      </c>
      <c r="W137" s="3" t="s">
        <v>644</v>
      </c>
      <c r="X137" s="14" t="str">
        <f t="shared" si="2"/>
        <v>-</v>
      </c>
    </row>
    <row r="138" spans="1:24" s="4" customFormat="1" ht="11.25" x14ac:dyDescent="0.2">
      <c r="A138" s="3" t="s">
        <v>637</v>
      </c>
      <c r="B138" s="3" t="s">
        <v>638</v>
      </c>
      <c r="C138" s="3" t="s">
        <v>639</v>
      </c>
      <c r="D138" s="3">
        <v>9529</v>
      </c>
      <c r="E138" s="3" t="s">
        <v>645</v>
      </c>
      <c r="F138" s="3" t="s">
        <v>647</v>
      </c>
      <c r="G138" s="3" t="s">
        <v>641</v>
      </c>
      <c r="H138" s="3" t="s">
        <v>646</v>
      </c>
      <c r="I138" s="3" t="s">
        <v>42</v>
      </c>
      <c r="J138" s="3" t="s">
        <v>43</v>
      </c>
      <c r="K138" s="3" t="s">
        <v>44</v>
      </c>
      <c r="L138" s="3" t="s">
        <v>6</v>
      </c>
      <c r="M138" s="3" t="s">
        <v>5257</v>
      </c>
      <c r="N138" s="3">
        <v>99.6</v>
      </c>
      <c r="O138" s="3">
        <v>495</v>
      </c>
      <c r="P138" s="3">
        <v>497</v>
      </c>
      <c r="Q138" s="3">
        <v>0</v>
      </c>
      <c r="R138" s="3"/>
      <c r="S138" s="3">
        <v>95.52</v>
      </c>
      <c r="T138" s="3">
        <v>426</v>
      </c>
      <c r="U138" s="3">
        <v>446</v>
      </c>
      <c r="V138" s="3">
        <v>0</v>
      </c>
      <c r="W138" s="3" t="s">
        <v>648</v>
      </c>
      <c r="X138" s="14">
        <f t="shared" si="2"/>
        <v>4.2713567839195964E-2</v>
      </c>
    </row>
    <row r="139" spans="1:24" s="4" customFormat="1" ht="11.25" x14ac:dyDescent="0.2">
      <c r="A139" s="3" t="s">
        <v>637</v>
      </c>
      <c r="B139" s="3" t="s">
        <v>638</v>
      </c>
      <c r="C139" s="3" t="s">
        <v>639</v>
      </c>
      <c r="D139" s="3">
        <v>12149</v>
      </c>
      <c r="E139" s="3" t="s">
        <v>649</v>
      </c>
      <c r="F139" s="3" t="s">
        <v>651</v>
      </c>
      <c r="G139" s="3" t="s">
        <v>641</v>
      </c>
      <c r="H139" s="3" t="s">
        <v>650</v>
      </c>
      <c r="I139" s="3" t="s">
        <v>42</v>
      </c>
      <c r="J139" s="3" t="s">
        <v>43</v>
      </c>
      <c r="K139" s="3" t="s">
        <v>44</v>
      </c>
      <c r="L139" s="3" t="s">
        <v>6</v>
      </c>
      <c r="M139" s="3" t="s">
        <v>5257</v>
      </c>
      <c r="N139" s="3">
        <v>100</v>
      </c>
      <c r="O139" s="3">
        <v>570</v>
      </c>
      <c r="P139" s="3">
        <v>570</v>
      </c>
      <c r="Q139" s="3">
        <v>0</v>
      </c>
      <c r="R139" s="3"/>
      <c r="S139" s="3">
        <v>82</v>
      </c>
      <c r="T139" s="3">
        <v>376</v>
      </c>
      <c r="U139" s="3">
        <v>456</v>
      </c>
      <c r="V139" s="3">
        <v>0</v>
      </c>
      <c r="W139" s="3" t="s">
        <v>652</v>
      </c>
      <c r="X139" s="14">
        <f t="shared" si="2"/>
        <v>0.21951219512195122</v>
      </c>
    </row>
    <row r="140" spans="1:24" s="4" customFormat="1" ht="11.25" x14ac:dyDescent="0.2">
      <c r="A140" s="3" t="s">
        <v>637</v>
      </c>
      <c r="B140" s="3" t="s">
        <v>638</v>
      </c>
      <c r="C140" s="3" t="s">
        <v>639</v>
      </c>
      <c r="D140" s="3">
        <v>12911</v>
      </c>
      <c r="E140" s="3" t="s">
        <v>653</v>
      </c>
      <c r="F140" s="3" t="s">
        <v>656</v>
      </c>
      <c r="G140" s="3" t="s">
        <v>654</v>
      </c>
      <c r="H140" s="3" t="s">
        <v>655</v>
      </c>
      <c r="I140" s="3" t="s">
        <v>42</v>
      </c>
      <c r="J140" s="3" t="s">
        <v>43</v>
      </c>
      <c r="K140" s="3" t="s">
        <v>44</v>
      </c>
      <c r="L140" s="3" t="s">
        <v>6</v>
      </c>
      <c r="M140" s="3" t="s">
        <v>5257</v>
      </c>
      <c r="N140" s="3">
        <v>100</v>
      </c>
      <c r="O140" s="3">
        <v>360</v>
      </c>
      <c r="P140" s="3">
        <v>360</v>
      </c>
      <c r="Q140" s="3">
        <v>0</v>
      </c>
      <c r="R140" s="3"/>
      <c r="S140" s="3">
        <v>155.69999999999999</v>
      </c>
      <c r="T140" s="3">
        <v>260</v>
      </c>
      <c r="U140" s="3">
        <v>167</v>
      </c>
      <c r="V140" s="3">
        <v>0</v>
      </c>
      <c r="W140" s="3" t="s">
        <v>657</v>
      </c>
      <c r="X140" s="14">
        <f t="shared" si="2"/>
        <v>-0.35773924213230568</v>
      </c>
    </row>
    <row r="141" spans="1:24" s="4" customFormat="1" ht="11.25" x14ac:dyDescent="0.2">
      <c r="A141" s="3" t="s">
        <v>637</v>
      </c>
      <c r="B141" s="3" t="s">
        <v>638</v>
      </c>
      <c r="C141" s="3" t="s">
        <v>639</v>
      </c>
      <c r="D141" s="3">
        <v>12919</v>
      </c>
      <c r="E141" s="3" t="s">
        <v>658</v>
      </c>
      <c r="F141" s="3" t="s">
        <v>660</v>
      </c>
      <c r="G141" s="3" t="s">
        <v>641</v>
      </c>
      <c r="H141" s="3" t="s">
        <v>659</v>
      </c>
      <c r="I141" s="3" t="s">
        <v>42</v>
      </c>
      <c r="J141" s="3" t="s">
        <v>43</v>
      </c>
      <c r="K141" s="3" t="s">
        <v>44</v>
      </c>
      <c r="L141" s="3" t="s">
        <v>78</v>
      </c>
      <c r="M141" s="3" t="s">
        <v>5256</v>
      </c>
      <c r="N141" s="3" t="s">
        <v>67</v>
      </c>
      <c r="O141" s="3" t="s">
        <v>40</v>
      </c>
      <c r="P141" s="3" t="s">
        <v>40</v>
      </c>
      <c r="Q141" s="3" t="s">
        <v>40</v>
      </c>
      <c r="R141" s="3"/>
      <c r="S141" s="3">
        <v>73.66</v>
      </c>
      <c r="T141" s="3">
        <v>5605</v>
      </c>
      <c r="U141" s="3">
        <v>7609</v>
      </c>
      <c r="V141" s="3">
        <v>0</v>
      </c>
      <c r="W141" s="3" t="s">
        <v>661</v>
      </c>
      <c r="X141" s="14" t="str">
        <f t="shared" si="2"/>
        <v>-</v>
      </c>
    </row>
    <row r="142" spans="1:24" s="4" customFormat="1" ht="11.25" x14ac:dyDescent="0.2">
      <c r="A142" s="3" t="s">
        <v>637</v>
      </c>
      <c r="B142" s="3" t="s">
        <v>638</v>
      </c>
      <c r="C142" s="3" t="s">
        <v>639</v>
      </c>
      <c r="D142" s="3">
        <v>13611</v>
      </c>
      <c r="E142" s="3" t="s">
        <v>662</v>
      </c>
      <c r="F142" s="3" t="s">
        <v>663</v>
      </c>
      <c r="G142" s="3" t="s">
        <v>641</v>
      </c>
      <c r="H142" s="3" t="s">
        <v>642</v>
      </c>
      <c r="I142" s="3" t="s">
        <v>42</v>
      </c>
      <c r="J142" s="3" t="s">
        <v>43</v>
      </c>
      <c r="K142" s="3" t="s">
        <v>44</v>
      </c>
      <c r="L142" s="3" t="s">
        <v>78</v>
      </c>
      <c r="M142" s="3" t="s">
        <v>9</v>
      </c>
      <c r="N142" s="3">
        <v>93.8</v>
      </c>
      <c r="O142" s="3">
        <v>931</v>
      </c>
      <c r="P142" s="3">
        <v>993</v>
      </c>
      <c r="Q142" s="3">
        <v>0</v>
      </c>
      <c r="R142" s="3"/>
      <c r="S142" s="3">
        <v>91.7</v>
      </c>
      <c r="T142" s="3">
        <v>986</v>
      </c>
      <c r="U142" s="3">
        <v>1075</v>
      </c>
      <c r="V142" s="3">
        <v>0</v>
      </c>
      <c r="W142" s="3" t="s">
        <v>664</v>
      </c>
      <c r="X142" s="14">
        <f t="shared" si="2"/>
        <v>2.2900763358778563E-2</v>
      </c>
    </row>
    <row r="143" spans="1:24" s="4" customFormat="1" ht="11.25" x14ac:dyDescent="0.2">
      <c r="A143" s="3" t="s">
        <v>637</v>
      </c>
      <c r="B143" s="3" t="s">
        <v>638</v>
      </c>
      <c r="C143" s="3" t="s">
        <v>639</v>
      </c>
      <c r="D143" s="3">
        <v>13686</v>
      </c>
      <c r="E143" s="3" t="s">
        <v>665</v>
      </c>
      <c r="F143" s="3" t="s">
        <v>668</v>
      </c>
      <c r="G143" s="3" t="s">
        <v>666</v>
      </c>
      <c r="H143" s="3" t="s">
        <v>667</v>
      </c>
      <c r="I143" s="3" t="s">
        <v>42</v>
      </c>
      <c r="J143" s="3" t="s">
        <v>43</v>
      </c>
      <c r="K143" s="3" t="s">
        <v>44</v>
      </c>
      <c r="L143" s="3" t="s">
        <v>6</v>
      </c>
      <c r="M143" s="3" t="s">
        <v>9</v>
      </c>
      <c r="N143" s="3">
        <v>78.7</v>
      </c>
      <c r="O143" s="3">
        <v>500</v>
      </c>
      <c r="P143" s="3">
        <v>635</v>
      </c>
      <c r="Q143" s="3">
        <v>0</v>
      </c>
      <c r="R143" s="3"/>
      <c r="S143" s="3">
        <v>148.30000000000001</v>
      </c>
      <c r="T143" s="3">
        <v>1483</v>
      </c>
      <c r="U143" s="3">
        <v>1000</v>
      </c>
      <c r="V143" s="3">
        <v>0</v>
      </c>
      <c r="W143" s="3" t="s">
        <v>669</v>
      </c>
      <c r="X143" s="14">
        <f t="shared" si="2"/>
        <v>-0.46931894807821983</v>
      </c>
    </row>
    <row r="144" spans="1:24" s="4" customFormat="1" ht="11.25" x14ac:dyDescent="0.2">
      <c r="A144" s="3" t="s">
        <v>637</v>
      </c>
      <c r="B144" s="3" t="s">
        <v>670</v>
      </c>
      <c r="C144" s="3" t="s">
        <v>639</v>
      </c>
      <c r="D144" s="3">
        <v>7285</v>
      </c>
      <c r="E144" s="3" t="s">
        <v>671</v>
      </c>
      <c r="F144" s="3" t="s">
        <v>672</v>
      </c>
      <c r="G144" s="3"/>
      <c r="H144" s="3"/>
      <c r="I144" s="3" t="s">
        <v>42</v>
      </c>
      <c r="J144" s="3" t="s">
        <v>43</v>
      </c>
      <c r="K144" s="3" t="s">
        <v>44</v>
      </c>
      <c r="L144" s="3" t="s">
        <v>45</v>
      </c>
      <c r="M144" s="3" t="s">
        <v>5256</v>
      </c>
      <c r="N144" s="3" t="s">
        <v>67</v>
      </c>
      <c r="O144" s="3" t="s">
        <v>40</v>
      </c>
      <c r="P144" s="3" t="s">
        <v>40</v>
      </c>
      <c r="Q144" s="3" t="s">
        <v>40</v>
      </c>
      <c r="R144" s="3"/>
      <c r="S144" s="3">
        <v>0</v>
      </c>
      <c r="T144" s="3">
        <v>79733</v>
      </c>
      <c r="U144" s="3">
        <v>77702</v>
      </c>
      <c r="V144" s="3">
        <v>0</v>
      </c>
      <c r="W144" s="3" t="s">
        <v>673</v>
      </c>
      <c r="X144" s="14" t="str">
        <f t="shared" si="2"/>
        <v>-</v>
      </c>
    </row>
    <row r="145" spans="1:24" s="4" customFormat="1" ht="11.25" x14ac:dyDescent="0.2">
      <c r="A145" s="3" t="s">
        <v>637</v>
      </c>
      <c r="B145" s="3" t="s">
        <v>670</v>
      </c>
      <c r="C145" s="3" t="s">
        <v>639</v>
      </c>
      <c r="D145" s="3">
        <v>10280</v>
      </c>
      <c r="E145" s="3" t="s">
        <v>674</v>
      </c>
      <c r="F145" s="3" t="s">
        <v>675</v>
      </c>
      <c r="G145" s="3"/>
      <c r="H145" s="3"/>
      <c r="I145" s="3" t="s">
        <v>42</v>
      </c>
      <c r="J145" s="3" t="s">
        <v>43</v>
      </c>
      <c r="K145" s="3" t="s">
        <v>44</v>
      </c>
      <c r="L145" s="3" t="s">
        <v>78</v>
      </c>
      <c r="M145" s="3" t="s">
        <v>5256</v>
      </c>
      <c r="N145" s="3" t="s">
        <v>67</v>
      </c>
      <c r="O145" s="3" t="s">
        <v>40</v>
      </c>
      <c r="P145" s="3" t="s">
        <v>40</v>
      </c>
      <c r="Q145" s="3" t="s">
        <v>40</v>
      </c>
      <c r="R145" s="3"/>
      <c r="S145" s="3">
        <v>90.3</v>
      </c>
      <c r="T145" s="3">
        <v>4452</v>
      </c>
      <c r="U145" s="3">
        <v>4932</v>
      </c>
      <c r="V145" s="3">
        <v>0</v>
      </c>
      <c r="W145" s="3" t="s">
        <v>676</v>
      </c>
      <c r="X145" s="14" t="str">
        <f t="shared" si="2"/>
        <v>-</v>
      </c>
    </row>
    <row r="146" spans="1:24" s="4" customFormat="1" ht="11.25" x14ac:dyDescent="0.2">
      <c r="A146" s="3" t="s">
        <v>637</v>
      </c>
      <c r="B146" s="3" t="s">
        <v>670</v>
      </c>
      <c r="C146" s="3" t="s">
        <v>639</v>
      </c>
      <c r="D146" s="3">
        <v>12094</v>
      </c>
      <c r="E146" s="3" t="s">
        <v>677</v>
      </c>
      <c r="F146" s="3" t="s">
        <v>678</v>
      </c>
      <c r="G146" s="3"/>
      <c r="H146" s="3"/>
      <c r="I146" s="3" t="s">
        <v>42</v>
      </c>
      <c r="J146" s="3" t="s">
        <v>43</v>
      </c>
      <c r="K146" s="3" t="s">
        <v>44</v>
      </c>
      <c r="L146" s="3" t="s">
        <v>78</v>
      </c>
      <c r="M146" s="3" t="s">
        <v>5256</v>
      </c>
      <c r="N146" s="3" t="s">
        <v>67</v>
      </c>
      <c r="O146" s="3" t="s">
        <v>40</v>
      </c>
      <c r="P146" s="3" t="s">
        <v>40</v>
      </c>
      <c r="Q146" s="3" t="s">
        <v>40</v>
      </c>
      <c r="R146" s="3"/>
      <c r="S146" s="3">
        <v>82.3</v>
      </c>
      <c r="T146" s="3">
        <v>4060</v>
      </c>
      <c r="U146" s="3">
        <v>4932</v>
      </c>
      <c r="V146" s="3">
        <v>0</v>
      </c>
      <c r="W146" s="3" t="s">
        <v>679</v>
      </c>
      <c r="X146" s="14" t="str">
        <f t="shared" si="2"/>
        <v>-</v>
      </c>
    </row>
    <row r="147" spans="1:24" s="4" customFormat="1" ht="11.25" x14ac:dyDescent="0.2">
      <c r="A147" s="3" t="s">
        <v>637</v>
      </c>
      <c r="B147" s="3" t="s">
        <v>670</v>
      </c>
      <c r="C147" s="3" t="s">
        <v>639</v>
      </c>
      <c r="D147" s="3">
        <v>13262</v>
      </c>
      <c r="E147" s="3" t="s">
        <v>680</v>
      </c>
      <c r="F147" s="3" t="s">
        <v>681</v>
      </c>
      <c r="G147" s="3"/>
      <c r="H147" s="3"/>
      <c r="I147" s="3" t="s">
        <v>42</v>
      </c>
      <c r="J147" s="3" t="s">
        <v>43</v>
      </c>
      <c r="K147" s="3" t="s">
        <v>44</v>
      </c>
      <c r="L147" s="3" t="s">
        <v>78</v>
      </c>
      <c r="M147" s="3" t="s">
        <v>5256</v>
      </c>
      <c r="N147" s="3" t="s">
        <v>67</v>
      </c>
      <c r="O147" s="3" t="s">
        <v>40</v>
      </c>
      <c r="P147" s="3" t="s">
        <v>40</v>
      </c>
      <c r="Q147" s="3" t="s">
        <v>40</v>
      </c>
      <c r="R147" s="3"/>
      <c r="S147" s="3">
        <v>88.8</v>
      </c>
      <c r="T147" s="3">
        <v>10238</v>
      </c>
      <c r="U147" s="3">
        <v>11530</v>
      </c>
      <c r="V147" s="3">
        <v>0</v>
      </c>
      <c r="W147" s="3" t="s">
        <v>682</v>
      </c>
      <c r="X147" s="14" t="str">
        <f t="shared" si="2"/>
        <v>-</v>
      </c>
    </row>
    <row r="148" spans="1:24" s="4" customFormat="1" ht="11.25" x14ac:dyDescent="0.2">
      <c r="A148" s="3" t="s">
        <v>637</v>
      </c>
      <c r="B148" s="3" t="s">
        <v>670</v>
      </c>
      <c r="C148" s="3" t="s">
        <v>639</v>
      </c>
      <c r="D148" s="3">
        <v>13580</v>
      </c>
      <c r="E148" s="3" t="s">
        <v>683</v>
      </c>
      <c r="F148" s="3" t="s">
        <v>686</v>
      </c>
      <c r="G148" s="3" t="s">
        <v>684</v>
      </c>
      <c r="H148" s="3" t="s">
        <v>685</v>
      </c>
      <c r="I148" s="3" t="s">
        <v>42</v>
      </c>
      <c r="J148" s="3" t="s">
        <v>43</v>
      </c>
      <c r="K148" s="3" t="s">
        <v>44</v>
      </c>
      <c r="L148" s="3" t="s">
        <v>45</v>
      </c>
      <c r="M148" s="3" t="s">
        <v>9</v>
      </c>
      <c r="N148" s="3">
        <v>62.5</v>
      </c>
      <c r="O148" s="3">
        <v>10</v>
      </c>
      <c r="P148" s="3">
        <v>16</v>
      </c>
      <c r="Q148" s="3">
        <v>0</v>
      </c>
      <c r="R148" s="3"/>
      <c r="S148" s="3" t="s">
        <v>67</v>
      </c>
      <c r="T148" s="3" t="s">
        <v>40</v>
      </c>
      <c r="U148" s="3" t="s">
        <v>40</v>
      </c>
      <c r="V148" s="3" t="s">
        <v>40</v>
      </c>
      <c r="W148" s="3" t="s">
        <v>687</v>
      </c>
      <c r="X148" s="14">
        <f t="shared" si="2"/>
        <v>1</v>
      </c>
    </row>
    <row r="149" spans="1:24" s="4" customFormat="1" ht="11.25" x14ac:dyDescent="0.2">
      <c r="A149" s="3" t="s">
        <v>637</v>
      </c>
      <c r="B149" s="3" t="s">
        <v>670</v>
      </c>
      <c r="C149" s="3" t="s">
        <v>639</v>
      </c>
      <c r="D149" s="3">
        <v>13583</v>
      </c>
      <c r="E149" s="3" t="s">
        <v>688</v>
      </c>
      <c r="F149" s="3" t="s">
        <v>691</v>
      </c>
      <c r="G149" s="3" t="s">
        <v>689</v>
      </c>
      <c r="H149" s="3" t="s">
        <v>690</v>
      </c>
      <c r="I149" s="3" t="s">
        <v>42</v>
      </c>
      <c r="J149" s="3" t="s">
        <v>43</v>
      </c>
      <c r="K149" s="3" t="s">
        <v>44</v>
      </c>
      <c r="L149" s="3" t="s">
        <v>45</v>
      </c>
      <c r="M149" s="3" t="s">
        <v>9</v>
      </c>
      <c r="N149" s="3">
        <v>100</v>
      </c>
      <c r="O149" s="3">
        <v>2</v>
      </c>
      <c r="P149" s="3">
        <v>2</v>
      </c>
      <c r="Q149" s="3">
        <v>0</v>
      </c>
      <c r="R149" s="3"/>
      <c r="S149" s="3">
        <v>0</v>
      </c>
      <c r="T149" s="3">
        <v>0</v>
      </c>
      <c r="U149" s="3">
        <v>0</v>
      </c>
      <c r="V149" s="3">
        <v>0</v>
      </c>
      <c r="W149" s="3" t="s">
        <v>692</v>
      </c>
      <c r="X149" s="14">
        <f t="shared" si="2"/>
        <v>1</v>
      </c>
    </row>
    <row r="150" spans="1:24" s="4" customFormat="1" ht="11.25" x14ac:dyDescent="0.2">
      <c r="A150" s="3" t="s">
        <v>637</v>
      </c>
      <c r="B150" s="3" t="s">
        <v>670</v>
      </c>
      <c r="C150" s="3" t="s">
        <v>639</v>
      </c>
      <c r="D150" s="3">
        <v>13624</v>
      </c>
      <c r="E150" s="3" t="s">
        <v>693</v>
      </c>
      <c r="F150" s="3" t="s">
        <v>696</v>
      </c>
      <c r="G150" s="3" t="s">
        <v>694</v>
      </c>
      <c r="H150" s="3" t="s">
        <v>695</v>
      </c>
      <c r="I150" s="3" t="s">
        <v>42</v>
      </c>
      <c r="J150" s="3" t="s">
        <v>43</v>
      </c>
      <c r="K150" s="3" t="s">
        <v>44</v>
      </c>
      <c r="L150" s="3" t="s">
        <v>45</v>
      </c>
      <c r="M150" s="3" t="s">
        <v>9</v>
      </c>
      <c r="N150" s="3">
        <v>66.67</v>
      </c>
      <c r="O150" s="3">
        <v>32</v>
      </c>
      <c r="P150" s="3">
        <v>48</v>
      </c>
      <c r="Q150" s="3">
        <v>0</v>
      </c>
      <c r="R150" s="3"/>
      <c r="S150" s="3" t="s">
        <v>67</v>
      </c>
      <c r="T150" s="3" t="s">
        <v>40</v>
      </c>
      <c r="U150" s="3" t="s">
        <v>40</v>
      </c>
      <c r="V150" s="3" t="s">
        <v>40</v>
      </c>
      <c r="W150" s="3" t="s">
        <v>697</v>
      </c>
      <c r="X150" s="14">
        <f t="shared" si="2"/>
        <v>1</v>
      </c>
    </row>
    <row r="151" spans="1:24" s="4" customFormat="1" ht="11.25" x14ac:dyDescent="0.2">
      <c r="A151" s="3" t="s">
        <v>637</v>
      </c>
      <c r="B151" s="3" t="s">
        <v>670</v>
      </c>
      <c r="C151" s="3" t="s">
        <v>639</v>
      </c>
      <c r="D151" s="3">
        <v>13996</v>
      </c>
      <c r="E151" s="3" t="s">
        <v>698</v>
      </c>
      <c r="F151" s="3" t="s">
        <v>701</v>
      </c>
      <c r="G151" s="3" t="s">
        <v>699</v>
      </c>
      <c r="H151" s="3" t="s">
        <v>700</v>
      </c>
      <c r="I151" s="3" t="s">
        <v>42</v>
      </c>
      <c r="J151" s="3" t="s">
        <v>43</v>
      </c>
      <c r="K151" s="3" t="s">
        <v>44</v>
      </c>
      <c r="L151" s="3" t="s">
        <v>6</v>
      </c>
      <c r="M151" s="3" t="s">
        <v>9</v>
      </c>
      <c r="N151" s="3">
        <v>50</v>
      </c>
      <c r="O151" s="3">
        <v>567</v>
      </c>
      <c r="P151" s="3">
        <v>1135</v>
      </c>
      <c r="Q151" s="3">
        <v>0</v>
      </c>
      <c r="R151" s="3"/>
      <c r="S151" s="3" t="s">
        <v>67</v>
      </c>
      <c r="T151" s="3" t="s">
        <v>40</v>
      </c>
      <c r="U151" s="3" t="s">
        <v>40</v>
      </c>
      <c r="V151" s="3" t="s">
        <v>40</v>
      </c>
      <c r="W151" s="3" t="s">
        <v>702</v>
      </c>
      <c r="X151" s="14">
        <f t="shared" si="2"/>
        <v>1</v>
      </c>
    </row>
    <row r="152" spans="1:24" s="4" customFormat="1" ht="11.25" x14ac:dyDescent="0.2">
      <c r="A152" s="3" t="s">
        <v>637</v>
      </c>
      <c r="B152" s="3" t="s">
        <v>670</v>
      </c>
      <c r="C152" s="3" t="s">
        <v>639</v>
      </c>
      <c r="D152" s="3">
        <v>13997</v>
      </c>
      <c r="E152" s="3" t="s">
        <v>703</v>
      </c>
      <c r="F152" s="3" t="s">
        <v>705</v>
      </c>
      <c r="G152" s="3" t="s">
        <v>699</v>
      </c>
      <c r="H152" s="3" t="s">
        <v>704</v>
      </c>
      <c r="I152" s="3" t="s">
        <v>42</v>
      </c>
      <c r="J152" s="3" t="s">
        <v>43</v>
      </c>
      <c r="K152" s="3" t="s">
        <v>44</v>
      </c>
      <c r="L152" s="3" t="s">
        <v>78</v>
      </c>
      <c r="M152" s="3" t="s">
        <v>9</v>
      </c>
      <c r="N152" s="3">
        <v>60</v>
      </c>
      <c r="O152" s="3">
        <v>2049</v>
      </c>
      <c r="P152" s="3">
        <v>3414</v>
      </c>
      <c r="Q152" s="3">
        <v>0</v>
      </c>
      <c r="R152" s="3"/>
      <c r="S152" s="3" t="s">
        <v>67</v>
      </c>
      <c r="T152" s="3" t="s">
        <v>40</v>
      </c>
      <c r="U152" s="3" t="s">
        <v>40</v>
      </c>
      <c r="V152" s="3" t="s">
        <v>40</v>
      </c>
      <c r="W152" s="3" t="s">
        <v>706</v>
      </c>
      <c r="X152" s="14">
        <f t="shared" si="2"/>
        <v>1</v>
      </c>
    </row>
    <row r="153" spans="1:24" s="4" customFormat="1" ht="11.25" x14ac:dyDescent="0.2">
      <c r="A153" s="3" t="s">
        <v>637</v>
      </c>
      <c r="B153" s="3" t="s">
        <v>707</v>
      </c>
      <c r="C153" s="3" t="s">
        <v>639</v>
      </c>
      <c r="D153" s="3">
        <v>9242</v>
      </c>
      <c r="E153" s="3" t="s">
        <v>708</v>
      </c>
      <c r="F153" s="3" t="s">
        <v>710</v>
      </c>
      <c r="G153" s="3" t="s">
        <v>709</v>
      </c>
      <c r="H153" s="3"/>
      <c r="I153" s="3" t="s">
        <v>42</v>
      </c>
      <c r="J153" s="3" t="s">
        <v>43</v>
      </c>
      <c r="K153" s="3" t="s">
        <v>44</v>
      </c>
      <c r="L153" s="3" t="s">
        <v>6</v>
      </c>
      <c r="M153" s="3" t="s">
        <v>5256</v>
      </c>
      <c r="N153" s="3" t="s">
        <v>67</v>
      </c>
      <c r="O153" s="3" t="s">
        <v>40</v>
      </c>
      <c r="P153" s="3" t="s">
        <v>40</v>
      </c>
      <c r="Q153" s="3" t="s">
        <v>40</v>
      </c>
      <c r="R153" s="3"/>
      <c r="S153" s="3">
        <v>106</v>
      </c>
      <c r="T153" s="3">
        <v>7445</v>
      </c>
      <c r="U153" s="3">
        <v>7000</v>
      </c>
      <c r="V153" s="3">
        <v>0</v>
      </c>
      <c r="W153" s="3" t="s">
        <v>711</v>
      </c>
      <c r="X153" s="14" t="str">
        <f t="shared" si="2"/>
        <v>-</v>
      </c>
    </row>
    <row r="154" spans="1:24" s="4" customFormat="1" ht="11.25" x14ac:dyDescent="0.2">
      <c r="A154" s="3" t="s">
        <v>637</v>
      </c>
      <c r="B154" s="3" t="s">
        <v>707</v>
      </c>
      <c r="C154" s="3" t="s">
        <v>639</v>
      </c>
      <c r="D154" s="3">
        <v>13042</v>
      </c>
      <c r="E154" s="3" t="s">
        <v>712</v>
      </c>
      <c r="F154" s="3" t="s">
        <v>714</v>
      </c>
      <c r="G154" s="3" t="s">
        <v>709</v>
      </c>
      <c r="H154" s="3" t="s">
        <v>713</v>
      </c>
      <c r="I154" s="3" t="s">
        <v>42</v>
      </c>
      <c r="J154" s="3" t="s">
        <v>43</v>
      </c>
      <c r="K154" s="3" t="s">
        <v>44</v>
      </c>
      <c r="L154" s="3" t="s">
        <v>6</v>
      </c>
      <c r="M154" s="3" t="s">
        <v>5257</v>
      </c>
      <c r="N154" s="3">
        <v>100</v>
      </c>
      <c r="O154" s="3">
        <v>6</v>
      </c>
      <c r="P154" s="3">
        <v>6</v>
      </c>
      <c r="Q154" s="3">
        <v>0</v>
      </c>
      <c r="R154" s="3"/>
      <c r="S154" s="3">
        <v>100</v>
      </c>
      <c r="T154" s="3">
        <v>9</v>
      </c>
      <c r="U154" s="3">
        <v>9</v>
      </c>
      <c r="V154" s="3">
        <v>0</v>
      </c>
      <c r="W154" s="3" t="s">
        <v>715</v>
      </c>
      <c r="X154" s="14">
        <f t="shared" si="2"/>
        <v>0</v>
      </c>
    </row>
    <row r="155" spans="1:24" s="4" customFormat="1" ht="11.25" x14ac:dyDescent="0.2">
      <c r="A155" s="3" t="s">
        <v>637</v>
      </c>
      <c r="B155" s="3" t="s">
        <v>707</v>
      </c>
      <c r="C155" s="3" t="s">
        <v>639</v>
      </c>
      <c r="D155" s="3">
        <v>13268</v>
      </c>
      <c r="E155" s="3" t="s">
        <v>716</v>
      </c>
      <c r="F155" s="3" t="s">
        <v>718</v>
      </c>
      <c r="G155" s="3" t="s">
        <v>717</v>
      </c>
      <c r="H155" s="3"/>
      <c r="I155" s="3" t="s">
        <v>42</v>
      </c>
      <c r="J155" s="3" t="s">
        <v>43</v>
      </c>
      <c r="K155" s="3" t="s">
        <v>44</v>
      </c>
      <c r="L155" s="3" t="s">
        <v>6</v>
      </c>
      <c r="M155" s="3" t="s">
        <v>5256</v>
      </c>
      <c r="N155" s="3" t="s">
        <v>67</v>
      </c>
      <c r="O155" s="3" t="s">
        <v>40</v>
      </c>
      <c r="P155" s="3" t="s">
        <v>40</v>
      </c>
      <c r="Q155" s="3" t="s">
        <v>40</v>
      </c>
      <c r="R155" s="3"/>
      <c r="S155" s="3">
        <v>98</v>
      </c>
      <c r="T155" s="3">
        <v>167</v>
      </c>
      <c r="U155" s="3">
        <v>170</v>
      </c>
      <c r="V155" s="3">
        <v>0</v>
      </c>
      <c r="W155" s="3" t="s">
        <v>719</v>
      </c>
      <c r="X155" s="14" t="str">
        <f t="shared" si="2"/>
        <v>-</v>
      </c>
    </row>
    <row r="156" spans="1:24" s="4" customFormat="1" ht="11.25" x14ac:dyDescent="0.2">
      <c r="A156" s="3" t="s">
        <v>637</v>
      </c>
      <c r="B156" s="3" t="s">
        <v>707</v>
      </c>
      <c r="C156" s="3" t="s">
        <v>639</v>
      </c>
      <c r="D156" s="3">
        <v>13550</v>
      </c>
      <c r="E156" s="3" t="s">
        <v>720</v>
      </c>
      <c r="F156" s="3" t="s">
        <v>723</v>
      </c>
      <c r="G156" s="3" t="s">
        <v>721</v>
      </c>
      <c r="H156" s="3" t="s">
        <v>722</v>
      </c>
      <c r="I156" s="3" t="s">
        <v>42</v>
      </c>
      <c r="J156" s="3" t="s">
        <v>43</v>
      </c>
      <c r="K156" s="3" t="s">
        <v>44</v>
      </c>
      <c r="L156" s="3" t="s">
        <v>78</v>
      </c>
      <c r="M156" s="3" t="s">
        <v>9</v>
      </c>
      <c r="N156" s="3">
        <v>52</v>
      </c>
      <c r="O156" s="3">
        <v>3439</v>
      </c>
      <c r="P156" s="3">
        <v>6613</v>
      </c>
      <c r="Q156" s="3">
        <v>0</v>
      </c>
      <c r="R156" s="3"/>
      <c r="S156" s="3">
        <v>43</v>
      </c>
      <c r="T156" s="3">
        <v>3803</v>
      </c>
      <c r="U156" s="3">
        <v>8933</v>
      </c>
      <c r="V156" s="3">
        <v>0</v>
      </c>
      <c r="W156" s="3" t="s">
        <v>724</v>
      </c>
      <c r="X156" s="14">
        <f t="shared" si="2"/>
        <v>0.20930232558139536</v>
      </c>
    </row>
    <row r="157" spans="1:24" s="4" customFormat="1" ht="11.25" x14ac:dyDescent="0.2">
      <c r="A157" s="3" t="s">
        <v>637</v>
      </c>
      <c r="B157" s="3" t="s">
        <v>707</v>
      </c>
      <c r="C157" s="3" t="s">
        <v>639</v>
      </c>
      <c r="D157" s="3">
        <v>13747</v>
      </c>
      <c r="E157" s="3" t="s">
        <v>725</v>
      </c>
      <c r="F157" s="3" t="s">
        <v>728</v>
      </c>
      <c r="G157" s="3" t="s">
        <v>726</v>
      </c>
      <c r="H157" s="3" t="s">
        <v>727</v>
      </c>
      <c r="I157" s="3" t="s">
        <v>42</v>
      </c>
      <c r="J157" s="3" t="s">
        <v>43</v>
      </c>
      <c r="K157" s="3" t="s">
        <v>44</v>
      </c>
      <c r="L157" s="3" t="s">
        <v>6</v>
      </c>
      <c r="M157" s="3" t="s">
        <v>9</v>
      </c>
      <c r="N157" s="3">
        <v>60</v>
      </c>
      <c r="O157" s="3">
        <v>360</v>
      </c>
      <c r="P157" s="3">
        <v>600</v>
      </c>
      <c r="Q157" s="3">
        <v>0</v>
      </c>
      <c r="R157" s="3"/>
      <c r="S157" s="3" t="s">
        <v>67</v>
      </c>
      <c r="T157" s="3" t="s">
        <v>40</v>
      </c>
      <c r="U157" s="3" t="s">
        <v>40</v>
      </c>
      <c r="V157" s="3" t="s">
        <v>40</v>
      </c>
      <c r="W157" s="3" t="s">
        <v>729</v>
      </c>
      <c r="X157" s="14">
        <f t="shared" si="2"/>
        <v>1</v>
      </c>
    </row>
    <row r="158" spans="1:24" s="4" customFormat="1" ht="11.25" x14ac:dyDescent="0.2">
      <c r="A158" s="3" t="s">
        <v>637</v>
      </c>
      <c r="B158" s="3" t="s">
        <v>707</v>
      </c>
      <c r="C158" s="3" t="s">
        <v>639</v>
      </c>
      <c r="D158" s="3">
        <v>13995</v>
      </c>
      <c r="E158" s="3" t="s">
        <v>730</v>
      </c>
      <c r="F158" s="3" t="s">
        <v>732</v>
      </c>
      <c r="G158" s="3" t="s">
        <v>717</v>
      </c>
      <c r="H158" s="3" t="s">
        <v>731</v>
      </c>
      <c r="I158" s="3" t="s">
        <v>42</v>
      </c>
      <c r="J158" s="3" t="s">
        <v>43</v>
      </c>
      <c r="K158" s="3" t="s">
        <v>44</v>
      </c>
      <c r="L158" s="3" t="s">
        <v>6</v>
      </c>
      <c r="M158" s="3" t="s">
        <v>9</v>
      </c>
      <c r="N158" s="3">
        <v>60</v>
      </c>
      <c r="O158" s="3">
        <v>24</v>
      </c>
      <c r="P158" s="3">
        <v>40</v>
      </c>
      <c r="Q158" s="3">
        <v>0</v>
      </c>
      <c r="R158" s="3"/>
      <c r="S158" s="3" t="s">
        <v>67</v>
      </c>
      <c r="T158" s="3" t="s">
        <v>40</v>
      </c>
      <c r="U158" s="3" t="s">
        <v>40</v>
      </c>
      <c r="V158" s="3" t="s">
        <v>40</v>
      </c>
      <c r="W158" s="3" t="s">
        <v>733</v>
      </c>
      <c r="X158" s="14">
        <f t="shared" si="2"/>
        <v>1</v>
      </c>
    </row>
    <row r="159" spans="1:24" s="4" customFormat="1" ht="11.25" x14ac:dyDescent="0.2">
      <c r="A159" s="3" t="s">
        <v>637</v>
      </c>
      <c r="B159" s="3" t="s">
        <v>734</v>
      </c>
      <c r="C159" s="3" t="s">
        <v>639</v>
      </c>
      <c r="D159" s="3">
        <v>5226</v>
      </c>
      <c r="E159" s="3" t="s">
        <v>735</v>
      </c>
      <c r="F159" s="3" t="s">
        <v>736</v>
      </c>
      <c r="G159" s="3"/>
      <c r="H159" s="3"/>
      <c r="I159" s="3" t="s">
        <v>42</v>
      </c>
      <c r="J159" s="3" t="s">
        <v>43</v>
      </c>
      <c r="K159" s="3" t="s">
        <v>44</v>
      </c>
      <c r="L159" s="3" t="s">
        <v>78</v>
      </c>
      <c r="M159" s="3" t="s">
        <v>5256</v>
      </c>
      <c r="N159" s="3" t="s">
        <v>67</v>
      </c>
      <c r="O159" s="3" t="s">
        <v>40</v>
      </c>
      <c r="P159" s="3" t="s">
        <v>40</v>
      </c>
      <c r="Q159" s="3" t="s">
        <v>40</v>
      </c>
      <c r="R159" s="3"/>
      <c r="S159" s="3">
        <v>0</v>
      </c>
      <c r="T159" s="3">
        <v>272</v>
      </c>
      <c r="U159" s="3">
        <v>498</v>
      </c>
      <c r="V159" s="3">
        <v>0</v>
      </c>
      <c r="W159" s="3" t="s">
        <v>737</v>
      </c>
      <c r="X159" s="14" t="str">
        <f t="shared" si="2"/>
        <v>-</v>
      </c>
    </row>
    <row r="160" spans="1:24" s="4" customFormat="1" ht="11.25" x14ac:dyDescent="0.2">
      <c r="A160" s="3" t="s">
        <v>637</v>
      </c>
      <c r="B160" s="3" t="s">
        <v>734</v>
      </c>
      <c r="C160" s="3" t="s">
        <v>639</v>
      </c>
      <c r="D160" s="3">
        <v>12866</v>
      </c>
      <c r="E160" s="3" t="s">
        <v>738</v>
      </c>
      <c r="F160" s="3" t="s">
        <v>739</v>
      </c>
      <c r="G160" s="3"/>
      <c r="H160" s="3"/>
      <c r="I160" s="3" t="s">
        <v>42</v>
      </c>
      <c r="J160" s="3" t="s">
        <v>43</v>
      </c>
      <c r="K160" s="3" t="s">
        <v>44</v>
      </c>
      <c r="L160" s="3" t="s">
        <v>6</v>
      </c>
      <c r="M160" s="3" t="s">
        <v>5256</v>
      </c>
      <c r="N160" s="3" t="s">
        <v>67</v>
      </c>
      <c r="O160" s="3" t="s">
        <v>40</v>
      </c>
      <c r="P160" s="3" t="s">
        <v>40</v>
      </c>
      <c r="Q160" s="3" t="s">
        <v>40</v>
      </c>
      <c r="R160" s="3"/>
      <c r="S160" s="3">
        <v>52</v>
      </c>
      <c r="T160" s="3">
        <v>180</v>
      </c>
      <c r="U160" s="3">
        <v>345</v>
      </c>
      <c r="V160" s="3">
        <v>0</v>
      </c>
      <c r="W160" s="3" t="s">
        <v>740</v>
      </c>
      <c r="X160" s="14" t="str">
        <f t="shared" si="2"/>
        <v>-</v>
      </c>
    </row>
    <row r="161" spans="1:24" s="4" customFormat="1" ht="11.25" x14ac:dyDescent="0.2">
      <c r="A161" s="3" t="s">
        <v>637</v>
      </c>
      <c r="B161" s="3" t="s">
        <v>734</v>
      </c>
      <c r="C161" s="3" t="s">
        <v>639</v>
      </c>
      <c r="D161" s="3">
        <v>13269</v>
      </c>
      <c r="E161" s="3" t="s">
        <v>741</v>
      </c>
      <c r="F161" s="3" t="s">
        <v>742</v>
      </c>
      <c r="G161" s="3"/>
      <c r="H161" s="3"/>
      <c r="I161" s="3" t="s">
        <v>42</v>
      </c>
      <c r="J161" s="3" t="s">
        <v>43</v>
      </c>
      <c r="K161" s="3" t="s">
        <v>44</v>
      </c>
      <c r="L161" s="3" t="s">
        <v>78</v>
      </c>
      <c r="M161" s="3" t="s">
        <v>5256</v>
      </c>
      <c r="N161" s="3" t="s">
        <v>67</v>
      </c>
      <c r="O161" s="3" t="s">
        <v>40</v>
      </c>
      <c r="P161" s="3" t="s">
        <v>40</v>
      </c>
      <c r="Q161" s="3" t="s">
        <v>40</v>
      </c>
      <c r="R161" s="3"/>
      <c r="S161" s="3">
        <v>91</v>
      </c>
      <c r="T161" s="3">
        <v>535</v>
      </c>
      <c r="U161" s="3">
        <v>591</v>
      </c>
      <c r="V161" s="3">
        <v>0</v>
      </c>
      <c r="W161" s="3" t="s">
        <v>743</v>
      </c>
      <c r="X161" s="14" t="str">
        <f t="shared" si="2"/>
        <v>-</v>
      </c>
    </row>
    <row r="162" spans="1:24" s="4" customFormat="1" ht="11.25" x14ac:dyDescent="0.2">
      <c r="A162" s="3" t="s">
        <v>637</v>
      </c>
      <c r="B162" s="3" t="s">
        <v>734</v>
      </c>
      <c r="C162" s="3" t="s">
        <v>639</v>
      </c>
      <c r="D162" s="3">
        <v>13752</v>
      </c>
      <c r="E162" s="3" t="s">
        <v>744</v>
      </c>
      <c r="F162" s="3" t="s">
        <v>747</v>
      </c>
      <c r="G162" s="3" t="s">
        <v>745</v>
      </c>
      <c r="H162" s="3" t="s">
        <v>746</v>
      </c>
      <c r="I162" s="3" t="s">
        <v>42</v>
      </c>
      <c r="J162" s="3" t="s">
        <v>52</v>
      </c>
      <c r="K162" s="3" t="s">
        <v>44</v>
      </c>
      <c r="L162" s="3" t="s">
        <v>45</v>
      </c>
      <c r="M162" s="3" t="s">
        <v>9</v>
      </c>
      <c r="N162" s="3">
        <v>100</v>
      </c>
      <c r="O162" s="3">
        <v>10</v>
      </c>
      <c r="P162" s="3">
        <v>10</v>
      </c>
      <c r="Q162" s="3">
        <v>0</v>
      </c>
      <c r="R162" s="3"/>
      <c r="S162" s="3">
        <v>90</v>
      </c>
      <c r="T162" s="3">
        <v>9</v>
      </c>
      <c r="U162" s="3">
        <v>10</v>
      </c>
      <c r="V162" s="3">
        <v>0</v>
      </c>
      <c r="W162" s="3" t="s">
        <v>748</v>
      </c>
      <c r="X162" s="14">
        <f t="shared" si="2"/>
        <v>-0.1111111111111111</v>
      </c>
    </row>
    <row r="163" spans="1:24" s="4" customFormat="1" ht="11.25" x14ac:dyDescent="0.2">
      <c r="A163" s="3" t="s">
        <v>637</v>
      </c>
      <c r="B163" s="3" t="s">
        <v>734</v>
      </c>
      <c r="C163" s="3" t="s">
        <v>639</v>
      </c>
      <c r="D163" s="3">
        <v>13754</v>
      </c>
      <c r="E163" s="3" t="s">
        <v>749</v>
      </c>
      <c r="F163" s="3" t="s">
        <v>752</v>
      </c>
      <c r="G163" s="3" t="s">
        <v>750</v>
      </c>
      <c r="H163" s="3" t="s">
        <v>751</v>
      </c>
      <c r="I163" s="3" t="s">
        <v>42</v>
      </c>
      <c r="J163" s="3" t="s">
        <v>43</v>
      </c>
      <c r="K163" s="3" t="s">
        <v>44</v>
      </c>
      <c r="L163" s="3" t="s">
        <v>6</v>
      </c>
      <c r="M163" s="3" t="s">
        <v>9</v>
      </c>
      <c r="N163" s="3">
        <v>7</v>
      </c>
      <c r="O163" s="3">
        <v>1</v>
      </c>
      <c r="P163" s="3">
        <v>15</v>
      </c>
      <c r="Q163" s="3">
        <v>0</v>
      </c>
      <c r="R163" s="3"/>
      <c r="S163" s="3" t="s">
        <v>67</v>
      </c>
      <c r="T163" s="3" t="s">
        <v>40</v>
      </c>
      <c r="U163" s="3" t="s">
        <v>40</v>
      </c>
      <c r="V163" s="3" t="s">
        <v>40</v>
      </c>
      <c r="W163" s="3" t="s">
        <v>753</v>
      </c>
      <c r="X163" s="14">
        <f t="shared" si="2"/>
        <v>1</v>
      </c>
    </row>
    <row r="164" spans="1:24" s="4" customFormat="1" ht="11.25" x14ac:dyDescent="0.2">
      <c r="A164" s="3" t="s">
        <v>637</v>
      </c>
      <c r="B164" s="3" t="s">
        <v>734</v>
      </c>
      <c r="C164" s="3" t="s">
        <v>639</v>
      </c>
      <c r="D164" s="3">
        <v>13759</v>
      </c>
      <c r="E164" s="3" t="s">
        <v>754</v>
      </c>
      <c r="F164" s="3" t="s">
        <v>757</v>
      </c>
      <c r="G164" s="3" t="s">
        <v>755</v>
      </c>
      <c r="H164" s="3" t="s">
        <v>756</v>
      </c>
      <c r="I164" s="3" t="s">
        <v>42</v>
      </c>
      <c r="J164" s="3" t="s">
        <v>43</v>
      </c>
      <c r="K164" s="3" t="s">
        <v>44</v>
      </c>
      <c r="L164" s="3" t="s">
        <v>6</v>
      </c>
      <c r="M164" s="3" t="s">
        <v>9</v>
      </c>
      <c r="N164" s="3">
        <v>3</v>
      </c>
      <c r="O164" s="3">
        <v>1950</v>
      </c>
      <c r="P164" s="3">
        <v>1900</v>
      </c>
      <c r="Q164" s="3">
        <v>0</v>
      </c>
      <c r="R164" s="3"/>
      <c r="S164" s="3">
        <v>-5</v>
      </c>
      <c r="T164" s="3">
        <v>1869</v>
      </c>
      <c r="U164" s="3">
        <v>1971</v>
      </c>
      <c r="V164" s="3">
        <v>0</v>
      </c>
      <c r="W164" s="3" t="s">
        <v>758</v>
      </c>
      <c r="X164" s="14">
        <f t="shared" si="2"/>
        <v>-1.6</v>
      </c>
    </row>
    <row r="165" spans="1:24" s="4" customFormat="1" ht="11.25" x14ac:dyDescent="0.2">
      <c r="A165" s="3" t="s">
        <v>637</v>
      </c>
      <c r="B165" s="3" t="s">
        <v>734</v>
      </c>
      <c r="C165" s="3" t="s">
        <v>639</v>
      </c>
      <c r="D165" s="3">
        <v>13762</v>
      </c>
      <c r="E165" s="3" t="s">
        <v>759</v>
      </c>
      <c r="F165" s="3" t="s">
        <v>762</v>
      </c>
      <c r="G165" s="3" t="s">
        <v>760</v>
      </c>
      <c r="H165" s="3" t="s">
        <v>761</v>
      </c>
      <c r="I165" s="3" t="s">
        <v>42</v>
      </c>
      <c r="J165" s="3" t="s">
        <v>43</v>
      </c>
      <c r="K165" s="3" t="s">
        <v>44</v>
      </c>
      <c r="L165" s="3" t="s">
        <v>6</v>
      </c>
      <c r="M165" s="3" t="s">
        <v>9</v>
      </c>
      <c r="N165" s="3">
        <v>78</v>
      </c>
      <c r="O165" s="3">
        <v>310</v>
      </c>
      <c r="P165" s="3">
        <v>400</v>
      </c>
      <c r="Q165" s="3">
        <v>0</v>
      </c>
      <c r="R165" s="3"/>
      <c r="S165" s="3">
        <v>76</v>
      </c>
      <c r="T165" s="3">
        <v>301</v>
      </c>
      <c r="U165" s="3">
        <v>398</v>
      </c>
      <c r="V165" s="3">
        <v>0</v>
      </c>
      <c r="W165" s="3" t="s">
        <v>763</v>
      </c>
      <c r="X165" s="14">
        <f t="shared" si="2"/>
        <v>2.6315789473684209E-2</v>
      </c>
    </row>
    <row r="166" spans="1:24" s="4" customFormat="1" ht="11.25" x14ac:dyDescent="0.2">
      <c r="A166" s="3" t="s">
        <v>637</v>
      </c>
      <c r="B166" s="3" t="s">
        <v>734</v>
      </c>
      <c r="C166" s="3" t="s">
        <v>639</v>
      </c>
      <c r="D166" s="3">
        <v>13765</v>
      </c>
      <c r="E166" s="3" t="s">
        <v>764</v>
      </c>
      <c r="F166" s="3" t="s">
        <v>767</v>
      </c>
      <c r="G166" s="3" t="s">
        <v>765</v>
      </c>
      <c r="H166" s="3" t="s">
        <v>766</v>
      </c>
      <c r="I166" s="3" t="s">
        <v>42</v>
      </c>
      <c r="J166" s="3" t="s">
        <v>43</v>
      </c>
      <c r="K166" s="3" t="s">
        <v>44</v>
      </c>
      <c r="L166" s="3" t="s">
        <v>45</v>
      </c>
      <c r="M166" s="3" t="s">
        <v>9</v>
      </c>
      <c r="N166" s="3">
        <v>100</v>
      </c>
      <c r="O166" s="3">
        <v>4</v>
      </c>
      <c r="P166" s="3">
        <v>4</v>
      </c>
      <c r="Q166" s="3">
        <v>0</v>
      </c>
      <c r="R166" s="3"/>
      <c r="S166" s="3">
        <v>100</v>
      </c>
      <c r="T166" s="3">
        <v>2</v>
      </c>
      <c r="U166" s="3">
        <v>2</v>
      </c>
      <c r="V166" s="3">
        <v>0</v>
      </c>
      <c r="W166" s="3" t="s">
        <v>768</v>
      </c>
      <c r="X166" s="14">
        <f t="shared" si="2"/>
        <v>0</v>
      </c>
    </row>
    <row r="167" spans="1:24" s="4" customFormat="1" ht="11.25" x14ac:dyDescent="0.2">
      <c r="A167" s="3" t="s">
        <v>637</v>
      </c>
      <c r="B167" s="3" t="s">
        <v>769</v>
      </c>
      <c r="C167" s="3" t="s">
        <v>639</v>
      </c>
      <c r="D167" s="3">
        <v>13237</v>
      </c>
      <c r="E167" s="3" t="s">
        <v>770</v>
      </c>
      <c r="F167" s="3" t="s">
        <v>773</v>
      </c>
      <c r="G167" s="3" t="s">
        <v>771</v>
      </c>
      <c r="H167" s="3" t="s">
        <v>772</v>
      </c>
      <c r="I167" s="3" t="s">
        <v>42</v>
      </c>
      <c r="J167" s="3" t="s">
        <v>43</v>
      </c>
      <c r="K167" s="3" t="s">
        <v>44</v>
      </c>
      <c r="L167" s="3" t="s">
        <v>6</v>
      </c>
      <c r="M167" s="3" t="s">
        <v>5257</v>
      </c>
      <c r="N167" s="3">
        <v>92.09</v>
      </c>
      <c r="O167" s="3">
        <v>5192</v>
      </c>
      <c r="P167" s="3">
        <v>5638</v>
      </c>
      <c r="Q167" s="3">
        <v>0</v>
      </c>
      <c r="R167" s="3"/>
      <c r="S167" s="3">
        <v>86.45</v>
      </c>
      <c r="T167" s="3">
        <v>4926</v>
      </c>
      <c r="U167" s="3">
        <v>5698</v>
      </c>
      <c r="V167" s="3">
        <v>0</v>
      </c>
      <c r="W167" s="3" t="s">
        <v>774</v>
      </c>
      <c r="X167" s="14">
        <f t="shared" si="2"/>
        <v>6.5240023134759975E-2</v>
      </c>
    </row>
    <row r="168" spans="1:24" s="4" customFormat="1" ht="11.25" x14ac:dyDescent="0.2">
      <c r="A168" s="3" t="s">
        <v>637</v>
      </c>
      <c r="B168" s="3" t="s">
        <v>769</v>
      </c>
      <c r="C168" s="3" t="s">
        <v>639</v>
      </c>
      <c r="D168" s="3">
        <v>13252</v>
      </c>
      <c r="E168" s="3" t="s">
        <v>775</v>
      </c>
      <c r="F168" s="3" t="s">
        <v>778</v>
      </c>
      <c r="G168" s="3" t="s">
        <v>776</v>
      </c>
      <c r="H168" s="3" t="s">
        <v>777</v>
      </c>
      <c r="I168" s="3" t="s">
        <v>42</v>
      </c>
      <c r="J168" s="3" t="s">
        <v>43</v>
      </c>
      <c r="K168" s="3" t="s">
        <v>44</v>
      </c>
      <c r="L168" s="3" t="s">
        <v>6</v>
      </c>
      <c r="M168" s="3" t="s">
        <v>5256</v>
      </c>
      <c r="N168" s="3" t="s">
        <v>67</v>
      </c>
      <c r="O168" s="3" t="s">
        <v>40</v>
      </c>
      <c r="P168" s="3" t="s">
        <v>40</v>
      </c>
      <c r="Q168" s="3" t="s">
        <v>40</v>
      </c>
      <c r="R168" s="3"/>
      <c r="S168" s="3">
        <v>38.19</v>
      </c>
      <c r="T168" s="3">
        <v>469</v>
      </c>
      <c r="U168" s="3">
        <v>1228</v>
      </c>
      <c r="V168" s="3">
        <v>0</v>
      </c>
      <c r="W168" s="3" t="s">
        <v>779</v>
      </c>
      <c r="X168" s="14" t="str">
        <f t="shared" si="2"/>
        <v>-</v>
      </c>
    </row>
    <row r="169" spans="1:24" s="4" customFormat="1" ht="11.25" x14ac:dyDescent="0.2">
      <c r="A169" s="3" t="s">
        <v>637</v>
      </c>
      <c r="B169" s="3" t="s">
        <v>769</v>
      </c>
      <c r="C169" s="3" t="s">
        <v>639</v>
      </c>
      <c r="D169" s="3">
        <v>13255</v>
      </c>
      <c r="E169" s="3" t="s">
        <v>780</v>
      </c>
      <c r="F169" s="3" t="s">
        <v>782</v>
      </c>
      <c r="G169" s="3" t="s">
        <v>771</v>
      </c>
      <c r="H169" s="3" t="s">
        <v>781</v>
      </c>
      <c r="I169" s="3" t="s">
        <v>42</v>
      </c>
      <c r="J169" s="3" t="s">
        <v>43</v>
      </c>
      <c r="K169" s="3" t="s">
        <v>44</v>
      </c>
      <c r="L169" s="3" t="s">
        <v>6</v>
      </c>
      <c r="M169" s="3" t="s">
        <v>5257</v>
      </c>
      <c r="N169" s="3">
        <v>47.33</v>
      </c>
      <c r="O169" s="3">
        <v>133</v>
      </c>
      <c r="P169" s="3">
        <v>281</v>
      </c>
      <c r="Q169" s="3">
        <v>0</v>
      </c>
      <c r="R169" s="3"/>
      <c r="S169" s="3">
        <v>57.85</v>
      </c>
      <c r="T169" s="3">
        <v>140</v>
      </c>
      <c r="U169" s="3">
        <v>242</v>
      </c>
      <c r="V169" s="3">
        <v>0</v>
      </c>
      <c r="W169" s="3" t="s">
        <v>783</v>
      </c>
      <c r="X169" s="14">
        <f t="shared" si="2"/>
        <v>-0.18184961106309425</v>
      </c>
    </row>
    <row r="170" spans="1:24" s="4" customFormat="1" ht="11.25" x14ac:dyDescent="0.2">
      <c r="A170" s="3" t="s">
        <v>637</v>
      </c>
      <c r="B170" s="3" t="s">
        <v>769</v>
      </c>
      <c r="C170" s="3" t="s">
        <v>639</v>
      </c>
      <c r="D170" s="3">
        <v>13306</v>
      </c>
      <c r="E170" s="3" t="s">
        <v>784</v>
      </c>
      <c r="F170" s="3" t="s">
        <v>787</v>
      </c>
      <c r="G170" s="3" t="s">
        <v>785</v>
      </c>
      <c r="H170" s="3" t="s">
        <v>786</v>
      </c>
      <c r="I170" s="3" t="s">
        <v>42</v>
      </c>
      <c r="J170" s="3" t="s">
        <v>43</v>
      </c>
      <c r="K170" s="3" t="s">
        <v>44</v>
      </c>
      <c r="L170" s="3" t="s">
        <v>6</v>
      </c>
      <c r="M170" s="3" t="s">
        <v>5257</v>
      </c>
      <c r="N170" s="3">
        <v>43.35</v>
      </c>
      <c r="O170" s="3">
        <v>150</v>
      </c>
      <c r="P170" s="3">
        <v>346</v>
      </c>
      <c r="Q170" s="3">
        <v>0</v>
      </c>
      <c r="R170" s="3"/>
      <c r="S170" s="3">
        <v>26.3</v>
      </c>
      <c r="T170" s="3">
        <v>91</v>
      </c>
      <c r="U170" s="3">
        <v>346</v>
      </c>
      <c r="V170" s="3">
        <v>0</v>
      </c>
      <c r="W170" s="3" t="s">
        <v>788</v>
      </c>
      <c r="X170" s="14">
        <f t="shared" si="2"/>
        <v>0.64828897338403046</v>
      </c>
    </row>
    <row r="171" spans="1:24" s="4" customFormat="1" ht="11.25" x14ac:dyDescent="0.2">
      <c r="A171" s="3" t="s">
        <v>637</v>
      </c>
      <c r="B171" s="3" t="s">
        <v>769</v>
      </c>
      <c r="C171" s="3" t="s">
        <v>639</v>
      </c>
      <c r="D171" s="3">
        <v>13731</v>
      </c>
      <c r="E171" s="3" t="s">
        <v>789</v>
      </c>
      <c r="F171" s="3" t="s">
        <v>790</v>
      </c>
      <c r="G171" s="3" t="s">
        <v>776</v>
      </c>
      <c r="H171" s="3" t="s">
        <v>777</v>
      </c>
      <c r="I171" s="3" t="s">
        <v>42</v>
      </c>
      <c r="J171" s="3" t="s">
        <v>43</v>
      </c>
      <c r="K171" s="3" t="s">
        <v>44</v>
      </c>
      <c r="L171" s="3" t="s">
        <v>6</v>
      </c>
      <c r="M171" s="3" t="s">
        <v>9</v>
      </c>
      <c r="N171" s="3">
        <v>89.03</v>
      </c>
      <c r="O171" s="3">
        <v>1607</v>
      </c>
      <c r="P171" s="3">
        <v>1805</v>
      </c>
      <c r="Q171" s="3">
        <v>0</v>
      </c>
      <c r="R171" s="3"/>
      <c r="S171" s="3">
        <v>89.52</v>
      </c>
      <c r="T171" s="3">
        <v>1742</v>
      </c>
      <c r="U171" s="3">
        <v>1946</v>
      </c>
      <c r="V171" s="3">
        <v>0</v>
      </c>
      <c r="W171" s="3" t="s">
        <v>779</v>
      </c>
      <c r="X171" s="14">
        <f t="shared" si="2"/>
        <v>-5.4736371760499879E-3</v>
      </c>
    </row>
    <row r="172" spans="1:24" s="4" customFormat="1" ht="11.25" x14ac:dyDescent="0.2">
      <c r="A172" s="3" t="s">
        <v>637</v>
      </c>
      <c r="B172" s="3" t="s">
        <v>791</v>
      </c>
      <c r="C172" s="3" t="s">
        <v>639</v>
      </c>
      <c r="D172" s="3">
        <v>13088</v>
      </c>
      <c r="E172" s="3" t="s">
        <v>792</v>
      </c>
      <c r="F172" s="3" t="s">
        <v>793</v>
      </c>
      <c r="G172" s="3"/>
      <c r="H172" s="3"/>
      <c r="I172" s="3" t="s">
        <v>42</v>
      </c>
      <c r="J172" s="3" t="s">
        <v>43</v>
      </c>
      <c r="K172" s="3" t="s">
        <v>53</v>
      </c>
      <c r="L172" s="3" t="s">
        <v>6</v>
      </c>
      <c r="M172" s="3" t="s">
        <v>5256</v>
      </c>
      <c r="N172" s="3" t="s">
        <v>67</v>
      </c>
      <c r="O172" s="3" t="s">
        <v>40</v>
      </c>
      <c r="P172" s="3" t="s">
        <v>40</v>
      </c>
      <c r="Q172" s="3" t="s">
        <v>40</v>
      </c>
      <c r="R172" s="3"/>
      <c r="S172" s="3">
        <v>100</v>
      </c>
      <c r="T172" s="3">
        <v>10</v>
      </c>
      <c r="U172" s="3">
        <v>10</v>
      </c>
      <c r="V172" s="3">
        <v>0</v>
      </c>
      <c r="W172" s="3" t="s">
        <v>794</v>
      </c>
      <c r="X172" s="14" t="str">
        <f t="shared" si="2"/>
        <v>-</v>
      </c>
    </row>
    <row r="173" spans="1:24" s="4" customFormat="1" ht="11.25" x14ac:dyDescent="0.2">
      <c r="A173" s="3" t="s">
        <v>637</v>
      </c>
      <c r="B173" s="3" t="s">
        <v>791</v>
      </c>
      <c r="C173" s="3" t="s">
        <v>639</v>
      </c>
      <c r="D173" s="3">
        <v>13147</v>
      </c>
      <c r="E173" s="3" t="s">
        <v>795</v>
      </c>
      <c r="F173" s="3" t="s">
        <v>798</v>
      </c>
      <c r="G173" s="3" t="s">
        <v>796</v>
      </c>
      <c r="H173" s="3" t="s">
        <v>797</v>
      </c>
      <c r="I173" s="3" t="s">
        <v>42</v>
      </c>
      <c r="J173" s="3" t="s">
        <v>43</v>
      </c>
      <c r="K173" s="3" t="s">
        <v>53</v>
      </c>
      <c r="L173" s="3" t="s">
        <v>6</v>
      </c>
      <c r="M173" s="3" t="s">
        <v>5257</v>
      </c>
      <c r="N173" s="3">
        <v>100</v>
      </c>
      <c r="O173" s="3">
        <v>499</v>
      </c>
      <c r="P173" s="3">
        <v>499</v>
      </c>
      <c r="Q173" s="3">
        <v>0</v>
      </c>
      <c r="R173" s="3"/>
      <c r="S173" s="3">
        <v>100</v>
      </c>
      <c r="T173" s="3">
        <v>482</v>
      </c>
      <c r="U173" s="3">
        <v>482</v>
      </c>
      <c r="V173" s="3">
        <v>0</v>
      </c>
      <c r="W173" s="3" t="s">
        <v>799</v>
      </c>
      <c r="X173" s="14">
        <f t="shared" si="2"/>
        <v>0</v>
      </c>
    </row>
    <row r="174" spans="1:24" s="4" customFormat="1" ht="11.25" x14ac:dyDescent="0.2">
      <c r="A174" s="3" t="s">
        <v>637</v>
      </c>
      <c r="B174" s="3" t="s">
        <v>791</v>
      </c>
      <c r="C174" s="3" t="s">
        <v>639</v>
      </c>
      <c r="D174" s="3">
        <v>13347</v>
      </c>
      <c r="E174" s="3" t="s">
        <v>800</v>
      </c>
      <c r="F174" s="3" t="s">
        <v>801</v>
      </c>
      <c r="G174" s="3"/>
      <c r="H174" s="3"/>
      <c r="I174" s="3" t="s">
        <v>42</v>
      </c>
      <c r="J174" s="3" t="s">
        <v>43</v>
      </c>
      <c r="K174" s="3" t="s">
        <v>44</v>
      </c>
      <c r="L174" s="3" t="s">
        <v>6</v>
      </c>
      <c r="M174" s="3" t="s">
        <v>5256</v>
      </c>
      <c r="N174" s="3" t="s">
        <v>67</v>
      </c>
      <c r="O174" s="3" t="s">
        <v>40</v>
      </c>
      <c r="P174" s="3" t="s">
        <v>40</v>
      </c>
      <c r="Q174" s="3" t="s">
        <v>40</v>
      </c>
      <c r="R174" s="3"/>
      <c r="S174" s="3">
        <v>0</v>
      </c>
      <c r="T174" s="3">
        <v>0</v>
      </c>
      <c r="U174" s="3">
        <v>0</v>
      </c>
      <c r="V174" s="3">
        <v>0</v>
      </c>
      <c r="W174" s="3" t="s">
        <v>802</v>
      </c>
      <c r="X174" s="14" t="str">
        <f t="shared" si="2"/>
        <v>-</v>
      </c>
    </row>
    <row r="175" spans="1:24" s="4" customFormat="1" ht="11.25" x14ac:dyDescent="0.2">
      <c r="A175" s="3" t="s">
        <v>637</v>
      </c>
      <c r="B175" s="3" t="s">
        <v>791</v>
      </c>
      <c r="C175" s="3" t="s">
        <v>639</v>
      </c>
      <c r="D175" s="3">
        <v>13365</v>
      </c>
      <c r="E175" s="3" t="s">
        <v>803</v>
      </c>
      <c r="F175" s="3" t="s">
        <v>806</v>
      </c>
      <c r="G175" s="3" t="s">
        <v>804</v>
      </c>
      <c r="H175" s="3" t="s">
        <v>805</v>
      </c>
      <c r="I175" s="3" t="s">
        <v>42</v>
      </c>
      <c r="J175" s="3" t="s">
        <v>43</v>
      </c>
      <c r="K175" s="3" t="s">
        <v>44</v>
      </c>
      <c r="L175" s="3" t="s">
        <v>78</v>
      </c>
      <c r="M175" s="3" t="s">
        <v>5257</v>
      </c>
      <c r="N175" s="3">
        <v>75</v>
      </c>
      <c r="O175" s="3">
        <v>21</v>
      </c>
      <c r="P175" s="3">
        <v>28</v>
      </c>
      <c r="Q175" s="3">
        <v>0</v>
      </c>
      <c r="R175" s="3"/>
      <c r="S175" s="3">
        <v>0</v>
      </c>
      <c r="T175" s="3">
        <v>0</v>
      </c>
      <c r="U175" s="3">
        <v>0</v>
      </c>
      <c r="V175" s="3">
        <v>0</v>
      </c>
      <c r="W175" s="3" t="s">
        <v>807</v>
      </c>
      <c r="X175" s="14" t="str">
        <f t="shared" si="2"/>
        <v>-</v>
      </c>
    </row>
    <row r="176" spans="1:24" s="4" customFormat="1" ht="11.25" x14ac:dyDescent="0.2">
      <c r="A176" s="3" t="s">
        <v>637</v>
      </c>
      <c r="B176" s="3" t="s">
        <v>791</v>
      </c>
      <c r="C176" s="3" t="s">
        <v>639</v>
      </c>
      <c r="D176" s="3">
        <v>13366</v>
      </c>
      <c r="E176" s="3" t="s">
        <v>808</v>
      </c>
      <c r="F176" s="3" t="s">
        <v>811</v>
      </c>
      <c r="G176" s="3" t="s">
        <v>809</v>
      </c>
      <c r="H176" s="3" t="s">
        <v>810</v>
      </c>
      <c r="I176" s="3" t="s">
        <v>42</v>
      </c>
      <c r="J176" s="3" t="s">
        <v>43</v>
      </c>
      <c r="K176" s="3" t="s">
        <v>44</v>
      </c>
      <c r="L176" s="3" t="s">
        <v>6</v>
      </c>
      <c r="M176" s="3" t="s">
        <v>5257</v>
      </c>
      <c r="N176" s="3">
        <v>76</v>
      </c>
      <c r="O176" s="3">
        <v>42</v>
      </c>
      <c r="P176" s="3">
        <v>55</v>
      </c>
      <c r="Q176" s="3">
        <v>0</v>
      </c>
      <c r="R176" s="3"/>
      <c r="S176" s="3">
        <v>88</v>
      </c>
      <c r="T176" s="3">
        <v>59</v>
      </c>
      <c r="U176" s="3">
        <v>67</v>
      </c>
      <c r="V176" s="3">
        <v>0</v>
      </c>
      <c r="W176" s="3" t="s">
        <v>812</v>
      </c>
      <c r="X176" s="14">
        <f t="shared" si="2"/>
        <v>-0.13636363636363635</v>
      </c>
    </row>
    <row r="177" spans="1:24" s="4" customFormat="1" ht="11.25" x14ac:dyDescent="0.2">
      <c r="A177" s="3" t="s">
        <v>637</v>
      </c>
      <c r="B177" s="3" t="s">
        <v>791</v>
      </c>
      <c r="C177" s="3" t="s">
        <v>639</v>
      </c>
      <c r="D177" s="3">
        <v>13529</v>
      </c>
      <c r="E177" s="3" t="s">
        <v>813</v>
      </c>
      <c r="F177" s="3" t="s">
        <v>816</v>
      </c>
      <c r="G177" s="3" t="s">
        <v>814</v>
      </c>
      <c r="H177" s="3" t="s">
        <v>815</v>
      </c>
      <c r="I177" s="3" t="s">
        <v>42</v>
      </c>
      <c r="J177" s="3" t="s">
        <v>43</v>
      </c>
      <c r="K177" s="3" t="s">
        <v>44</v>
      </c>
      <c r="L177" s="3" t="s">
        <v>6</v>
      </c>
      <c r="M177" s="3" t="s">
        <v>9</v>
      </c>
      <c r="N177" s="3">
        <v>9</v>
      </c>
      <c r="O177" s="3">
        <v>5</v>
      </c>
      <c r="P177" s="3">
        <v>54</v>
      </c>
      <c r="Q177" s="3">
        <v>0</v>
      </c>
      <c r="R177" s="3"/>
      <c r="S177" s="3" t="s">
        <v>67</v>
      </c>
      <c r="T177" s="3" t="s">
        <v>40</v>
      </c>
      <c r="U177" s="3" t="s">
        <v>40</v>
      </c>
      <c r="V177" s="3" t="s">
        <v>40</v>
      </c>
      <c r="W177" s="3" t="s">
        <v>817</v>
      </c>
      <c r="X177" s="14">
        <f t="shared" si="2"/>
        <v>1</v>
      </c>
    </row>
    <row r="178" spans="1:24" s="4" customFormat="1" ht="11.25" x14ac:dyDescent="0.2">
      <c r="A178" s="3" t="s">
        <v>637</v>
      </c>
      <c r="B178" s="3" t="s">
        <v>791</v>
      </c>
      <c r="C178" s="3" t="s">
        <v>639</v>
      </c>
      <c r="D178" s="3">
        <v>13549</v>
      </c>
      <c r="E178" s="3" t="s">
        <v>818</v>
      </c>
      <c r="F178" s="3" t="s">
        <v>821</v>
      </c>
      <c r="G178" s="3" t="s">
        <v>819</v>
      </c>
      <c r="H178" s="3" t="s">
        <v>820</v>
      </c>
      <c r="I178" s="3" t="s">
        <v>42</v>
      </c>
      <c r="J178" s="3" t="s">
        <v>43</v>
      </c>
      <c r="K178" s="3" t="s">
        <v>44</v>
      </c>
      <c r="L178" s="3" t="s">
        <v>45</v>
      </c>
      <c r="M178" s="3" t="s">
        <v>9</v>
      </c>
      <c r="N178" s="3">
        <v>100</v>
      </c>
      <c r="O178" s="3">
        <v>8</v>
      </c>
      <c r="P178" s="3">
        <v>8</v>
      </c>
      <c r="Q178" s="3">
        <v>0</v>
      </c>
      <c r="R178" s="3"/>
      <c r="S178" s="3">
        <v>100</v>
      </c>
      <c r="T178" s="3">
        <v>7</v>
      </c>
      <c r="U178" s="3">
        <v>7</v>
      </c>
      <c r="V178" s="3">
        <v>0</v>
      </c>
      <c r="W178" s="3" t="s">
        <v>822</v>
      </c>
      <c r="X178" s="14">
        <f t="shared" si="2"/>
        <v>0</v>
      </c>
    </row>
    <row r="179" spans="1:24" s="4" customFormat="1" ht="11.25" x14ac:dyDescent="0.2">
      <c r="A179" s="3" t="s">
        <v>637</v>
      </c>
      <c r="B179" s="3" t="s">
        <v>791</v>
      </c>
      <c r="C179" s="3" t="s">
        <v>639</v>
      </c>
      <c r="D179" s="3">
        <v>13552</v>
      </c>
      <c r="E179" s="3" t="s">
        <v>823</v>
      </c>
      <c r="F179" s="3" t="s">
        <v>826</v>
      </c>
      <c r="G179" s="3" t="s">
        <v>824</v>
      </c>
      <c r="H179" s="3" t="s">
        <v>825</v>
      </c>
      <c r="I179" s="3" t="s">
        <v>42</v>
      </c>
      <c r="J179" s="3" t="s">
        <v>43</v>
      </c>
      <c r="K179" s="3" t="s">
        <v>44</v>
      </c>
      <c r="L179" s="3" t="s">
        <v>45</v>
      </c>
      <c r="M179" s="3" t="s">
        <v>9</v>
      </c>
      <c r="N179" s="3">
        <v>100</v>
      </c>
      <c r="O179" s="3">
        <v>3</v>
      </c>
      <c r="P179" s="3">
        <v>3</v>
      </c>
      <c r="Q179" s="3">
        <v>0</v>
      </c>
      <c r="R179" s="3"/>
      <c r="S179" s="3">
        <v>100</v>
      </c>
      <c r="T179" s="3">
        <v>5</v>
      </c>
      <c r="U179" s="3">
        <v>5</v>
      </c>
      <c r="V179" s="3">
        <v>0</v>
      </c>
      <c r="W179" s="3" t="s">
        <v>827</v>
      </c>
      <c r="X179" s="14">
        <f t="shared" si="2"/>
        <v>0</v>
      </c>
    </row>
    <row r="180" spans="1:24" s="4" customFormat="1" ht="11.25" x14ac:dyDescent="0.2">
      <c r="A180" s="3" t="s">
        <v>637</v>
      </c>
      <c r="B180" s="3" t="s">
        <v>791</v>
      </c>
      <c r="C180" s="3" t="s">
        <v>639</v>
      </c>
      <c r="D180" s="3">
        <v>13553</v>
      </c>
      <c r="E180" s="3" t="s">
        <v>828</v>
      </c>
      <c r="F180" s="3" t="s">
        <v>831</v>
      </c>
      <c r="G180" s="3" t="s">
        <v>829</v>
      </c>
      <c r="H180" s="3" t="s">
        <v>830</v>
      </c>
      <c r="I180" s="3" t="s">
        <v>42</v>
      </c>
      <c r="J180" s="3" t="s">
        <v>43</v>
      </c>
      <c r="K180" s="3" t="s">
        <v>44</v>
      </c>
      <c r="L180" s="3" t="s">
        <v>45</v>
      </c>
      <c r="M180" s="3" t="s">
        <v>9</v>
      </c>
      <c r="N180" s="3">
        <v>100</v>
      </c>
      <c r="O180" s="3">
        <v>6</v>
      </c>
      <c r="P180" s="3">
        <v>6</v>
      </c>
      <c r="Q180" s="3">
        <v>0</v>
      </c>
      <c r="R180" s="3"/>
      <c r="S180" s="3">
        <v>100</v>
      </c>
      <c r="T180" s="3">
        <v>5</v>
      </c>
      <c r="U180" s="3">
        <v>5</v>
      </c>
      <c r="V180" s="3">
        <v>0</v>
      </c>
      <c r="W180" s="3" t="s">
        <v>832</v>
      </c>
      <c r="X180" s="14">
        <f t="shared" si="2"/>
        <v>0</v>
      </c>
    </row>
    <row r="181" spans="1:24" s="4" customFormat="1" ht="11.25" x14ac:dyDescent="0.2">
      <c r="A181" s="3" t="s">
        <v>637</v>
      </c>
      <c r="B181" s="3" t="s">
        <v>791</v>
      </c>
      <c r="C181" s="3" t="s">
        <v>639</v>
      </c>
      <c r="D181" s="3">
        <v>13629</v>
      </c>
      <c r="E181" s="3" t="s">
        <v>833</v>
      </c>
      <c r="F181" s="3" t="s">
        <v>835</v>
      </c>
      <c r="G181" s="3" t="s">
        <v>814</v>
      </c>
      <c r="H181" s="3" t="s">
        <v>834</v>
      </c>
      <c r="I181" s="3" t="s">
        <v>42</v>
      </c>
      <c r="J181" s="3" t="s">
        <v>43</v>
      </c>
      <c r="K181" s="3" t="s">
        <v>44</v>
      </c>
      <c r="L181" s="3" t="s">
        <v>6</v>
      </c>
      <c r="M181" s="3" t="s">
        <v>9</v>
      </c>
      <c r="N181" s="3">
        <v>87</v>
      </c>
      <c r="O181" s="3">
        <v>27</v>
      </c>
      <c r="P181" s="3">
        <v>31</v>
      </c>
      <c r="Q181" s="3">
        <v>0</v>
      </c>
      <c r="R181" s="3"/>
      <c r="S181" s="3">
        <v>100</v>
      </c>
      <c r="T181" s="3">
        <v>31</v>
      </c>
      <c r="U181" s="3">
        <v>31</v>
      </c>
      <c r="V181" s="3">
        <v>0</v>
      </c>
      <c r="W181" s="3" t="s">
        <v>836</v>
      </c>
      <c r="X181" s="14">
        <f t="shared" si="2"/>
        <v>-0.13</v>
      </c>
    </row>
    <row r="182" spans="1:24" s="4" customFormat="1" ht="11.25" x14ac:dyDescent="0.2">
      <c r="A182" s="3" t="s">
        <v>637</v>
      </c>
      <c r="B182" s="3" t="s">
        <v>791</v>
      </c>
      <c r="C182" s="3" t="s">
        <v>639</v>
      </c>
      <c r="D182" s="3">
        <v>13670</v>
      </c>
      <c r="E182" s="3" t="s">
        <v>837</v>
      </c>
      <c r="F182" s="3" t="s">
        <v>840</v>
      </c>
      <c r="G182" s="3" t="s">
        <v>838</v>
      </c>
      <c r="H182" s="3" t="s">
        <v>839</v>
      </c>
      <c r="I182" s="3" t="s">
        <v>42</v>
      </c>
      <c r="J182" s="3" t="s">
        <v>43</v>
      </c>
      <c r="K182" s="3" t="s">
        <v>44</v>
      </c>
      <c r="L182" s="3" t="s">
        <v>6</v>
      </c>
      <c r="M182" s="3" t="s">
        <v>9</v>
      </c>
      <c r="N182" s="3">
        <v>100</v>
      </c>
      <c r="O182" s="3">
        <v>24</v>
      </c>
      <c r="P182" s="3">
        <v>24</v>
      </c>
      <c r="Q182" s="3">
        <v>0</v>
      </c>
      <c r="R182" s="3"/>
      <c r="S182" s="3">
        <v>100</v>
      </c>
      <c r="T182" s="3">
        <v>12</v>
      </c>
      <c r="U182" s="3">
        <v>12</v>
      </c>
      <c r="V182" s="3">
        <v>0</v>
      </c>
      <c r="W182" s="3" t="s">
        <v>841</v>
      </c>
      <c r="X182" s="14">
        <f t="shared" si="2"/>
        <v>0</v>
      </c>
    </row>
    <row r="183" spans="1:24" s="4" customFormat="1" ht="11.25" x14ac:dyDescent="0.2">
      <c r="A183" s="3" t="s">
        <v>637</v>
      </c>
      <c r="B183" s="3" t="s">
        <v>791</v>
      </c>
      <c r="C183" s="3" t="s">
        <v>639</v>
      </c>
      <c r="D183" s="3">
        <v>13671</v>
      </c>
      <c r="E183" s="3" t="s">
        <v>842</v>
      </c>
      <c r="F183" s="3" t="s">
        <v>844</v>
      </c>
      <c r="G183" s="3" t="s">
        <v>838</v>
      </c>
      <c r="H183" s="3" t="s">
        <v>843</v>
      </c>
      <c r="I183" s="3" t="s">
        <v>42</v>
      </c>
      <c r="J183" s="3" t="s">
        <v>43</v>
      </c>
      <c r="K183" s="3" t="s">
        <v>44</v>
      </c>
      <c r="L183" s="3" t="s">
        <v>6</v>
      </c>
      <c r="M183" s="3" t="s">
        <v>9</v>
      </c>
      <c r="N183" s="3">
        <v>100</v>
      </c>
      <c r="O183" s="3">
        <v>12</v>
      </c>
      <c r="P183" s="3">
        <v>12</v>
      </c>
      <c r="Q183" s="3">
        <v>0</v>
      </c>
      <c r="R183" s="3"/>
      <c r="S183" s="3" t="s">
        <v>67</v>
      </c>
      <c r="T183" s="3" t="s">
        <v>40</v>
      </c>
      <c r="U183" s="3" t="s">
        <v>40</v>
      </c>
      <c r="V183" s="3" t="s">
        <v>40</v>
      </c>
      <c r="W183" s="3" t="s">
        <v>845</v>
      </c>
      <c r="X183" s="14">
        <f t="shared" si="2"/>
        <v>1</v>
      </c>
    </row>
    <row r="184" spans="1:24" s="4" customFormat="1" ht="11.25" x14ac:dyDescent="0.2">
      <c r="A184" s="3" t="s">
        <v>637</v>
      </c>
      <c r="B184" s="3" t="s">
        <v>846</v>
      </c>
      <c r="C184" s="3" t="s">
        <v>639</v>
      </c>
      <c r="D184" s="3">
        <v>13244</v>
      </c>
      <c r="E184" s="3" t="s">
        <v>847</v>
      </c>
      <c r="F184" s="3" t="s">
        <v>848</v>
      </c>
      <c r="G184" s="3"/>
      <c r="H184" s="3"/>
      <c r="I184" s="3" t="s">
        <v>42</v>
      </c>
      <c r="J184" s="3" t="s">
        <v>43</v>
      </c>
      <c r="K184" s="3" t="s">
        <v>44</v>
      </c>
      <c r="L184" s="3" t="s">
        <v>78</v>
      </c>
      <c r="M184" s="3" t="s">
        <v>5256</v>
      </c>
      <c r="N184" s="3" t="s">
        <v>67</v>
      </c>
      <c r="O184" s="3" t="s">
        <v>40</v>
      </c>
      <c r="P184" s="3" t="s">
        <v>40</v>
      </c>
      <c r="Q184" s="3" t="s">
        <v>40</v>
      </c>
      <c r="R184" s="3"/>
      <c r="S184" s="3">
        <v>94</v>
      </c>
      <c r="T184" s="3">
        <v>2014</v>
      </c>
      <c r="U184" s="3">
        <v>2150</v>
      </c>
      <c r="V184" s="3">
        <v>0</v>
      </c>
      <c r="W184" s="3" t="s">
        <v>849</v>
      </c>
      <c r="X184" s="14" t="str">
        <f t="shared" si="2"/>
        <v>-</v>
      </c>
    </row>
    <row r="185" spans="1:24" s="4" customFormat="1" ht="11.25" x14ac:dyDescent="0.2">
      <c r="A185" s="3" t="s">
        <v>637</v>
      </c>
      <c r="B185" s="3" t="s">
        <v>846</v>
      </c>
      <c r="C185" s="3" t="s">
        <v>639</v>
      </c>
      <c r="D185" s="3">
        <v>13245</v>
      </c>
      <c r="E185" s="3" t="s">
        <v>850</v>
      </c>
      <c r="F185" s="3" t="s">
        <v>851</v>
      </c>
      <c r="G185" s="3"/>
      <c r="H185" s="3"/>
      <c r="I185" s="3" t="s">
        <v>42</v>
      </c>
      <c r="J185" s="3" t="s">
        <v>43</v>
      </c>
      <c r="K185" s="3" t="s">
        <v>44</v>
      </c>
      <c r="L185" s="3" t="s">
        <v>78</v>
      </c>
      <c r="M185" s="3" t="s">
        <v>5257</v>
      </c>
      <c r="N185" s="3">
        <v>65</v>
      </c>
      <c r="O185" s="3">
        <v>17163</v>
      </c>
      <c r="P185" s="3">
        <v>26402</v>
      </c>
      <c r="Q185" s="3">
        <v>0</v>
      </c>
      <c r="R185" s="3"/>
      <c r="S185" s="3">
        <v>30</v>
      </c>
      <c r="T185" s="3">
        <v>7920</v>
      </c>
      <c r="U185" s="3">
        <v>26528</v>
      </c>
      <c r="V185" s="3">
        <v>0</v>
      </c>
      <c r="W185" s="3" t="s">
        <v>852</v>
      </c>
      <c r="X185" s="14">
        <f t="shared" si="2"/>
        <v>1.1666666666666667</v>
      </c>
    </row>
    <row r="186" spans="1:24" s="4" customFormat="1" ht="11.25" x14ac:dyDescent="0.2">
      <c r="A186" s="3" t="s">
        <v>637</v>
      </c>
      <c r="B186" s="3" t="s">
        <v>846</v>
      </c>
      <c r="C186" s="3" t="s">
        <v>639</v>
      </c>
      <c r="D186" s="3">
        <v>13247</v>
      </c>
      <c r="E186" s="3" t="s">
        <v>853</v>
      </c>
      <c r="F186" s="3" t="s">
        <v>854</v>
      </c>
      <c r="G186" s="3"/>
      <c r="H186" s="3"/>
      <c r="I186" s="3" t="s">
        <v>42</v>
      </c>
      <c r="J186" s="3" t="s">
        <v>43</v>
      </c>
      <c r="K186" s="3" t="s">
        <v>44</v>
      </c>
      <c r="L186" s="3" t="s">
        <v>6</v>
      </c>
      <c r="M186" s="3" t="s">
        <v>5256</v>
      </c>
      <c r="N186" s="3" t="s">
        <v>67</v>
      </c>
      <c r="O186" s="3" t="s">
        <v>40</v>
      </c>
      <c r="P186" s="3" t="s">
        <v>40</v>
      </c>
      <c r="Q186" s="3" t="s">
        <v>40</v>
      </c>
      <c r="R186" s="3"/>
      <c r="S186" s="3">
        <v>100</v>
      </c>
      <c r="T186" s="3">
        <v>4</v>
      </c>
      <c r="U186" s="3">
        <v>4</v>
      </c>
      <c r="V186" s="3">
        <v>0</v>
      </c>
      <c r="W186" s="3" t="s">
        <v>855</v>
      </c>
      <c r="X186" s="14" t="str">
        <f t="shared" si="2"/>
        <v>-</v>
      </c>
    </row>
    <row r="187" spans="1:24" s="4" customFormat="1" ht="11.25" x14ac:dyDescent="0.2">
      <c r="A187" s="3" t="s">
        <v>637</v>
      </c>
      <c r="B187" s="3" t="s">
        <v>846</v>
      </c>
      <c r="C187" s="3" t="s">
        <v>639</v>
      </c>
      <c r="D187" s="3">
        <v>13248</v>
      </c>
      <c r="E187" s="3" t="s">
        <v>856</v>
      </c>
      <c r="F187" s="3" t="s">
        <v>857</v>
      </c>
      <c r="G187" s="3"/>
      <c r="H187" s="3"/>
      <c r="I187" s="3" t="s">
        <v>42</v>
      </c>
      <c r="J187" s="3" t="s">
        <v>43</v>
      </c>
      <c r="K187" s="3" t="s">
        <v>44</v>
      </c>
      <c r="L187" s="3" t="s">
        <v>45</v>
      </c>
      <c r="M187" s="3" t="s">
        <v>5256</v>
      </c>
      <c r="N187" s="3" t="s">
        <v>67</v>
      </c>
      <c r="O187" s="3" t="s">
        <v>40</v>
      </c>
      <c r="P187" s="3" t="s">
        <v>40</v>
      </c>
      <c r="Q187" s="3" t="s">
        <v>40</v>
      </c>
      <c r="R187" s="3"/>
      <c r="S187" s="3">
        <v>100</v>
      </c>
      <c r="T187" s="3">
        <v>35</v>
      </c>
      <c r="U187" s="3">
        <v>35</v>
      </c>
      <c r="V187" s="3">
        <v>0</v>
      </c>
      <c r="W187" s="3" t="s">
        <v>858</v>
      </c>
      <c r="X187" s="14" t="str">
        <f t="shared" si="2"/>
        <v>-</v>
      </c>
    </row>
    <row r="188" spans="1:24" s="4" customFormat="1" ht="11.25" x14ac:dyDescent="0.2">
      <c r="A188" s="3" t="s">
        <v>637</v>
      </c>
      <c r="B188" s="3" t="s">
        <v>846</v>
      </c>
      <c r="C188" s="3" t="s">
        <v>639</v>
      </c>
      <c r="D188" s="3">
        <v>13760</v>
      </c>
      <c r="E188" s="3" t="s">
        <v>859</v>
      </c>
      <c r="F188" s="3" t="s">
        <v>862</v>
      </c>
      <c r="G188" s="3" t="s">
        <v>860</v>
      </c>
      <c r="H188" s="3" t="s">
        <v>861</v>
      </c>
      <c r="I188" s="3" t="s">
        <v>42</v>
      </c>
      <c r="J188" s="3" t="s">
        <v>43</v>
      </c>
      <c r="K188" s="3" t="s">
        <v>44</v>
      </c>
      <c r="L188" s="3" t="s">
        <v>45</v>
      </c>
      <c r="M188" s="3" t="s">
        <v>9</v>
      </c>
      <c r="N188" s="3">
        <v>100</v>
      </c>
      <c r="O188" s="3">
        <v>90</v>
      </c>
      <c r="P188" s="3">
        <v>90</v>
      </c>
      <c r="Q188" s="3">
        <v>0</v>
      </c>
      <c r="R188" s="3"/>
      <c r="S188" s="3">
        <v>0</v>
      </c>
      <c r="T188" s="3">
        <v>0</v>
      </c>
      <c r="U188" s="3">
        <v>0</v>
      </c>
      <c r="V188" s="3">
        <v>0</v>
      </c>
      <c r="W188" s="3" t="s">
        <v>863</v>
      </c>
      <c r="X188" s="14">
        <f t="shared" si="2"/>
        <v>1</v>
      </c>
    </row>
    <row r="189" spans="1:24" s="4" customFormat="1" ht="11.25" x14ac:dyDescent="0.2">
      <c r="A189" s="3" t="s">
        <v>637</v>
      </c>
      <c r="B189" s="3" t="s">
        <v>846</v>
      </c>
      <c r="C189" s="3" t="s">
        <v>639</v>
      </c>
      <c r="D189" s="3">
        <v>13767</v>
      </c>
      <c r="E189" s="3" t="s">
        <v>864</v>
      </c>
      <c r="F189" s="3" t="s">
        <v>867</v>
      </c>
      <c r="G189" s="3" t="s">
        <v>865</v>
      </c>
      <c r="H189" s="3" t="s">
        <v>866</v>
      </c>
      <c r="I189" s="3" t="s">
        <v>42</v>
      </c>
      <c r="J189" s="3" t="s">
        <v>43</v>
      </c>
      <c r="K189" s="3" t="s">
        <v>44</v>
      </c>
      <c r="L189" s="3" t="s">
        <v>45</v>
      </c>
      <c r="M189" s="3" t="s">
        <v>9</v>
      </c>
      <c r="N189" s="3">
        <v>100</v>
      </c>
      <c r="O189" s="3">
        <v>2</v>
      </c>
      <c r="P189" s="3">
        <v>2</v>
      </c>
      <c r="Q189" s="3">
        <v>0</v>
      </c>
      <c r="R189" s="3"/>
      <c r="S189" s="3">
        <v>0</v>
      </c>
      <c r="T189" s="3">
        <v>0</v>
      </c>
      <c r="U189" s="3">
        <v>0</v>
      </c>
      <c r="V189" s="3">
        <v>0</v>
      </c>
      <c r="W189" s="3" t="s">
        <v>868</v>
      </c>
      <c r="X189" s="14">
        <f t="shared" si="2"/>
        <v>1</v>
      </c>
    </row>
    <row r="190" spans="1:24" s="4" customFormat="1" ht="11.25" x14ac:dyDescent="0.2">
      <c r="A190" s="3" t="s">
        <v>637</v>
      </c>
      <c r="B190" s="3" t="s">
        <v>846</v>
      </c>
      <c r="C190" s="3" t="s">
        <v>639</v>
      </c>
      <c r="D190" s="3">
        <v>13769</v>
      </c>
      <c r="E190" s="3" t="s">
        <v>869</v>
      </c>
      <c r="F190" s="3" t="s">
        <v>872</v>
      </c>
      <c r="G190" s="3" t="s">
        <v>870</v>
      </c>
      <c r="H190" s="3" t="s">
        <v>871</v>
      </c>
      <c r="I190" s="3" t="s">
        <v>42</v>
      </c>
      <c r="J190" s="3" t="s">
        <v>43</v>
      </c>
      <c r="K190" s="3" t="s">
        <v>44</v>
      </c>
      <c r="L190" s="3" t="s">
        <v>45</v>
      </c>
      <c r="M190" s="3" t="s">
        <v>9</v>
      </c>
      <c r="N190" s="3">
        <v>100</v>
      </c>
      <c r="O190" s="3">
        <v>3</v>
      </c>
      <c r="P190" s="3">
        <v>3</v>
      </c>
      <c r="Q190" s="3">
        <v>0</v>
      </c>
      <c r="R190" s="3"/>
      <c r="S190" s="3">
        <v>0</v>
      </c>
      <c r="T190" s="3">
        <v>0</v>
      </c>
      <c r="U190" s="3">
        <v>0</v>
      </c>
      <c r="V190" s="3">
        <v>0</v>
      </c>
      <c r="W190" s="3" t="s">
        <v>873</v>
      </c>
      <c r="X190" s="14">
        <f t="shared" si="2"/>
        <v>1</v>
      </c>
    </row>
    <row r="191" spans="1:24" s="4" customFormat="1" ht="11.25" x14ac:dyDescent="0.2">
      <c r="A191" s="3" t="s">
        <v>637</v>
      </c>
      <c r="B191" s="3" t="s">
        <v>846</v>
      </c>
      <c r="C191" s="3" t="s">
        <v>639</v>
      </c>
      <c r="D191" s="3">
        <v>13772</v>
      </c>
      <c r="E191" s="3" t="s">
        <v>874</v>
      </c>
      <c r="F191" s="3" t="s">
        <v>877</v>
      </c>
      <c r="G191" s="3" t="s">
        <v>875</v>
      </c>
      <c r="H191" s="3" t="s">
        <v>876</v>
      </c>
      <c r="I191" s="3" t="s">
        <v>42</v>
      </c>
      <c r="J191" s="3" t="s">
        <v>43</v>
      </c>
      <c r="K191" s="3" t="s">
        <v>44</v>
      </c>
      <c r="L191" s="3" t="s">
        <v>45</v>
      </c>
      <c r="M191" s="3" t="s">
        <v>9</v>
      </c>
      <c r="N191" s="3">
        <v>100</v>
      </c>
      <c r="O191" s="3">
        <v>3</v>
      </c>
      <c r="P191" s="3">
        <v>3</v>
      </c>
      <c r="Q191" s="3">
        <v>0</v>
      </c>
      <c r="R191" s="3"/>
      <c r="S191" s="3">
        <v>0</v>
      </c>
      <c r="T191" s="3">
        <v>0</v>
      </c>
      <c r="U191" s="3">
        <v>0</v>
      </c>
      <c r="V191" s="3">
        <v>0</v>
      </c>
      <c r="W191" s="3" t="s">
        <v>878</v>
      </c>
      <c r="X191" s="14">
        <f t="shared" si="2"/>
        <v>1</v>
      </c>
    </row>
    <row r="192" spans="1:24" s="4" customFormat="1" ht="11.25" x14ac:dyDescent="0.2">
      <c r="A192" s="3" t="s">
        <v>637</v>
      </c>
      <c r="B192" s="3" t="s">
        <v>879</v>
      </c>
      <c r="C192" s="3" t="s">
        <v>639</v>
      </c>
      <c r="D192" s="3">
        <v>10310</v>
      </c>
      <c r="E192" s="3" t="s">
        <v>880</v>
      </c>
      <c r="F192" s="3" t="s">
        <v>882</v>
      </c>
      <c r="G192" s="3" t="s">
        <v>881</v>
      </c>
      <c r="H192" s="3"/>
      <c r="I192" s="3" t="s">
        <v>42</v>
      </c>
      <c r="J192" s="3" t="s">
        <v>43</v>
      </c>
      <c r="K192" s="3" t="s">
        <v>53</v>
      </c>
      <c r="L192" s="3" t="s">
        <v>6</v>
      </c>
      <c r="M192" s="3" t="s">
        <v>5256</v>
      </c>
      <c r="N192" s="3" t="s">
        <v>67</v>
      </c>
      <c r="O192" s="3" t="s">
        <v>40</v>
      </c>
      <c r="P192" s="3" t="s">
        <v>40</v>
      </c>
      <c r="Q192" s="3" t="s">
        <v>40</v>
      </c>
      <c r="R192" s="3"/>
      <c r="S192" s="3">
        <v>100</v>
      </c>
      <c r="T192" s="3">
        <v>18671</v>
      </c>
      <c r="U192" s="3">
        <v>18672</v>
      </c>
      <c r="V192" s="3">
        <v>0</v>
      </c>
      <c r="W192" s="3" t="s">
        <v>883</v>
      </c>
      <c r="X192" s="14" t="str">
        <f t="shared" si="2"/>
        <v>-</v>
      </c>
    </row>
    <row r="193" spans="1:24" s="4" customFormat="1" ht="11.25" x14ac:dyDescent="0.2">
      <c r="A193" s="3" t="s">
        <v>637</v>
      </c>
      <c r="B193" s="3" t="s">
        <v>879</v>
      </c>
      <c r="C193" s="3" t="s">
        <v>639</v>
      </c>
      <c r="D193" s="3">
        <v>11699</v>
      </c>
      <c r="E193" s="3" t="s">
        <v>884</v>
      </c>
      <c r="F193" s="3" t="s">
        <v>885</v>
      </c>
      <c r="G193" s="3" t="s">
        <v>881</v>
      </c>
      <c r="H193" s="3"/>
      <c r="I193" s="3" t="s">
        <v>42</v>
      </c>
      <c r="J193" s="3" t="s">
        <v>43</v>
      </c>
      <c r="K193" s="3" t="s">
        <v>44</v>
      </c>
      <c r="L193" s="3" t="s">
        <v>6</v>
      </c>
      <c r="M193" s="3" t="s">
        <v>5256</v>
      </c>
      <c r="N193" s="3" t="s">
        <v>67</v>
      </c>
      <c r="O193" s="3" t="s">
        <v>40</v>
      </c>
      <c r="P193" s="3" t="s">
        <v>40</v>
      </c>
      <c r="Q193" s="3" t="s">
        <v>40</v>
      </c>
      <c r="R193" s="3"/>
      <c r="S193" s="3">
        <v>100</v>
      </c>
      <c r="T193" s="3">
        <v>13191</v>
      </c>
      <c r="U193" s="3">
        <v>13196</v>
      </c>
      <c r="V193" s="3">
        <v>0</v>
      </c>
      <c r="W193" s="3" t="s">
        <v>886</v>
      </c>
      <c r="X193" s="14" t="str">
        <f t="shared" si="2"/>
        <v>-</v>
      </c>
    </row>
    <row r="194" spans="1:24" s="4" customFormat="1" ht="11.25" x14ac:dyDescent="0.2">
      <c r="A194" s="3" t="s">
        <v>637</v>
      </c>
      <c r="B194" s="3" t="s">
        <v>879</v>
      </c>
      <c r="C194" s="3" t="s">
        <v>639</v>
      </c>
      <c r="D194" s="3">
        <v>11701</v>
      </c>
      <c r="E194" s="3" t="s">
        <v>887</v>
      </c>
      <c r="F194" s="3" t="s">
        <v>888</v>
      </c>
      <c r="G194" s="3" t="s">
        <v>881</v>
      </c>
      <c r="H194" s="3"/>
      <c r="I194" s="3" t="s">
        <v>42</v>
      </c>
      <c r="J194" s="3" t="s">
        <v>43</v>
      </c>
      <c r="K194" s="3" t="s">
        <v>44</v>
      </c>
      <c r="L194" s="3" t="s">
        <v>6</v>
      </c>
      <c r="M194" s="3" t="s">
        <v>5256</v>
      </c>
      <c r="N194" s="3" t="s">
        <v>67</v>
      </c>
      <c r="O194" s="3" t="s">
        <v>40</v>
      </c>
      <c r="P194" s="3" t="s">
        <v>40</v>
      </c>
      <c r="Q194" s="3" t="s">
        <v>40</v>
      </c>
      <c r="R194" s="3"/>
      <c r="S194" s="3">
        <v>100</v>
      </c>
      <c r="T194" s="3">
        <v>24594</v>
      </c>
      <c r="U194" s="3">
        <v>24642</v>
      </c>
      <c r="V194" s="3">
        <v>0</v>
      </c>
      <c r="W194" s="3" t="s">
        <v>889</v>
      </c>
      <c r="X194" s="14" t="str">
        <f t="shared" si="2"/>
        <v>-</v>
      </c>
    </row>
    <row r="195" spans="1:24" s="4" customFormat="1" ht="11.25" x14ac:dyDescent="0.2">
      <c r="A195" s="3" t="s">
        <v>637</v>
      </c>
      <c r="B195" s="3" t="s">
        <v>879</v>
      </c>
      <c r="C195" s="3" t="s">
        <v>639</v>
      </c>
      <c r="D195" s="3">
        <v>13011</v>
      </c>
      <c r="E195" s="3" t="s">
        <v>890</v>
      </c>
      <c r="F195" s="3" t="s">
        <v>891</v>
      </c>
      <c r="G195" s="3" t="s">
        <v>881</v>
      </c>
      <c r="H195" s="3"/>
      <c r="I195" s="3" t="s">
        <v>42</v>
      </c>
      <c r="J195" s="3" t="s">
        <v>43</v>
      </c>
      <c r="K195" s="3" t="s">
        <v>44</v>
      </c>
      <c r="L195" s="3" t="s">
        <v>6</v>
      </c>
      <c r="M195" s="3" t="s">
        <v>5256</v>
      </c>
      <c r="N195" s="3" t="s">
        <v>67</v>
      </c>
      <c r="O195" s="3" t="s">
        <v>40</v>
      </c>
      <c r="P195" s="3" t="s">
        <v>40</v>
      </c>
      <c r="Q195" s="3" t="s">
        <v>40</v>
      </c>
      <c r="R195" s="3"/>
      <c r="S195" s="3">
        <v>94</v>
      </c>
      <c r="T195" s="3">
        <v>206</v>
      </c>
      <c r="U195" s="3">
        <v>218</v>
      </c>
      <c r="V195" s="3">
        <v>0</v>
      </c>
      <c r="W195" s="3" t="s">
        <v>892</v>
      </c>
      <c r="X195" s="14" t="str">
        <f t="shared" ref="X195:X258" si="3">+IF(J195="Asc",IF(AND(M195="Nuevo",IFERROR((N195-S195)/S195,"-") ="-"),1,IFERROR((N195-S195)/S195,"-")),IF(AND(M195="Nuevo",IFERROR((N195-S195)/S195,"-") ="-"),1,IFERROR((N195-S195)/S195,"-"))*-1)</f>
        <v>-</v>
      </c>
    </row>
    <row r="196" spans="1:24" s="4" customFormat="1" ht="11.25" x14ac:dyDescent="0.2">
      <c r="A196" s="3" t="s">
        <v>637</v>
      </c>
      <c r="B196" s="3" t="s">
        <v>879</v>
      </c>
      <c r="C196" s="3" t="s">
        <v>639</v>
      </c>
      <c r="D196" s="3">
        <v>13913</v>
      </c>
      <c r="E196" s="3" t="s">
        <v>893</v>
      </c>
      <c r="F196" s="3" t="s">
        <v>896</v>
      </c>
      <c r="G196" s="3" t="s">
        <v>894</v>
      </c>
      <c r="H196" s="3" t="s">
        <v>895</v>
      </c>
      <c r="I196" s="3" t="s">
        <v>42</v>
      </c>
      <c r="J196" s="3" t="s">
        <v>43</v>
      </c>
      <c r="K196" s="3" t="s">
        <v>44</v>
      </c>
      <c r="L196" s="3" t="s">
        <v>6</v>
      </c>
      <c r="M196" s="3" t="s">
        <v>9</v>
      </c>
      <c r="N196" s="3">
        <v>0.15</v>
      </c>
      <c r="O196" s="3">
        <v>47</v>
      </c>
      <c r="P196" s="3">
        <v>41</v>
      </c>
      <c r="Q196" s="3">
        <v>41</v>
      </c>
      <c r="R196" s="3"/>
      <c r="S196" s="3">
        <v>0.1</v>
      </c>
      <c r="T196" s="3">
        <v>34</v>
      </c>
      <c r="U196" s="3">
        <v>31</v>
      </c>
      <c r="V196" s="3">
        <v>31</v>
      </c>
      <c r="W196" s="3" t="s">
        <v>897</v>
      </c>
      <c r="X196" s="14">
        <f t="shared" si="3"/>
        <v>0.49999999999999989</v>
      </c>
    </row>
    <row r="197" spans="1:24" s="4" customFormat="1" ht="11.25" x14ac:dyDescent="0.2">
      <c r="A197" s="3" t="s">
        <v>637</v>
      </c>
      <c r="B197" s="3" t="s">
        <v>879</v>
      </c>
      <c r="C197" s="3" t="s">
        <v>639</v>
      </c>
      <c r="D197" s="3">
        <v>13917</v>
      </c>
      <c r="E197" s="3" t="s">
        <v>898</v>
      </c>
      <c r="F197" s="3" t="s">
        <v>901</v>
      </c>
      <c r="G197" s="3" t="s">
        <v>899</v>
      </c>
      <c r="H197" s="3" t="s">
        <v>900</v>
      </c>
      <c r="I197" s="3" t="s">
        <v>42</v>
      </c>
      <c r="J197" s="3" t="s">
        <v>43</v>
      </c>
      <c r="K197" s="3" t="s">
        <v>44</v>
      </c>
      <c r="L197" s="3" t="s">
        <v>6</v>
      </c>
      <c r="M197" s="3" t="s">
        <v>9</v>
      </c>
      <c r="N197" s="3">
        <v>95.37</v>
      </c>
      <c r="O197" s="3">
        <v>42090</v>
      </c>
      <c r="P197" s="3">
        <v>44133</v>
      </c>
      <c r="Q197" s="3">
        <v>0</v>
      </c>
      <c r="R197" s="3"/>
      <c r="S197" s="3">
        <v>90.13</v>
      </c>
      <c r="T197" s="3">
        <v>40314</v>
      </c>
      <c r="U197" s="3">
        <v>44728</v>
      </c>
      <c r="V197" s="3">
        <v>0</v>
      </c>
      <c r="W197" s="3" t="s">
        <v>902</v>
      </c>
      <c r="X197" s="14">
        <f t="shared" si="3"/>
        <v>5.8138244757572496E-2</v>
      </c>
    </row>
    <row r="198" spans="1:24" s="4" customFormat="1" ht="11.25" x14ac:dyDescent="0.2">
      <c r="A198" s="3" t="s">
        <v>637</v>
      </c>
      <c r="B198" s="3" t="s">
        <v>879</v>
      </c>
      <c r="C198" s="3" t="s">
        <v>639</v>
      </c>
      <c r="D198" s="3">
        <v>13922</v>
      </c>
      <c r="E198" s="3" t="s">
        <v>903</v>
      </c>
      <c r="F198" s="3" t="s">
        <v>906</v>
      </c>
      <c r="G198" s="3" t="s">
        <v>904</v>
      </c>
      <c r="H198" s="3" t="s">
        <v>905</v>
      </c>
      <c r="I198" s="3" t="s">
        <v>42</v>
      </c>
      <c r="J198" s="3" t="s">
        <v>43</v>
      </c>
      <c r="K198" s="3" t="s">
        <v>44</v>
      </c>
      <c r="L198" s="3" t="s">
        <v>6</v>
      </c>
      <c r="M198" s="3" t="s">
        <v>9</v>
      </c>
      <c r="N198" s="3">
        <v>26</v>
      </c>
      <c r="O198" s="3">
        <v>90</v>
      </c>
      <c r="P198" s="3">
        <v>346</v>
      </c>
      <c r="Q198" s="3">
        <v>0</v>
      </c>
      <c r="R198" s="3"/>
      <c r="S198" s="3">
        <v>18</v>
      </c>
      <c r="T198" s="3">
        <v>62</v>
      </c>
      <c r="U198" s="3">
        <v>346</v>
      </c>
      <c r="V198" s="3">
        <v>0</v>
      </c>
      <c r="W198" s="3" t="s">
        <v>907</v>
      </c>
      <c r="X198" s="14">
        <f t="shared" si="3"/>
        <v>0.44444444444444442</v>
      </c>
    </row>
    <row r="199" spans="1:24" s="4" customFormat="1" ht="11.25" x14ac:dyDescent="0.2">
      <c r="A199" s="3" t="s">
        <v>637</v>
      </c>
      <c r="B199" s="3" t="s">
        <v>879</v>
      </c>
      <c r="C199" s="3" t="s">
        <v>639</v>
      </c>
      <c r="D199" s="3">
        <v>13924</v>
      </c>
      <c r="E199" s="3" t="s">
        <v>908</v>
      </c>
      <c r="F199" s="3" t="s">
        <v>910</v>
      </c>
      <c r="G199" s="3" t="s">
        <v>881</v>
      </c>
      <c r="H199" s="3" t="s">
        <v>909</v>
      </c>
      <c r="I199" s="3" t="s">
        <v>42</v>
      </c>
      <c r="J199" s="3" t="s">
        <v>43</v>
      </c>
      <c r="K199" s="3" t="s">
        <v>44</v>
      </c>
      <c r="L199" s="3" t="s">
        <v>6</v>
      </c>
      <c r="M199" s="3" t="s">
        <v>9</v>
      </c>
      <c r="N199" s="3">
        <v>31</v>
      </c>
      <c r="O199" s="3">
        <v>106</v>
      </c>
      <c r="P199" s="3">
        <v>346</v>
      </c>
      <c r="Q199" s="3">
        <v>0</v>
      </c>
      <c r="R199" s="3"/>
      <c r="S199" s="3">
        <v>22</v>
      </c>
      <c r="T199" s="3">
        <v>75</v>
      </c>
      <c r="U199" s="3">
        <v>346</v>
      </c>
      <c r="V199" s="3">
        <v>0</v>
      </c>
      <c r="W199" s="3" t="s">
        <v>911</v>
      </c>
      <c r="X199" s="14">
        <f t="shared" si="3"/>
        <v>0.40909090909090912</v>
      </c>
    </row>
    <row r="200" spans="1:24" s="4" customFormat="1" ht="11.25" x14ac:dyDescent="0.2">
      <c r="A200" s="3" t="s">
        <v>912</v>
      </c>
      <c r="B200" s="3" t="s">
        <v>913</v>
      </c>
      <c r="C200" s="3" t="s">
        <v>914</v>
      </c>
      <c r="D200" s="3">
        <v>7861</v>
      </c>
      <c r="E200" s="3" t="s">
        <v>915</v>
      </c>
      <c r="F200" s="3" t="s">
        <v>916</v>
      </c>
      <c r="G200" s="3"/>
      <c r="H200" s="3"/>
      <c r="I200" s="3" t="s">
        <v>87</v>
      </c>
      <c r="J200" s="3" t="s">
        <v>52</v>
      </c>
      <c r="K200" s="3" t="s">
        <v>53</v>
      </c>
      <c r="L200" s="3" t="s">
        <v>6</v>
      </c>
      <c r="M200" s="3" t="s">
        <v>5256</v>
      </c>
      <c r="N200" s="3" t="s">
        <v>67</v>
      </c>
      <c r="O200" s="3" t="s">
        <v>40</v>
      </c>
      <c r="P200" s="3" t="s">
        <v>40</v>
      </c>
      <c r="Q200" s="3" t="s">
        <v>40</v>
      </c>
      <c r="R200" s="3"/>
      <c r="S200" s="3">
        <v>1.8</v>
      </c>
      <c r="T200" s="3">
        <v>370</v>
      </c>
      <c r="U200" s="3">
        <v>201</v>
      </c>
      <c r="V200" s="3">
        <v>0</v>
      </c>
      <c r="W200" s="3" t="s">
        <v>917</v>
      </c>
      <c r="X200" s="14" t="e">
        <f t="shared" si="3"/>
        <v>#VALUE!</v>
      </c>
    </row>
    <row r="201" spans="1:24" s="4" customFormat="1" ht="11.25" x14ac:dyDescent="0.2">
      <c r="A201" s="3" t="s">
        <v>912</v>
      </c>
      <c r="B201" s="3" t="s">
        <v>913</v>
      </c>
      <c r="C201" s="3" t="s">
        <v>914</v>
      </c>
      <c r="D201" s="3">
        <v>12862</v>
      </c>
      <c r="E201" s="3" t="s">
        <v>918</v>
      </c>
      <c r="F201" s="3" t="s">
        <v>919</v>
      </c>
      <c r="G201" s="3"/>
      <c r="H201" s="3"/>
      <c r="I201" s="3" t="s">
        <v>391</v>
      </c>
      <c r="J201" s="3" t="s">
        <v>43</v>
      </c>
      <c r="K201" s="3" t="s">
        <v>44</v>
      </c>
      <c r="L201" s="3" t="s">
        <v>6</v>
      </c>
      <c r="M201" s="3" t="s">
        <v>5256</v>
      </c>
      <c r="N201" s="3" t="s">
        <v>67</v>
      </c>
      <c r="O201" s="3" t="s">
        <v>40</v>
      </c>
      <c r="P201" s="3" t="s">
        <v>40</v>
      </c>
      <c r="Q201" s="3" t="s">
        <v>40</v>
      </c>
      <c r="R201" s="3"/>
      <c r="S201" s="3">
        <v>0</v>
      </c>
      <c r="T201" s="3">
        <v>259591</v>
      </c>
      <c r="U201" s="3">
        <v>365</v>
      </c>
      <c r="V201" s="3">
        <v>0</v>
      </c>
      <c r="W201" s="3" t="s">
        <v>920</v>
      </c>
      <c r="X201" s="14" t="str">
        <f t="shared" si="3"/>
        <v>-</v>
      </c>
    </row>
    <row r="202" spans="1:24" s="4" customFormat="1" ht="11.25" x14ac:dyDescent="0.2">
      <c r="A202" s="3" t="s">
        <v>912</v>
      </c>
      <c r="B202" s="3" t="s">
        <v>913</v>
      </c>
      <c r="C202" s="3" t="s">
        <v>914</v>
      </c>
      <c r="D202" s="3">
        <v>13054</v>
      </c>
      <c r="E202" s="3" t="s">
        <v>921</v>
      </c>
      <c r="F202" s="3" t="s">
        <v>922</v>
      </c>
      <c r="G202" s="3"/>
      <c r="H202" s="3"/>
      <c r="I202" s="3" t="s">
        <v>42</v>
      </c>
      <c r="J202" s="3" t="s">
        <v>43</v>
      </c>
      <c r="K202" s="3" t="s">
        <v>44</v>
      </c>
      <c r="L202" s="3" t="s">
        <v>6</v>
      </c>
      <c r="M202" s="3" t="s">
        <v>5256</v>
      </c>
      <c r="N202" s="3" t="s">
        <v>67</v>
      </c>
      <c r="O202" s="3" t="s">
        <v>40</v>
      </c>
      <c r="P202" s="3" t="s">
        <v>40</v>
      </c>
      <c r="Q202" s="3" t="s">
        <v>40</v>
      </c>
      <c r="R202" s="3"/>
      <c r="S202" s="3">
        <v>95.9</v>
      </c>
      <c r="T202" s="3">
        <v>493</v>
      </c>
      <c r="U202" s="3">
        <v>514</v>
      </c>
      <c r="V202" s="3">
        <v>0</v>
      </c>
      <c r="W202" s="3" t="s">
        <v>923</v>
      </c>
      <c r="X202" s="14" t="str">
        <f t="shared" si="3"/>
        <v>-</v>
      </c>
    </row>
    <row r="203" spans="1:24" s="4" customFormat="1" ht="11.25" x14ac:dyDescent="0.2">
      <c r="A203" s="3" t="s">
        <v>912</v>
      </c>
      <c r="B203" s="3" t="s">
        <v>913</v>
      </c>
      <c r="C203" s="3" t="s">
        <v>914</v>
      </c>
      <c r="D203" s="3">
        <v>13362</v>
      </c>
      <c r="E203" s="3" t="s">
        <v>924</v>
      </c>
      <c r="F203" s="3" t="s">
        <v>927</v>
      </c>
      <c r="G203" s="3" t="s">
        <v>925</v>
      </c>
      <c r="H203" s="3" t="s">
        <v>926</v>
      </c>
      <c r="I203" s="3" t="s">
        <v>391</v>
      </c>
      <c r="J203" s="3" t="s">
        <v>43</v>
      </c>
      <c r="K203" s="3" t="s">
        <v>44</v>
      </c>
      <c r="L203" s="3" t="s">
        <v>6</v>
      </c>
      <c r="M203" s="3" t="s">
        <v>5257</v>
      </c>
      <c r="N203" s="3">
        <v>114</v>
      </c>
      <c r="O203" s="3">
        <v>1368</v>
      </c>
      <c r="P203" s="3">
        <v>12</v>
      </c>
      <c r="Q203" s="3">
        <v>0</v>
      </c>
      <c r="R203" s="3"/>
      <c r="S203" s="3">
        <v>118</v>
      </c>
      <c r="T203" s="3">
        <v>1416</v>
      </c>
      <c r="U203" s="3">
        <v>12</v>
      </c>
      <c r="V203" s="3">
        <v>0</v>
      </c>
      <c r="W203" s="3" t="s">
        <v>928</v>
      </c>
      <c r="X203" s="14">
        <f t="shared" si="3"/>
        <v>-3.3898305084745763E-2</v>
      </c>
    </row>
    <row r="204" spans="1:24" s="4" customFormat="1" ht="11.25" x14ac:dyDescent="0.2">
      <c r="A204" s="3" t="s">
        <v>912</v>
      </c>
      <c r="B204" s="3" t="s">
        <v>913</v>
      </c>
      <c r="C204" s="3" t="s">
        <v>914</v>
      </c>
      <c r="D204" s="3">
        <v>13855</v>
      </c>
      <c r="E204" s="3" t="s">
        <v>929</v>
      </c>
      <c r="F204" s="3" t="s">
        <v>932</v>
      </c>
      <c r="G204" s="3" t="s">
        <v>930</v>
      </c>
      <c r="H204" s="3" t="s">
        <v>931</v>
      </c>
      <c r="I204" s="3" t="s">
        <v>42</v>
      </c>
      <c r="J204" s="3" t="s">
        <v>43</v>
      </c>
      <c r="K204" s="3" t="s">
        <v>44</v>
      </c>
      <c r="L204" s="3" t="s">
        <v>78</v>
      </c>
      <c r="M204" s="3" t="s">
        <v>9</v>
      </c>
      <c r="N204" s="3">
        <v>22.1</v>
      </c>
      <c r="O204" s="3">
        <v>113</v>
      </c>
      <c r="P204" s="3">
        <v>512</v>
      </c>
      <c r="Q204" s="3">
        <v>0</v>
      </c>
      <c r="R204" s="3"/>
      <c r="S204" s="3">
        <v>22.8</v>
      </c>
      <c r="T204" s="3">
        <v>81</v>
      </c>
      <c r="U204" s="3">
        <v>356</v>
      </c>
      <c r="V204" s="3">
        <v>0</v>
      </c>
      <c r="W204" s="3" t="s">
        <v>933</v>
      </c>
      <c r="X204" s="14">
        <f t="shared" si="3"/>
        <v>-3.0701754385964879E-2</v>
      </c>
    </row>
    <row r="205" spans="1:24" s="4" customFormat="1" ht="11.25" x14ac:dyDescent="0.2">
      <c r="A205" s="3" t="s">
        <v>912</v>
      </c>
      <c r="B205" s="3" t="s">
        <v>934</v>
      </c>
      <c r="C205" s="3" t="s">
        <v>36</v>
      </c>
      <c r="D205" s="3">
        <v>12899</v>
      </c>
      <c r="E205" s="3" t="s">
        <v>935</v>
      </c>
      <c r="F205" s="3" t="s">
        <v>936</v>
      </c>
      <c r="G205" s="3"/>
      <c r="H205" s="3"/>
      <c r="I205" s="3" t="s">
        <v>42</v>
      </c>
      <c r="J205" s="3" t="s">
        <v>43</v>
      </c>
      <c r="K205" s="3" t="s">
        <v>44</v>
      </c>
      <c r="L205" s="3" t="s">
        <v>6</v>
      </c>
      <c r="M205" s="3" t="s">
        <v>5256</v>
      </c>
      <c r="N205" s="3" t="s">
        <v>67</v>
      </c>
      <c r="O205" s="3" t="s">
        <v>40</v>
      </c>
      <c r="P205" s="3" t="s">
        <v>40</v>
      </c>
      <c r="Q205" s="3" t="s">
        <v>40</v>
      </c>
      <c r="R205" s="3"/>
      <c r="S205" s="3">
        <v>47</v>
      </c>
      <c r="T205" s="3">
        <v>380</v>
      </c>
      <c r="U205" s="3">
        <v>808</v>
      </c>
      <c r="V205" s="3">
        <v>0</v>
      </c>
      <c r="W205" s="3" t="s">
        <v>937</v>
      </c>
      <c r="X205" s="14" t="str">
        <f t="shared" si="3"/>
        <v>-</v>
      </c>
    </row>
    <row r="206" spans="1:24" s="4" customFormat="1" ht="11.25" x14ac:dyDescent="0.2">
      <c r="A206" s="3" t="s">
        <v>912</v>
      </c>
      <c r="B206" s="3" t="s">
        <v>934</v>
      </c>
      <c r="C206" s="3" t="s">
        <v>36</v>
      </c>
      <c r="D206" s="3">
        <v>13249</v>
      </c>
      <c r="E206" s="3" t="s">
        <v>938</v>
      </c>
      <c r="F206" s="3" t="s">
        <v>939</v>
      </c>
      <c r="G206" s="3"/>
      <c r="H206" s="3"/>
      <c r="I206" s="3" t="s">
        <v>340</v>
      </c>
      <c r="J206" s="3" t="s">
        <v>43</v>
      </c>
      <c r="K206" s="3" t="s">
        <v>44</v>
      </c>
      <c r="L206" s="3" t="s">
        <v>6</v>
      </c>
      <c r="M206" s="3" t="s">
        <v>5256</v>
      </c>
      <c r="N206" s="3" t="s">
        <v>67</v>
      </c>
      <c r="O206" s="3" t="s">
        <v>40</v>
      </c>
      <c r="P206" s="3" t="s">
        <v>40</v>
      </c>
      <c r="Q206" s="3" t="s">
        <v>40</v>
      </c>
      <c r="R206" s="3"/>
      <c r="S206" s="3">
        <v>1380</v>
      </c>
      <c r="T206" s="3">
        <v>759</v>
      </c>
      <c r="U206" s="3">
        <v>55</v>
      </c>
      <c r="V206" s="3">
        <v>0</v>
      </c>
      <c r="W206" s="3" t="s">
        <v>940</v>
      </c>
      <c r="X206" s="14" t="str">
        <f t="shared" si="3"/>
        <v>-</v>
      </c>
    </row>
    <row r="207" spans="1:24" s="4" customFormat="1" ht="11.25" x14ac:dyDescent="0.2">
      <c r="A207" s="3" t="s">
        <v>912</v>
      </c>
      <c r="B207" s="3" t="s">
        <v>934</v>
      </c>
      <c r="C207" s="3" t="s">
        <v>36</v>
      </c>
      <c r="D207" s="3">
        <v>13257</v>
      </c>
      <c r="E207" s="3" t="s">
        <v>941</v>
      </c>
      <c r="F207" s="3" t="s">
        <v>942</v>
      </c>
      <c r="G207" s="3"/>
      <c r="H207" s="3"/>
      <c r="I207" s="3" t="s">
        <v>87</v>
      </c>
      <c r="J207" s="3" t="s">
        <v>52</v>
      </c>
      <c r="K207" s="3" t="s">
        <v>53</v>
      </c>
      <c r="L207" s="3" t="s">
        <v>6</v>
      </c>
      <c r="M207" s="3" t="s">
        <v>5256</v>
      </c>
      <c r="N207" s="3" t="s">
        <v>67</v>
      </c>
      <c r="O207" s="3" t="s">
        <v>40</v>
      </c>
      <c r="P207" s="3" t="s">
        <v>40</v>
      </c>
      <c r="Q207" s="3" t="s">
        <v>40</v>
      </c>
      <c r="R207" s="3"/>
      <c r="S207" s="3">
        <v>103</v>
      </c>
      <c r="T207" s="3">
        <v>11488</v>
      </c>
      <c r="U207" s="3">
        <v>111</v>
      </c>
      <c r="V207" s="3">
        <v>0</v>
      </c>
      <c r="W207" s="3" t="s">
        <v>943</v>
      </c>
      <c r="X207" s="14" t="e">
        <f t="shared" si="3"/>
        <v>#VALUE!</v>
      </c>
    </row>
    <row r="208" spans="1:24" s="4" customFormat="1" ht="11.25" x14ac:dyDescent="0.2">
      <c r="A208" s="3" t="s">
        <v>912</v>
      </c>
      <c r="B208" s="3" t="s">
        <v>934</v>
      </c>
      <c r="C208" s="3" t="s">
        <v>36</v>
      </c>
      <c r="D208" s="3">
        <v>13592</v>
      </c>
      <c r="E208" s="3" t="s">
        <v>944</v>
      </c>
      <c r="F208" s="3" t="s">
        <v>947</v>
      </c>
      <c r="G208" s="3" t="s">
        <v>945</v>
      </c>
      <c r="H208" s="3" t="s">
        <v>946</v>
      </c>
      <c r="I208" s="3" t="s">
        <v>42</v>
      </c>
      <c r="J208" s="3" t="s">
        <v>43</v>
      </c>
      <c r="K208" s="3" t="s">
        <v>44</v>
      </c>
      <c r="L208" s="3" t="s">
        <v>6</v>
      </c>
      <c r="M208" s="3" t="s">
        <v>9</v>
      </c>
      <c r="N208" s="3">
        <v>81</v>
      </c>
      <c r="O208" s="3">
        <v>450</v>
      </c>
      <c r="P208" s="3">
        <v>555</v>
      </c>
      <c r="Q208" s="3">
        <v>0</v>
      </c>
      <c r="R208" s="3"/>
      <c r="S208" s="3">
        <v>0</v>
      </c>
      <c r="T208" s="3">
        <v>0</v>
      </c>
      <c r="U208" s="3">
        <v>0</v>
      </c>
      <c r="V208" s="3">
        <v>0</v>
      </c>
      <c r="W208" s="3" t="s">
        <v>948</v>
      </c>
      <c r="X208" s="14">
        <f t="shared" si="3"/>
        <v>1</v>
      </c>
    </row>
    <row r="209" spans="1:24" s="4" customFormat="1" ht="11.25" x14ac:dyDescent="0.2">
      <c r="A209" s="3" t="s">
        <v>912</v>
      </c>
      <c r="B209" s="3" t="s">
        <v>934</v>
      </c>
      <c r="C209" s="3" t="s">
        <v>36</v>
      </c>
      <c r="D209" s="3">
        <v>13594</v>
      </c>
      <c r="E209" s="3" t="s">
        <v>949</v>
      </c>
      <c r="F209" s="3" t="s">
        <v>952</v>
      </c>
      <c r="G209" s="3" t="s">
        <v>950</v>
      </c>
      <c r="H209" s="3" t="s">
        <v>951</v>
      </c>
      <c r="I209" s="3" t="s">
        <v>42</v>
      </c>
      <c r="J209" s="3" t="s">
        <v>43</v>
      </c>
      <c r="K209" s="3" t="s">
        <v>953</v>
      </c>
      <c r="L209" s="3" t="s">
        <v>6</v>
      </c>
      <c r="M209" s="3" t="s">
        <v>9</v>
      </c>
      <c r="N209" s="3">
        <v>50</v>
      </c>
      <c r="O209" s="3">
        <v>51</v>
      </c>
      <c r="P209" s="3">
        <v>1</v>
      </c>
      <c r="Q209" s="3">
        <v>0</v>
      </c>
      <c r="R209" s="3"/>
      <c r="S209" s="3">
        <v>50</v>
      </c>
      <c r="T209" s="3">
        <v>51</v>
      </c>
      <c r="U209" s="3">
        <v>1</v>
      </c>
      <c r="V209" s="3">
        <v>0</v>
      </c>
      <c r="W209" s="3" t="s">
        <v>954</v>
      </c>
      <c r="X209" s="14">
        <f t="shared" si="3"/>
        <v>0</v>
      </c>
    </row>
    <row r="210" spans="1:24" s="4" customFormat="1" ht="11.25" x14ac:dyDescent="0.2">
      <c r="A210" s="3" t="s">
        <v>912</v>
      </c>
      <c r="B210" s="3" t="s">
        <v>934</v>
      </c>
      <c r="C210" s="3" t="s">
        <v>36</v>
      </c>
      <c r="D210" s="3">
        <v>13598</v>
      </c>
      <c r="E210" s="3" t="s">
        <v>955</v>
      </c>
      <c r="F210" s="3" t="s">
        <v>957</v>
      </c>
      <c r="G210" s="3" t="s">
        <v>950</v>
      </c>
      <c r="H210" s="3" t="s">
        <v>956</v>
      </c>
      <c r="I210" s="3" t="s">
        <v>42</v>
      </c>
      <c r="J210" s="3" t="s">
        <v>43</v>
      </c>
      <c r="K210" s="3" t="s">
        <v>44</v>
      </c>
      <c r="L210" s="3" t="s">
        <v>78</v>
      </c>
      <c r="M210" s="3" t="s">
        <v>9</v>
      </c>
      <c r="N210" s="3">
        <v>61.33</v>
      </c>
      <c r="O210" s="3">
        <v>498</v>
      </c>
      <c r="P210" s="3">
        <v>812</v>
      </c>
      <c r="Q210" s="3">
        <v>0</v>
      </c>
      <c r="R210" s="3"/>
      <c r="S210" s="3">
        <v>62.56</v>
      </c>
      <c r="T210" s="3">
        <v>376</v>
      </c>
      <c r="U210" s="3">
        <v>601</v>
      </c>
      <c r="V210" s="3">
        <v>0</v>
      </c>
      <c r="W210" s="3" t="s">
        <v>958</v>
      </c>
      <c r="X210" s="14">
        <f t="shared" si="3"/>
        <v>-1.9661125319693159E-2</v>
      </c>
    </row>
    <row r="211" spans="1:24" s="4" customFormat="1" ht="11.25" x14ac:dyDescent="0.2">
      <c r="A211" s="3" t="s">
        <v>912</v>
      </c>
      <c r="B211" s="3" t="s">
        <v>934</v>
      </c>
      <c r="C211" s="3" t="s">
        <v>36</v>
      </c>
      <c r="D211" s="3">
        <v>13600</v>
      </c>
      <c r="E211" s="3" t="s">
        <v>959</v>
      </c>
      <c r="F211" s="3" t="s">
        <v>962</v>
      </c>
      <c r="G211" s="3" t="s">
        <v>960</v>
      </c>
      <c r="H211" s="3" t="s">
        <v>961</v>
      </c>
      <c r="I211" s="3" t="s">
        <v>42</v>
      </c>
      <c r="J211" s="3" t="s">
        <v>43</v>
      </c>
      <c r="K211" s="3" t="s">
        <v>44</v>
      </c>
      <c r="L211" s="3" t="s">
        <v>78</v>
      </c>
      <c r="M211" s="3" t="s">
        <v>9</v>
      </c>
      <c r="N211" s="3">
        <v>19.260000000000002</v>
      </c>
      <c r="O211" s="3">
        <v>511</v>
      </c>
      <c r="P211" s="3">
        <v>2653</v>
      </c>
      <c r="Q211" s="3">
        <v>0</v>
      </c>
      <c r="R211" s="3"/>
      <c r="S211" s="3">
        <v>28.77</v>
      </c>
      <c r="T211" s="3">
        <v>378</v>
      </c>
      <c r="U211" s="3">
        <v>1314</v>
      </c>
      <c r="V211" s="3">
        <v>0</v>
      </c>
      <c r="W211" s="3" t="s">
        <v>963</v>
      </c>
      <c r="X211" s="14">
        <f t="shared" si="3"/>
        <v>-0.33055265901981223</v>
      </c>
    </row>
    <row r="212" spans="1:24" s="4" customFormat="1" ht="11.25" x14ac:dyDescent="0.2">
      <c r="A212" s="3" t="s">
        <v>912</v>
      </c>
      <c r="B212" s="3" t="s">
        <v>964</v>
      </c>
      <c r="C212" s="3" t="s">
        <v>36</v>
      </c>
      <c r="D212" s="3">
        <v>10226</v>
      </c>
      <c r="E212" s="3" t="s">
        <v>965</v>
      </c>
      <c r="F212" s="3" t="s">
        <v>968</v>
      </c>
      <c r="G212" s="3" t="s">
        <v>966</v>
      </c>
      <c r="H212" s="3" t="s">
        <v>967</v>
      </c>
      <c r="I212" s="3" t="s">
        <v>42</v>
      </c>
      <c r="J212" s="3" t="s">
        <v>43</v>
      </c>
      <c r="K212" s="3" t="s">
        <v>44</v>
      </c>
      <c r="L212" s="3" t="s">
        <v>78</v>
      </c>
      <c r="M212" s="3" t="s">
        <v>5257</v>
      </c>
      <c r="N212" s="3">
        <v>351</v>
      </c>
      <c r="O212" s="3">
        <v>469</v>
      </c>
      <c r="P212" s="3">
        <v>104</v>
      </c>
      <c r="Q212" s="3">
        <v>0</v>
      </c>
      <c r="R212" s="3"/>
      <c r="S212" s="3">
        <v>294.2</v>
      </c>
      <c r="T212" s="3">
        <v>410</v>
      </c>
      <c r="U212" s="3">
        <v>104</v>
      </c>
      <c r="V212" s="3">
        <v>0</v>
      </c>
      <c r="W212" s="3" t="s">
        <v>969</v>
      </c>
      <c r="X212" s="14">
        <f t="shared" si="3"/>
        <v>0.19306594153636986</v>
      </c>
    </row>
    <row r="213" spans="1:24" s="4" customFormat="1" ht="11.25" x14ac:dyDescent="0.2">
      <c r="A213" s="3" t="s">
        <v>912</v>
      </c>
      <c r="B213" s="3" t="s">
        <v>964</v>
      </c>
      <c r="C213" s="3" t="s">
        <v>36</v>
      </c>
      <c r="D213" s="3">
        <v>11746</v>
      </c>
      <c r="E213" s="3" t="s">
        <v>970</v>
      </c>
      <c r="F213" s="3" t="s">
        <v>972</v>
      </c>
      <c r="G213" s="3" t="s">
        <v>971</v>
      </c>
      <c r="H213" s="3"/>
      <c r="I213" s="3" t="s">
        <v>87</v>
      </c>
      <c r="J213" s="3" t="s">
        <v>52</v>
      </c>
      <c r="K213" s="3" t="s">
        <v>53</v>
      </c>
      <c r="L213" s="3" t="s">
        <v>6</v>
      </c>
      <c r="M213" s="3" t="s">
        <v>5256</v>
      </c>
      <c r="N213" s="3" t="s">
        <v>67</v>
      </c>
      <c r="O213" s="3" t="s">
        <v>40</v>
      </c>
      <c r="P213" s="3" t="s">
        <v>40</v>
      </c>
      <c r="Q213" s="3" t="s">
        <v>40</v>
      </c>
      <c r="R213" s="3"/>
      <c r="S213" s="3">
        <v>110</v>
      </c>
      <c r="T213" s="3">
        <v>53340</v>
      </c>
      <c r="U213" s="3">
        <v>484</v>
      </c>
      <c r="V213" s="3">
        <v>0</v>
      </c>
      <c r="W213" s="3" t="s">
        <v>973</v>
      </c>
      <c r="X213" s="14" t="e">
        <f t="shared" si="3"/>
        <v>#VALUE!</v>
      </c>
    </row>
    <row r="214" spans="1:24" s="4" customFormat="1" ht="11.25" x14ac:dyDescent="0.2">
      <c r="A214" s="3" t="s">
        <v>912</v>
      </c>
      <c r="B214" s="3" t="s">
        <v>964</v>
      </c>
      <c r="C214" s="3" t="s">
        <v>36</v>
      </c>
      <c r="D214" s="3">
        <v>11902</v>
      </c>
      <c r="E214" s="3" t="s">
        <v>974</v>
      </c>
      <c r="F214" s="3" t="s">
        <v>975</v>
      </c>
      <c r="G214" s="3" t="s">
        <v>966</v>
      </c>
      <c r="H214" s="3"/>
      <c r="I214" s="3" t="s">
        <v>42</v>
      </c>
      <c r="J214" s="3" t="s">
        <v>43</v>
      </c>
      <c r="K214" s="3" t="s">
        <v>505</v>
      </c>
      <c r="L214" s="3" t="s">
        <v>392</v>
      </c>
      <c r="M214" s="3" t="s">
        <v>5256</v>
      </c>
      <c r="N214" s="3" t="s">
        <v>67</v>
      </c>
      <c r="O214" s="3" t="s">
        <v>40</v>
      </c>
      <c r="P214" s="3" t="s">
        <v>40</v>
      </c>
      <c r="Q214" s="3" t="s">
        <v>40</v>
      </c>
      <c r="R214" s="3"/>
      <c r="S214" s="3">
        <v>102.36</v>
      </c>
      <c r="T214" s="3">
        <v>95.95</v>
      </c>
      <c r="U214" s="3">
        <v>93.74</v>
      </c>
      <c r="V214" s="3">
        <v>0</v>
      </c>
      <c r="W214" s="3" t="s">
        <v>976</v>
      </c>
      <c r="X214" s="14" t="str">
        <f t="shared" si="3"/>
        <v>-</v>
      </c>
    </row>
    <row r="215" spans="1:24" s="4" customFormat="1" ht="11.25" x14ac:dyDescent="0.2">
      <c r="A215" s="3" t="s">
        <v>912</v>
      </c>
      <c r="B215" s="3" t="s">
        <v>964</v>
      </c>
      <c r="C215" s="3" t="s">
        <v>36</v>
      </c>
      <c r="D215" s="3">
        <v>12344</v>
      </c>
      <c r="E215" s="3" t="s">
        <v>977</v>
      </c>
      <c r="F215" s="3" t="s">
        <v>979</v>
      </c>
      <c r="G215" s="3" t="s">
        <v>978</v>
      </c>
      <c r="H215" s="3"/>
      <c r="I215" s="3" t="s">
        <v>42</v>
      </c>
      <c r="J215" s="3" t="s">
        <v>43</v>
      </c>
      <c r="K215" s="3" t="s">
        <v>53</v>
      </c>
      <c r="L215" s="3" t="s">
        <v>6</v>
      </c>
      <c r="M215" s="3" t="s">
        <v>5256</v>
      </c>
      <c r="N215" s="3" t="s">
        <v>67</v>
      </c>
      <c r="O215" s="3" t="s">
        <v>40</v>
      </c>
      <c r="P215" s="3" t="s">
        <v>40</v>
      </c>
      <c r="Q215" s="3" t="s">
        <v>40</v>
      </c>
      <c r="R215" s="3"/>
      <c r="S215" s="3">
        <v>93.2</v>
      </c>
      <c r="T215" s="3">
        <v>1867</v>
      </c>
      <c r="U215" s="3">
        <v>2004</v>
      </c>
      <c r="V215" s="3">
        <v>0</v>
      </c>
      <c r="W215" s="3" t="s">
        <v>980</v>
      </c>
      <c r="X215" s="14" t="str">
        <f t="shared" si="3"/>
        <v>-</v>
      </c>
    </row>
    <row r="216" spans="1:24" s="4" customFormat="1" ht="11.25" x14ac:dyDescent="0.2">
      <c r="A216" s="3" t="s">
        <v>912</v>
      </c>
      <c r="B216" s="3" t="s">
        <v>964</v>
      </c>
      <c r="C216" s="3" t="s">
        <v>36</v>
      </c>
      <c r="D216" s="3">
        <v>12894</v>
      </c>
      <c r="E216" s="3" t="s">
        <v>981</v>
      </c>
      <c r="F216" s="3" t="s">
        <v>982</v>
      </c>
      <c r="G216" s="3" t="s">
        <v>971</v>
      </c>
      <c r="H216" s="3"/>
      <c r="I216" s="3" t="s">
        <v>42</v>
      </c>
      <c r="J216" s="3" t="s">
        <v>43</v>
      </c>
      <c r="K216" s="3" t="s">
        <v>44</v>
      </c>
      <c r="L216" s="3" t="s">
        <v>6</v>
      </c>
      <c r="M216" s="3" t="s">
        <v>5256</v>
      </c>
      <c r="N216" s="3" t="s">
        <v>67</v>
      </c>
      <c r="O216" s="3" t="s">
        <v>40</v>
      </c>
      <c r="P216" s="3" t="s">
        <v>40</v>
      </c>
      <c r="Q216" s="3" t="s">
        <v>40</v>
      </c>
      <c r="R216" s="3"/>
      <c r="S216" s="3">
        <v>46.52</v>
      </c>
      <c r="T216" s="3">
        <v>194</v>
      </c>
      <c r="U216" s="3">
        <v>417</v>
      </c>
      <c r="V216" s="3">
        <v>0</v>
      </c>
      <c r="W216" s="3" t="s">
        <v>983</v>
      </c>
      <c r="X216" s="14" t="str">
        <f t="shared" si="3"/>
        <v>-</v>
      </c>
    </row>
    <row r="217" spans="1:24" s="4" customFormat="1" ht="11.25" x14ac:dyDescent="0.2">
      <c r="A217" s="3" t="s">
        <v>912</v>
      </c>
      <c r="B217" s="3" t="s">
        <v>964</v>
      </c>
      <c r="C217" s="3" t="s">
        <v>36</v>
      </c>
      <c r="D217" s="3">
        <v>13557</v>
      </c>
      <c r="E217" s="3" t="s">
        <v>984</v>
      </c>
      <c r="F217" s="3" t="s">
        <v>986</v>
      </c>
      <c r="G217" s="3" t="s">
        <v>971</v>
      </c>
      <c r="H217" s="3" t="s">
        <v>985</v>
      </c>
      <c r="I217" s="3" t="s">
        <v>42</v>
      </c>
      <c r="J217" s="3" t="s">
        <v>43</v>
      </c>
      <c r="K217" s="3" t="s">
        <v>44</v>
      </c>
      <c r="L217" s="3" t="s">
        <v>78</v>
      </c>
      <c r="M217" s="3" t="s">
        <v>9</v>
      </c>
      <c r="N217" s="3">
        <v>71.760000000000005</v>
      </c>
      <c r="O217" s="3">
        <v>216</v>
      </c>
      <c r="P217" s="3">
        <v>301</v>
      </c>
      <c r="Q217" s="3">
        <v>0</v>
      </c>
      <c r="R217" s="3"/>
      <c r="S217" s="3">
        <v>77.23</v>
      </c>
      <c r="T217" s="3">
        <v>78</v>
      </c>
      <c r="U217" s="3">
        <v>101</v>
      </c>
      <c r="V217" s="3">
        <v>0</v>
      </c>
      <c r="W217" s="3" t="s">
        <v>987</v>
      </c>
      <c r="X217" s="14">
        <f t="shared" si="3"/>
        <v>-7.0827398679269696E-2</v>
      </c>
    </row>
    <row r="218" spans="1:24" s="4" customFormat="1" ht="11.25" x14ac:dyDescent="0.2">
      <c r="A218" s="3" t="s">
        <v>912</v>
      </c>
      <c r="B218" s="3" t="s">
        <v>964</v>
      </c>
      <c r="C218" s="3" t="s">
        <v>36</v>
      </c>
      <c r="D218" s="3">
        <v>13558</v>
      </c>
      <c r="E218" s="3" t="s">
        <v>988</v>
      </c>
      <c r="F218" s="3" t="s">
        <v>991</v>
      </c>
      <c r="G218" s="3" t="s">
        <v>989</v>
      </c>
      <c r="H218" s="3" t="s">
        <v>990</v>
      </c>
      <c r="I218" s="3" t="s">
        <v>42</v>
      </c>
      <c r="J218" s="3" t="s">
        <v>43</v>
      </c>
      <c r="K218" s="3" t="s">
        <v>44</v>
      </c>
      <c r="L218" s="3" t="s">
        <v>78</v>
      </c>
      <c r="M218" s="3" t="s">
        <v>9</v>
      </c>
      <c r="N218" s="3">
        <v>1.46</v>
      </c>
      <c r="O218" s="3">
        <v>600</v>
      </c>
      <c r="P218" s="3">
        <v>41100</v>
      </c>
      <c r="Q218" s="3">
        <v>0</v>
      </c>
      <c r="R218" s="3"/>
      <c r="S218" s="3">
        <v>1.01</v>
      </c>
      <c r="T218" s="3">
        <v>415</v>
      </c>
      <c r="U218" s="3">
        <v>41100</v>
      </c>
      <c r="V218" s="3">
        <v>0</v>
      </c>
      <c r="W218" s="3" t="s">
        <v>992</v>
      </c>
      <c r="X218" s="14">
        <f t="shared" si="3"/>
        <v>0.4455445544554455</v>
      </c>
    </row>
    <row r="219" spans="1:24" s="4" customFormat="1" ht="11.25" x14ac:dyDescent="0.2">
      <c r="A219" s="3" t="s">
        <v>912</v>
      </c>
      <c r="B219" s="3" t="s">
        <v>964</v>
      </c>
      <c r="C219" s="3" t="s">
        <v>36</v>
      </c>
      <c r="D219" s="3">
        <v>13559</v>
      </c>
      <c r="E219" s="3" t="s">
        <v>993</v>
      </c>
      <c r="F219" s="3" t="s">
        <v>995</v>
      </c>
      <c r="G219" s="3" t="s">
        <v>989</v>
      </c>
      <c r="H219" s="3" t="s">
        <v>994</v>
      </c>
      <c r="I219" s="3" t="s">
        <v>42</v>
      </c>
      <c r="J219" s="3" t="s">
        <v>43</v>
      </c>
      <c r="K219" s="3" t="s">
        <v>44</v>
      </c>
      <c r="L219" s="3" t="s">
        <v>78</v>
      </c>
      <c r="M219" s="3" t="s">
        <v>9</v>
      </c>
      <c r="N219" s="3">
        <v>25.95</v>
      </c>
      <c r="O219" s="3">
        <v>75</v>
      </c>
      <c r="P219" s="3">
        <v>289</v>
      </c>
      <c r="Q219" s="3">
        <v>0</v>
      </c>
      <c r="R219" s="3"/>
      <c r="S219" s="3">
        <v>28.71</v>
      </c>
      <c r="T219" s="3">
        <v>60</v>
      </c>
      <c r="U219" s="3">
        <v>209</v>
      </c>
      <c r="V219" s="3">
        <v>0</v>
      </c>
      <c r="W219" s="3" t="s">
        <v>996</v>
      </c>
      <c r="X219" s="14">
        <f t="shared" si="3"/>
        <v>-9.6133751306165152E-2</v>
      </c>
    </row>
    <row r="220" spans="1:24" s="4" customFormat="1" ht="11.25" x14ac:dyDescent="0.2">
      <c r="A220" s="3" t="s">
        <v>912</v>
      </c>
      <c r="B220" s="3" t="s">
        <v>964</v>
      </c>
      <c r="C220" s="3" t="s">
        <v>36</v>
      </c>
      <c r="D220" s="3">
        <v>13564</v>
      </c>
      <c r="E220" s="3" t="s">
        <v>997</v>
      </c>
      <c r="F220" s="3" t="s">
        <v>999</v>
      </c>
      <c r="G220" s="3" t="s">
        <v>978</v>
      </c>
      <c r="H220" s="3" t="s">
        <v>998</v>
      </c>
      <c r="I220" s="3" t="s">
        <v>42</v>
      </c>
      <c r="J220" s="3" t="s">
        <v>43</v>
      </c>
      <c r="K220" s="3" t="s">
        <v>53</v>
      </c>
      <c r="L220" s="3" t="s">
        <v>6</v>
      </c>
      <c r="M220" s="3" t="s">
        <v>9</v>
      </c>
      <c r="N220" s="3">
        <v>85.9</v>
      </c>
      <c r="O220" s="3">
        <v>1816</v>
      </c>
      <c r="P220" s="3">
        <v>2114</v>
      </c>
      <c r="Q220" s="3">
        <v>0</v>
      </c>
      <c r="R220" s="3"/>
      <c r="S220" s="3">
        <v>88.2</v>
      </c>
      <c r="T220" s="3">
        <v>1562</v>
      </c>
      <c r="U220" s="3">
        <v>1770</v>
      </c>
      <c r="V220" s="3">
        <v>0</v>
      </c>
      <c r="W220" s="3" t="s">
        <v>1000</v>
      </c>
      <c r="X220" s="14">
        <f t="shared" si="3"/>
        <v>-2.60770975056689E-2</v>
      </c>
    </row>
    <row r="221" spans="1:24" s="4" customFormat="1" ht="11.25" x14ac:dyDescent="0.2">
      <c r="A221" s="3" t="s">
        <v>912</v>
      </c>
      <c r="B221" s="3" t="s">
        <v>964</v>
      </c>
      <c r="C221" s="3" t="s">
        <v>36</v>
      </c>
      <c r="D221" s="3">
        <v>13571</v>
      </c>
      <c r="E221" s="3" t="s">
        <v>1001</v>
      </c>
      <c r="F221" s="3" t="s">
        <v>1004</v>
      </c>
      <c r="G221" s="3" t="s">
        <v>1002</v>
      </c>
      <c r="H221" s="3" t="s">
        <v>1003</v>
      </c>
      <c r="I221" s="3" t="s">
        <v>42</v>
      </c>
      <c r="J221" s="3" t="s">
        <v>43</v>
      </c>
      <c r="K221" s="3" t="s">
        <v>44</v>
      </c>
      <c r="L221" s="3" t="s">
        <v>78</v>
      </c>
      <c r="M221" s="3" t="s">
        <v>9</v>
      </c>
      <c r="N221" s="3">
        <v>80</v>
      </c>
      <c r="O221" s="3">
        <v>1600</v>
      </c>
      <c r="P221" s="3">
        <v>2000</v>
      </c>
      <c r="Q221" s="3">
        <v>0</v>
      </c>
      <c r="R221" s="3"/>
      <c r="S221" s="3">
        <v>84.6</v>
      </c>
      <c r="T221" s="3">
        <v>538</v>
      </c>
      <c r="U221" s="3">
        <v>636</v>
      </c>
      <c r="V221" s="3">
        <v>0</v>
      </c>
      <c r="W221" s="3" t="s">
        <v>1005</v>
      </c>
      <c r="X221" s="14">
        <f t="shared" si="3"/>
        <v>-5.4373522458628781E-2</v>
      </c>
    </row>
    <row r="222" spans="1:24" s="4" customFormat="1" ht="11.25" x14ac:dyDescent="0.2">
      <c r="A222" s="3" t="s">
        <v>912</v>
      </c>
      <c r="B222" s="3" t="s">
        <v>964</v>
      </c>
      <c r="C222" s="3" t="s">
        <v>36</v>
      </c>
      <c r="D222" s="3">
        <v>13653</v>
      </c>
      <c r="E222" s="3" t="s">
        <v>1006</v>
      </c>
      <c r="F222" s="3" t="s">
        <v>1008</v>
      </c>
      <c r="G222" s="3" t="s">
        <v>971</v>
      </c>
      <c r="H222" s="3" t="s">
        <v>1007</v>
      </c>
      <c r="I222" s="3" t="s">
        <v>42</v>
      </c>
      <c r="J222" s="3" t="s">
        <v>43</v>
      </c>
      <c r="K222" s="3" t="s">
        <v>44</v>
      </c>
      <c r="L222" s="3" t="s">
        <v>78</v>
      </c>
      <c r="M222" s="3" t="s">
        <v>9</v>
      </c>
      <c r="N222" s="3">
        <v>52.03</v>
      </c>
      <c r="O222" s="3">
        <v>308</v>
      </c>
      <c r="P222" s="3">
        <v>592</v>
      </c>
      <c r="Q222" s="3">
        <v>0</v>
      </c>
      <c r="R222" s="3"/>
      <c r="S222" s="3">
        <v>57.52</v>
      </c>
      <c r="T222" s="3">
        <v>130</v>
      </c>
      <c r="U222" s="3">
        <v>226</v>
      </c>
      <c r="V222" s="3">
        <v>0</v>
      </c>
      <c r="W222" s="3" t="s">
        <v>1009</v>
      </c>
      <c r="X222" s="14">
        <f t="shared" si="3"/>
        <v>-9.544506258692631E-2</v>
      </c>
    </row>
    <row r="223" spans="1:24" s="4" customFormat="1" ht="11.25" x14ac:dyDescent="0.2">
      <c r="A223" s="3" t="s">
        <v>912</v>
      </c>
      <c r="B223" s="3" t="s">
        <v>964</v>
      </c>
      <c r="C223" s="3" t="s">
        <v>36</v>
      </c>
      <c r="D223" s="3">
        <v>13655</v>
      </c>
      <c r="E223" s="3" t="s">
        <v>1010</v>
      </c>
      <c r="F223" s="3" t="s">
        <v>1012</v>
      </c>
      <c r="G223" s="3" t="s">
        <v>1011</v>
      </c>
      <c r="H223" s="3" t="s">
        <v>956</v>
      </c>
      <c r="I223" s="3" t="s">
        <v>42</v>
      </c>
      <c r="J223" s="3" t="s">
        <v>43</v>
      </c>
      <c r="K223" s="3" t="s">
        <v>44</v>
      </c>
      <c r="L223" s="3" t="s">
        <v>78</v>
      </c>
      <c r="M223" s="3" t="s">
        <v>9</v>
      </c>
      <c r="N223" s="3">
        <v>61.33</v>
      </c>
      <c r="O223" s="3">
        <v>498</v>
      </c>
      <c r="P223" s="3">
        <v>812</v>
      </c>
      <c r="Q223" s="3">
        <v>0</v>
      </c>
      <c r="R223" s="3"/>
      <c r="S223" s="3">
        <v>62.56</v>
      </c>
      <c r="T223" s="3">
        <v>376</v>
      </c>
      <c r="U223" s="3">
        <v>601</v>
      </c>
      <c r="V223" s="3">
        <v>0</v>
      </c>
      <c r="W223" s="3" t="s">
        <v>958</v>
      </c>
      <c r="X223" s="14">
        <f t="shared" si="3"/>
        <v>-1.9661125319693159E-2</v>
      </c>
    </row>
    <row r="224" spans="1:24" s="4" customFormat="1" ht="11.25" x14ac:dyDescent="0.2">
      <c r="A224" s="3" t="s">
        <v>912</v>
      </c>
      <c r="B224" s="3" t="s">
        <v>964</v>
      </c>
      <c r="C224" s="3" t="s">
        <v>36</v>
      </c>
      <c r="D224" s="3">
        <v>13668</v>
      </c>
      <c r="E224" s="3" t="s">
        <v>949</v>
      </c>
      <c r="F224" s="3" t="s">
        <v>1013</v>
      </c>
      <c r="G224" s="3" t="s">
        <v>1011</v>
      </c>
      <c r="H224" s="3" t="s">
        <v>951</v>
      </c>
      <c r="I224" s="3" t="s">
        <v>42</v>
      </c>
      <c r="J224" s="3" t="s">
        <v>43</v>
      </c>
      <c r="K224" s="3" t="s">
        <v>953</v>
      </c>
      <c r="L224" s="3" t="s">
        <v>6</v>
      </c>
      <c r="M224" s="3" t="s">
        <v>9</v>
      </c>
      <c r="N224" s="3">
        <v>50</v>
      </c>
      <c r="O224" s="3">
        <v>51</v>
      </c>
      <c r="P224" s="3">
        <v>1</v>
      </c>
      <c r="Q224" s="3">
        <v>0</v>
      </c>
      <c r="R224" s="3"/>
      <c r="S224" s="3">
        <v>50</v>
      </c>
      <c r="T224" s="3">
        <v>51</v>
      </c>
      <c r="U224" s="3">
        <v>1</v>
      </c>
      <c r="V224" s="3">
        <v>0</v>
      </c>
      <c r="W224" s="3" t="s">
        <v>1014</v>
      </c>
      <c r="X224" s="14">
        <f t="shared" si="3"/>
        <v>0</v>
      </c>
    </row>
    <row r="225" spans="1:24" s="4" customFormat="1" ht="11.25" x14ac:dyDescent="0.2">
      <c r="A225" s="3" t="s">
        <v>912</v>
      </c>
      <c r="B225" s="3" t="s">
        <v>1015</v>
      </c>
      <c r="C225" s="3" t="s">
        <v>36</v>
      </c>
      <c r="D225" s="3">
        <v>12803</v>
      </c>
      <c r="E225" s="3" t="s">
        <v>1016</v>
      </c>
      <c r="F225" s="3" t="s">
        <v>1019</v>
      </c>
      <c r="G225" s="3" t="s">
        <v>1017</v>
      </c>
      <c r="H225" s="3" t="s">
        <v>1018</v>
      </c>
      <c r="I225" s="3" t="s">
        <v>42</v>
      </c>
      <c r="J225" s="3" t="s">
        <v>52</v>
      </c>
      <c r="K225" s="3" t="s">
        <v>53</v>
      </c>
      <c r="L225" s="3" t="s">
        <v>6</v>
      </c>
      <c r="M225" s="3" t="s">
        <v>5257</v>
      </c>
      <c r="N225" s="3">
        <v>87</v>
      </c>
      <c r="O225" s="3">
        <v>130</v>
      </c>
      <c r="P225" s="3">
        <v>149</v>
      </c>
      <c r="Q225" s="3">
        <v>0</v>
      </c>
      <c r="R225" s="3"/>
      <c r="S225" s="3">
        <v>87</v>
      </c>
      <c r="T225" s="3">
        <v>129.19999999999999</v>
      </c>
      <c r="U225" s="3">
        <v>149.27000000000001</v>
      </c>
      <c r="V225" s="3">
        <v>0</v>
      </c>
      <c r="W225" s="3" t="s">
        <v>1020</v>
      </c>
      <c r="X225" s="14">
        <f t="shared" si="3"/>
        <v>0</v>
      </c>
    </row>
    <row r="226" spans="1:24" s="4" customFormat="1" ht="11.25" x14ac:dyDescent="0.2">
      <c r="A226" s="3" t="s">
        <v>912</v>
      </c>
      <c r="B226" s="3" t="s">
        <v>1015</v>
      </c>
      <c r="C226" s="3" t="s">
        <v>36</v>
      </c>
      <c r="D226" s="3">
        <v>12806</v>
      </c>
      <c r="E226" s="3" t="s">
        <v>1021</v>
      </c>
      <c r="F226" s="3" t="s">
        <v>1023</v>
      </c>
      <c r="G226" s="3" t="s">
        <v>1017</v>
      </c>
      <c r="H226" s="3" t="s">
        <v>1022</v>
      </c>
      <c r="I226" s="3" t="s">
        <v>42</v>
      </c>
      <c r="J226" s="3" t="s">
        <v>43</v>
      </c>
      <c r="K226" s="3" t="s">
        <v>44</v>
      </c>
      <c r="L226" s="3" t="s">
        <v>6</v>
      </c>
      <c r="M226" s="3" t="s">
        <v>5257</v>
      </c>
      <c r="N226" s="3">
        <v>114</v>
      </c>
      <c r="O226" s="3">
        <v>24</v>
      </c>
      <c r="P226" s="3">
        <v>21</v>
      </c>
      <c r="Q226" s="3">
        <v>0</v>
      </c>
      <c r="R226" s="3"/>
      <c r="S226" s="3">
        <v>124</v>
      </c>
      <c r="T226" s="3">
        <v>26</v>
      </c>
      <c r="U226" s="3">
        <v>21</v>
      </c>
      <c r="V226" s="3">
        <v>0</v>
      </c>
      <c r="W226" s="3" t="s">
        <v>1024</v>
      </c>
      <c r="X226" s="14">
        <f t="shared" si="3"/>
        <v>-8.0645161290322578E-2</v>
      </c>
    </row>
    <row r="227" spans="1:24" s="4" customFormat="1" ht="11.25" x14ac:dyDescent="0.2">
      <c r="A227" s="3" t="s">
        <v>912</v>
      </c>
      <c r="B227" s="3" t="s">
        <v>1015</v>
      </c>
      <c r="C227" s="3" t="s">
        <v>36</v>
      </c>
      <c r="D227" s="3">
        <v>13261</v>
      </c>
      <c r="E227" s="3" t="s">
        <v>1025</v>
      </c>
      <c r="F227" s="3" t="s">
        <v>1028</v>
      </c>
      <c r="G227" s="3" t="s">
        <v>1026</v>
      </c>
      <c r="H227" s="3" t="s">
        <v>1027</v>
      </c>
      <c r="I227" s="3" t="s">
        <v>42</v>
      </c>
      <c r="J227" s="3" t="s">
        <v>43</v>
      </c>
      <c r="K227" s="3" t="s">
        <v>44</v>
      </c>
      <c r="L227" s="3" t="s">
        <v>6</v>
      </c>
      <c r="M227" s="3" t="s">
        <v>5257</v>
      </c>
      <c r="N227" s="3">
        <v>57</v>
      </c>
      <c r="O227" s="3">
        <v>17</v>
      </c>
      <c r="P227" s="3">
        <v>30</v>
      </c>
      <c r="Q227" s="3">
        <v>0</v>
      </c>
      <c r="R227" s="3"/>
      <c r="S227" s="3">
        <v>59</v>
      </c>
      <c r="T227" s="3">
        <v>36</v>
      </c>
      <c r="U227" s="3">
        <v>61</v>
      </c>
      <c r="V227" s="3">
        <v>0</v>
      </c>
      <c r="W227" s="3" t="s">
        <v>1029</v>
      </c>
      <c r="X227" s="14">
        <f t="shared" si="3"/>
        <v>-3.3898305084745763E-2</v>
      </c>
    </row>
    <row r="228" spans="1:24" s="4" customFormat="1" ht="11.25" x14ac:dyDescent="0.2">
      <c r="A228" s="3" t="s">
        <v>912</v>
      </c>
      <c r="B228" s="3" t="s">
        <v>1015</v>
      </c>
      <c r="C228" s="3" t="s">
        <v>36</v>
      </c>
      <c r="D228" s="3">
        <v>13434</v>
      </c>
      <c r="E228" s="3" t="s">
        <v>1030</v>
      </c>
      <c r="F228" s="3" t="s">
        <v>1033</v>
      </c>
      <c r="G228" s="3" t="s">
        <v>1031</v>
      </c>
      <c r="H228" s="3" t="s">
        <v>1032</v>
      </c>
      <c r="I228" s="3" t="s">
        <v>42</v>
      </c>
      <c r="J228" s="3" t="s">
        <v>52</v>
      </c>
      <c r="K228" s="3" t="s">
        <v>44</v>
      </c>
      <c r="L228" s="3" t="s">
        <v>6</v>
      </c>
      <c r="M228" s="3" t="s">
        <v>9</v>
      </c>
      <c r="N228" s="3">
        <v>40</v>
      </c>
      <c r="O228" s="3">
        <v>4</v>
      </c>
      <c r="P228" s="3">
        <v>10</v>
      </c>
      <c r="Q228" s="3">
        <v>0</v>
      </c>
      <c r="R228" s="3"/>
      <c r="S228" s="3">
        <v>40</v>
      </c>
      <c r="T228" s="3">
        <v>4</v>
      </c>
      <c r="U228" s="3">
        <v>10</v>
      </c>
      <c r="V228" s="3">
        <v>0</v>
      </c>
      <c r="W228" s="3" t="s">
        <v>1034</v>
      </c>
      <c r="X228" s="14">
        <f t="shared" si="3"/>
        <v>0</v>
      </c>
    </row>
    <row r="229" spans="1:24" s="4" customFormat="1" ht="11.25" x14ac:dyDescent="0.2">
      <c r="A229" s="3" t="s">
        <v>912</v>
      </c>
      <c r="B229" s="3" t="s">
        <v>1035</v>
      </c>
      <c r="C229" s="3" t="s">
        <v>263</v>
      </c>
      <c r="D229" s="3">
        <v>12459</v>
      </c>
      <c r="E229" s="3" t="s">
        <v>1036</v>
      </c>
      <c r="F229" s="3" t="s">
        <v>1037</v>
      </c>
      <c r="G229" s="3"/>
      <c r="H229" s="3"/>
      <c r="I229" s="3" t="s">
        <v>42</v>
      </c>
      <c r="J229" s="3" t="s">
        <v>52</v>
      </c>
      <c r="K229" s="3" t="s">
        <v>505</v>
      </c>
      <c r="L229" s="3" t="s">
        <v>45</v>
      </c>
      <c r="M229" s="3" t="s">
        <v>5256</v>
      </c>
      <c r="N229" s="3" t="s">
        <v>67</v>
      </c>
      <c r="O229" s="3" t="s">
        <v>40</v>
      </c>
      <c r="P229" s="3" t="s">
        <v>40</v>
      </c>
      <c r="Q229" s="3" t="s">
        <v>40</v>
      </c>
      <c r="R229" s="3"/>
      <c r="S229" s="3">
        <v>92.4</v>
      </c>
      <c r="T229" s="3">
        <v>16448468839</v>
      </c>
      <c r="U229" s="3">
        <v>17801027032</v>
      </c>
      <c r="V229" s="3">
        <v>0</v>
      </c>
      <c r="W229" s="3" t="s">
        <v>1038</v>
      </c>
      <c r="X229" s="14" t="e">
        <f t="shared" si="3"/>
        <v>#VALUE!</v>
      </c>
    </row>
    <row r="230" spans="1:24" s="4" customFormat="1" ht="11.25" x14ac:dyDescent="0.2">
      <c r="A230" s="3" t="s">
        <v>912</v>
      </c>
      <c r="B230" s="3" t="s">
        <v>1035</v>
      </c>
      <c r="C230" s="3" t="s">
        <v>263</v>
      </c>
      <c r="D230" s="3">
        <v>12914</v>
      </c>
      <c r="E230" s="3" t="s">
        <v>1039</v>
      </c>
      <c r="F230" s="3" t="s">
        <v>1040</v>
      </c>
      <c r="G230" s="3"/>
      <c r="H230" s="3"/>
      <c r="I230" s="3" t="s">
        <v>42</v>
      </c>
      <c r="J230" s="3" t="s">
        <v>43</v>
      </c>
      <c r="K230" s="3" t="s">
        <v>53</v>
      </c>
      <c r="L230" s="3" t="s">
        <v>6</v>
      </c>
      <c r="M230" s="3" t="s">
        <v>5256</v>
      </c>
      <c r="N230" s="3" t="s">
        <v>67</v>
      </c>
      <c r="O230" s="3" t="s">
        <v>40</v>
      </c>
      <c r="P230" s="3" t="s">
        <v>40</v>
      </c>
      <c r="Q230" s="3" t="s">
        <v>40</v>
      </c>
      <c r="R230" s="3"/>
      <c r="S230" s="3">
        <v>100</v>
      </c>
      <c r="T230" s="3">
        <v>63</v>
      </c>
      <c r="U230" s="3">
        <v>63</v>
      </c>
      <c r="V230" s="3">
        <v>0</v>
      </c>
      <c r="W230" s="3" t="s">
        <v>1041</v>
      </c>
      <c r="X230" s="14" t="str">
        <f t="shared" si="3"/>
        <v>-</v>
      </c>
    </row>
    <row r="231" spans="1:24" s="4" customFormat="1" ht="11.25" x14ac:dyDescent="0.2">
      <c r="A231" s="3" t="s">
        <v>912</v>
      </c>
      <c r="B231" s="3" t="s">
        <v>1035</v>
      </c>
      <c r="C231" s="3" t="s">
        <v>263</v>
      </c>
      <c r="D231" s="3">
        <v>13381</v>
      </c>
      <c r="E231" s="3" t="s">
        <v>1042</v>
      </c>
      <c r="F231" s="3" t="s">
        <v>1045</v>
      </c>
      <c r="G231" s="3" t="s">
        <v>1043</v>
      </c>
      <c r="H231" s="3" t="s">
        <v>1044</v>
      </c>
      <c r="I231" s="3" t="s">
        <v>42</v>
      </c>
      <c r="J231" s="3" t="s">
        <v>43</v>
      </c>
      <c r="K231" s="3" t="s">
        <v>53</v>
      </c>
      <c r="L231" s="3" t="s">
        <v>6</v>
      </c>
      <c r="M231" s="3" t="s">
        <v>5257</v>
      </c>
      <c r="N231" s="3">
        <v>100</v>
      </c>
      <c r="O231" s="3">
        <v>180</v>
      </c>
      <c r="P231" s="3">
        <v>180</v>
      </c>
      <c r="Q231" s="3">
        <v>0</v>
      </c>
      <c r="R231" s="3"/>
      <c r="S231" s="3">
        <v>100</v>
      </c>
      <c r="T231" s="3">
        <v>177</v>
      </c>
      <c r="U231" s="3">
        <v>177</v>
      </c>
      <c r="V231" s="3">
        <v>0</v>
      </c>
      <c r="W231" s="3" t="s">
        <v>1046</v>
      </c>
      <c r="X231" s="14">
        <f t="shared" si="3"/>
        <v>0</v>
      </c>
    </row>
    <row r="232" spans="1:24" s="4" customFormat="1" ht="11.25" x14ac:dyDescent="0.2">
      <c r="A232" s="3" t="s">
        <v>912</v>
      </c>
      <c r="B232" s="3" t="s">
        <v>1035</v>
      </c>
      <c r="C232" s="3" t="s">
        <v>263</v>
      </c>
      <c r="D232" s="3">
        <v>13621</v>
      </c>
      <c r="E232" s="3" t="s">
        <v>1047</v>
      </c>
      <c r="F232" s="3" t="s">
        <v>1049</v>
      </c>
      <c r="G232" s="3" t="s">
        <v>1043</v>
      </c>
      <c r="H232" s="3" t="s">
        <v>1048</v>
      </c>
      <c r="I232" s="3" t="s">
        <v>42</v>
      </c>
      <c r="J232" s="3" t="s">
        <v>43</v>
      </c>
      <c r="K232" s="3" t="s">
        <v>44</v>
      </c>
      <c r="L232" s="3" t="s">
        <v>45</v>
      </c>
      <c r="M232" s="3" t="s">
        <v>9</v>
      </c>
      <c r="N232" s="3">
        <v>100</v>
      </c>
      <c r="O232" s="3">
        <v>16</v>
      </c>
      <c r="P232" s="3">
        <v>16</v>
      </c>
      <c r="Q232" s="3">
        <v>0</v>
      </c>
      <c r="R232" s="3"/>
      <c r="S232" s="3">
        <v>100</v>
      </c>
      <c r="T232" s="3">
        <v>5</v>
      </c>
      <c r="U232" s="3">
        <v>5</v>
      </c>
      <c r="V232" s="3">
        <v>0</v>
      </c>
      <c r="W232" s="3" t="s">
        <v>1050</v>
      </c>
      <c r="X232" s="14">
        <f t="shared" si="3"/>
        <v>0</v>
      </c>
    </row>
    <row r="233" spans="1:24" s="4" customFormat="1" ht="11.25" x14ac:dyDescent="0.2">
      <c r="A233" s="3" t="s">
        <v>912</v>
      </c>
      <c r="B233" s="3" t="s">
        <v>1035</v>
      </c>
      <c r="C233" s="3" t="s">
        <v>263</v>
      </c>
      <c r="D233" s="3">
        <v>13641</v>
      </c>
      <c r="E233" s="3" t="s">
        <v>1051</v>
      </c>
      <c r="F233" s="3" t="s">
        <v>1054</v>
      </c>
      <c r="G233" s="3" t="s">
        <v>1052</v>
      </c>
      <c r="H233" s="3" t="s">
        <v>1053</v>
      </c>
      <c r="I233" s="3" t="s">
        <v>42</v>
      </c>
      <c r="J233" s="3" t="s">
        <v>43</v>
      </c>
      <c r="K233" s="3" t="s">
        <v>44</v>
      </c>
      <c r="L233" s="3" t="s">
        <v>45</v>
      </c>
      <c r="M233" s="3" t="s">
        <v>9</v>
      </c>
      <c r="N233" s="3">
        <v>100</v>
      </c>
      <c r="O233" s="3">
        <v>5</v>
      </c>
      <c r="P233" s="3">
        <v>5</v>
      </c>
      <c r="Q233" s="3">
        <v>0</v>
      </c>
      <c r="R233" s="3"/>
      <c r="S233" s="3">
        <v>100</v>
      </c>
      <c r="T233" s="3">
        <v>5</v>
      </c>
      <c r="U233" s="3">
        <v>5</v>
      </c>
      <c r="V233" s="3">
        <v>0</v>
      </c>
      <c r="W233" s="3" t="s">
        <v>1055</v>
      </c>
      <c r="X233" s="14">
        <f t="shared" si="3"/>
        <v>0</v>
      </c>
    </row>
    <row r="234" spans="1:24" s="4" customFormat="1" ht="11.25" x14ac:dyDescent="0.2">
      <c r="A234" s="3" t="s">
        <v>912</v>
      </c>
      <c r="B234" s="3" t="s">
        <v>1056</v>
      </c>
      <c r="C234" s="3" t="s">
        <v>36</v>
      </c>
      <c r="D234" s="3">
        <v>11684</v>
      </c>
      <c r="E234" s="3" t="s">
        <v>1057</v>
      </c>
      <c r="F234" s="3" t="s">
        <v>1060</v>
      </c>
      <c r="G234" s="3" t="s">
        <v>1058</v>
      </c>
      <c r="H234" s="3" t="s">
        <v>1059</v>
      </c>
      <c r="I234" s="3" t="s">
        <v>42</v>
      </c>
      <c r="J234" s="3" t="s">
        <v>43</v>
      </c>
      <c r="K234" s="3" t="s">
        <v>53</v>
      </c>
      <c r="L234" s="3" t="s">
        <v>6</v>
      </c>
      <c r="M234" s="3" t="s">
        <v>5256</v>
      </c>
      <c r="N234" s="3" t="s">
        <v>67</v>
      </c>
      <c r="O234" s="3" t="s">
        <v>40</v>
      </c>
      <c r="P234" s="3" t="s">
        <v>40</v>
      </c>
      <c r="Q234" s="3" t="s">
        <v>40</v>
      </c>
      <c r="R234" s="3"/>
      <c r="S234" s="3">
        <v>99.3</v>
      </c>
      <c r="T234" s="3">
        <v>71660</v>
      </c>
      <c r="U234" s="3">
        <v>72137</v>
      </c>
      <c r="V234" s="3">
        <v>0</v>
      </c>
      <c r="W234" s="3" t="s">
        <v>1061</v>
      </c>
      <c r="X234" s="14" t="str">
        <f t="shared" si="3"/>
        <v>-</v>
      </c>
    </row>
    <row r="235" spans="1:24" s="4" customFormat="1" ht="11.25" x14ac:dyDescent="0.2">
      <c r="A235" s="3" t="s">
        <v>912</v>
      </c>
      <c r="B235" s="3" t="s">
        <v>1056</v>
      </c>
      <c r="C235" s="3" t="s">
        <v>36</v>
      </c>
      <c r="D235" s="3">
        <v>12310</v>
      </c>
      <c r="E235" s="3" t="s">
        <v>1062</v>
      </c>
      <c r="F235" s="3" t="s">
        <v>1064</v>
      </c>
      <c r="G235" s="3" t="s">
        <v>1058</v>
      </c>
      <c r="H235" s="3" t="s">
        <v>1063</v>
      </c>
      <c r="I235" s="3" t="s">
        <v>42</v>
      </c>
      <c r="J235" s="3" t="s">
        <v>43</v>
      </c>
      <c r="K235" s="3" t="s">
        <v>53</v>
      </c>
      <c r="L235" s="3" t="s">
        <v>6</v>
      </c>
      <c r="M235" s="3" t="s">
        <v>5257</v>
      </c>
      <c r="N235" s="3">
        <v>94</v>
      </c>
      <c r="O235" s="3">
        <v>16826</v>
      </c>
      <c r="P235" s="3">
        <v>17900</v>
      </c>
      <c r="Q235" s="3">
        <v>0</v>
      </c>
      <c r="R235" s="3"/>
      <c r="S235" s="3">
        <v>87.2</v>
      </c>
      <c r="T235" s="3">
        <v>19005</v>
      </c>
      <c r="U235" s="3">
        <v>21799</v>
      </c>
      <c r="V235" s="3">
        <v>0</v>
      </c>
      <c r="W235" s="3" t="s">
        <v>1065</v>
      </c>
      <c r="X235" s="14">
        <f t="shared" si="3"/>
        <v>7.7981651376146752E-2</v>
      </c>
    </row>
    <row r="236" spans="1:24" s="4" customFormat="1" ht="11.25" x14ac:dyDescent="0.2">
      <c r="A236" s="3" t="s">
        <v>912</v>
      </c>
      <c r="B236" s="3" t="s">
        <v>1056</v>
      </c>
      <c r="C236" s="3" t="s">
        <v>36</v>
      </c>
      <c r="D236" s="3">
        <v>12785</v>
      </c>
      <c r="E236" s="3" t="s">
        <v>1066</v>
      </c>
      <c r="F236" s="3" t="s">
        <v>1068</v>
      </c>
      <c r="G236" s="3" t="s">
        <v>1067</v>
      </c>
      <c r="H236" s="3"/>
      <c r="I236" s="3" t="s">
        <v>42</v>
      </c>
      <c r="J236" s="3" t="s">
        <v>43</v>
      </c>
      <c r="K236" s="3" t="s">
        <v>44</v>
      </c>
      <c r="L236" s="3" t="s">
        <v>6</v>
      </c>
      <c r="M236" s="3" t="s">
        <v>5256</v>
      </c>
      <c r="N236" s="3" t="s">
        <v>67</v>
      </c>
      <c r="O236" s="3" t="s">
        <v>40</v>
      </c>
      <c r="P236" s="3" t="s">
        <v>40</v>
      </c>
      <c r="Q236" s="3" t="s">
        <v>40</v>
      </c>
      <c r="R236" s="3"/>
      <c r="S236" s="3">
        <v>137.5</v>
      </c>
      <c r="T236" s="3">
        <v>19</v>
      </c>
      <c r="U236" s="3">
        <v>8</v>
      </c>
      <c r="V236" s="3">
        <v>0</v>
      </c>
      <c r="W236" s="3" t="s">
        <v>1069</v>
      </c>
      <c r="X236" s="14" t="str">
        <f t="shared" si="3"/>
        <v>-</v>
      </c>
    </row>
    <row r="237" spans="1:24" s="4" customFormat="1" ht="11.25" x14ac:dyDescent="0.2">
      <c r="A237" s="3" t="s">
        <v>912</v>
      </c>
      <c r="B237" s="3" t="s">
        <v>1056</v>
      </c>
      <c r="C237" s="3" t="s">
        <v>36</v>
      </c>
      <c r="D237" s="3">
        <v>13374</v>
      </c>
      <c r="E237" s="3" t="s">
        <v>1070</v>
      </c>
      <c r="F237" s="3" t="s">
        <v>1071</v>
      </c>
      <c r="G237" s="3" t="s">
        <v>1058</v>
      </c>
      <c r="H237" s="3"/>
      <c r="I237" s="3" t="s">
        <v>42</v>
      </c>
      <c r="J237" s="3" t="s">
        <v>43</v>
      </c>
      <c r="K237" s="3" t="s">
        <v>53</v>
      </c>
      <c r="L237" s="3" t="s">
        <v>6</v>
      </c>
      <c r="M237" s="3" t="s">
        <v>5256</v>
      </c>
      <c r="N237" s="3" t="s">
        <v>67</v>
      </c>
      <c r="O237" s="3" t="s">
        <v>40</v>
      </c>
      <c r="P237" s="3" t="s">
        <v>40</v>
      </c>
      <c r="Q237" s="3" t="s">
        <v>40</v>
      </c>
      <c r="R237" s="3"/>
      <c r="S237" s="3">
        <v>0</v>
      </c>
      <c r="T237" s="3">
        <v>0</v>
      </c>
      <c r="U237" s="3">
        <v>0</v>
      </c>
      <c r="V237" s="3">
        <v>0</v>
      </c>
      <c r="W237" s="3" t="s">
        <v>1072</v>
      </c>
      <c r="X237" s="14" t="str">
        <f t="shared" si="3"/>
        <v>-</v>
      </c>
    </row>
    <row r="238" spans="1:24" s="4" customFormat="1" ht="11.25" x14ac:dyDescent="0.2">
      <c r="A238" s="3" t="s">
        <v>912</v>
      </c>
      <c r="B238" s="3" t="s">
        <v>1056</v>
      </c>
      <c r="C238" s="3" t="s">
        <v>36</v>
      </c>
      <c r="D238" s="3">
        <v>13375</v>
      </c>
      <c r="E238" s="3" t="s">
        <v>1073</v>
      </c>
      <c r="F238" s="3" t="s">
        <v>1076</v>
      </c>
      <c r="G238" s="3" t="s">
        <v>1074</v>
      </c>
      <c r="H238" s="3" t="s">
        <v>1075</v>
      </c>
      <c r="I238" s="3" t="s">
        <v>391</v>
      </c>
      <c r="J238" s="3" t="s">
        <v>43</v>
      </c>
      <c r="K238" s="3" t="s">
        <v>44</v>
      </c>
      <c r="L238" s="3" t="s">
        <v>6</v>
      </c>
      <c r="M238" s="3" t="s">
        <v>5257</v>
      </c>
      <c r="N238" s="3">
        <v>3.8</v>
      </c>
      <c r="O238" s="3">
        <v>15</v>
      </c>
      <c r="P238" s="3">
        <v>4</v>
      </c>
      <c r="Q238" s="3">
        <v>0</v>
      </c>
      <c r="R238" s="3"/>
      <c r="S238" s="3">
        <v>3.5</v>
      </c>
      <c r="T238" s="3">
        <v>14</v>
      </c>
      <c r="U238" s="3">
        <v>4</v>
      </c>
      <c r="V238" s="3">
        <v>0</v>
      </c>
      <c r="W238" s="3" t="s">
        <v>1077</v>
      </c>
      <c r="X238" s="14">
        <f t="shared" si="3"/>
        <v>8.571428571428566E-2</v>
      </c>
    </row>
    <row r="239" spans="1:24" s="4" customFormat="1" ht="11.25" x14ac:dyDescent="0.2">
      <c r="A239" s="3" t="s">
        <v>912</v>
      </c>
      <c r="B239" s="3" t="s">
        <v>1056</v>
      </c>
      <c r="C239" s="3" t="s">
        <v>36</v>
      </c>
      <c r="D239" s="3">
        <v>13426</v>
      </c>
      <c r="E239" s="3" t="s">
        <v>1078</v>
      </c>
      <c r="F239" s="3" t="s">
        <v>1080</v>
      </c>
      <c r="G239" s="3" t="s">
        <v>1067</v>
      </c>
      <c r="H239" s="3" t="s">
        <v>1079</v>
      </c>
      <c r="I239" s="3" t="s">
        <v>42</v>
      </c>
      <c r="J239" s="3" t="s">
        <v>43</v>
      </c>
      <c r="K239" s="3" t="s">
        <v>44</v>
      </c>
      <c r="L239" s="3" t="s">
        <v>6</v>
      </c>
      <c r="M239" s="3" t="s">
        <v>9</v>
      </c>
      <c r="N239" s="3">
        <v>0.9</v>
      </c>
      <c r="O239" s="3">
        <v>305</v>
      </c>
      <c r="P239" s="3">
        <v>34072</v>
      </c>
      <c r="Q239" s="3">
        <v>0</v>
      </c>
      <c r="R239" s="3"/>
      <c r="S239" s="3">
        <v>0</v>
      </c>
      <c r="T239" s="3">
        <v>0</v>
      </c>
      <c r="U239" s="3">
        <v>41556</v>
      </c>
      <c r="V239" s="3">
        <v>0</v>
      </c>
      <c r="W239" s="3" t="s">
        <v>1081</v>
      </c>
      <c r="X239" s="14">
        <f t="shared" si="3"/>
        <v>1</v>
      </c>
    </row>
    <row r="240" spans="1:24" s="4" customFormat="1" ht="11.25" x14ac:dyDescent="0.2">
      <c r="A240" s="3" t="s">
        <v>912</v>
      </c>
      <c r="B240" s="3" t="s">
        <v>1056</v>
      </c>
      <c r="C240" s="3" t="s">
        <v>36</v>
      </c>
      <c r="D240" s="3">
        <v>13430</v>
      </c>
      <c r="E240" s="3" t="s">
        <v>1082</v>
      </c>
      <c r="F240" s="3" t="s">
        <v>1084</v>
      </c>
      <c r="G240" s="3" t="s">
        <v>1067</v>
      </c>
      <c r="H240" s="3" t="s">
        <v>1083</v>
      </c>
      <c r="I240" s="3" t="s">
        <v>42</v>
      </c>
      <c r="J240" s="3" t="s">
        <v>43</v>
      </c>
      <c r="K240" s="3" t="s">
        <v>44</v>
      </c>
      <c r="L240" s="3" t="s">
        <v>6</v>
      </c>
      <c r="M240" s="3" t="s">
        <v>9</v>
      </c>
      <c r="N240" s="3">
        <v>142</v>
      </c>
      <c r="O240" s="3">
        <v>17</v>
      </c>
      <c r="P240" s="3">
        <v>12</v>
      </c>
      <c r="Q240" s="3">
        <v>0</v>
      </c>
      <c r="R240" s="3"/>
      <c r="S240" s="3">
        <v>158</v>
      </c>
      <c r="T240" s="3">
        <v>19</v>
      </c>
      <c r="U240" s="3">
        <v>12</v>
      </c>
      <c r="V240" s="3">
        <v>0</v>
      </c>
      <c r="W240" s="3" t="s">
        <v>1085</v>
      </c>
      <c r="X240" s="14">
        <f t="shared" si="3"/>
        <v>-0.10126582278481013</v>
      </c>
    </row>
    <row r="241" spans="1:24" s="4" customFormat="1" ht="11.25" x14ac:dyDescent="0.2">
      <c r="A241" s="3" t="s">
        <v>912</v>
      </c>
      <c r="B241" s="3" t="s">
        <v>1056</v>
      </c>
      <c r="C241" s="3" t="s">
        <v>36</v>
      </c>
      <c r="D241" s="3">
        <v>13551</v>
      </c>
      <c r="E241" s="3" t="s">
        <v>1086</v>
      </c>
      <c r="F241" s="3" t="s">
        <v>1088</v>
      </c>
      <c r="G241" s="3" t="s">
        <v>1058</v>
      </c>
      <c r="H241" s="3" t="s">
        <v>1087</v>
      </c>
      <c r="I241" s="3" t="s">
        <v>42</v>
      </c>
      <c r="J241" s="3" t="s">
        <v>43</v>
      </c>
      <c r="K241" s="3" t="s">
        <v>44</v>
      </c>
      <c r="L241" s="3" t="s">
        <v>6</v>
      </c>
      <c r="M241" s="3" t="s">
        <v>9</v>
      </c>
      <c r="N241" s="3">
        <v>42.7</v>
      </c>
      <c r="O241" s="3">
        <v>1680</v>
      </c>
      <c r="P241" s="3">
        <v>3932</v>
      </c>
      <c r="Q241" s="3">
        <v>0</v>
      </c>
      <c r="R241" s="3"/>
      <c r="S241" s="3">
        <v>56.2</v>
      </c>
      <c r="T241" s="3">
        <v>2840</v>
      </c>
      <c r="U241" s="3">
        <v>5049</v>
      </c>
      <c r="V241" s="3">
        <v>0</v>
      </c>
      <c r="W241" s="3" t="s">
        <v>1089</v>
      </c>
      <c r="X241" s="14">
        <f t="shared" si="3"/>
        <v>-0.24021352313167257</v>
      </c>
    </row>
    <row r="242" spans="1:24" s="4" customFormat="1" ht="11.25" x14ac:dyDescent="0.2">
      <c r="A242" s="3" t="s">
        <v>912</v>
      </c>
      <c r="B242" s="3" t="s">
        <v>1090</v>
      </c>
      <c r="C242" s="3" t="s">
        <v>36</v>
      </c>
      <c r="D242" s="3">
        <v>12257</v>
      </c>
      <c r="E242" s="3" t="s">
        <v>1091</v>
      </c>
      <c r="F242" s="3" t="s">
        <v>1094</v>
      </c>
      <c r="G242" s="3" t="s">
        <v>1092</v>
      </c>
      <c r="H242" s="3" t="s">
        <v>1093</v>
      </c>
      <c r="I242" s="3" t="s">
        <v>42</v>
      </c>
      <c r="J242" s="3" t="s">
        <v>43</v>
      </c>
      <c r="K242" s="3" t="s">
        <v>44</v>
      </c>
      <c r="L242" s="3" t="s">
        <v>6</v>
      </c>
      <c r="M242" s="3" t="s">
        <v>5257</v>
      </c>
      <c r="N242" s="3">
        <v>91</v>
      </c>
      <c r="O242" s="3">
        <v>1610</v>
      </c>
      <c r="P242" s="3">
        <v>1770</v>
      </c>
      <c r="Q242" s="3">
        <v>0</v>
      </c>
      <c r="R242" s="3"/>
      <c r="S242" s="3">
        <v>92.9</v>
      </c>
      <c r="T242" s="3">
        <v>2877</v>
      </c>
      <c r="U242" s="3">
        <v>3098</v>
      </c>
      <c r="V242" s="3">
        <v>0</v>
      </c>
      <c r="W242" s="3" t="s">
        <v>1095</v>
      </c>
      <c r="X242" s="14">
        <f t="shared" si="3"/>
        <v>-2.0452099031216423E-2</v>
      </c>
    </row>
    <row r="243" spans="1:24" s="4" customFormat="1" ht="11.25" x14ac:dyDescent="0.2">
      <c r="A243" s="3" t="s">
        <v>912</v>
      </c>
      <c r="B243" s="3" t="s">
        <v>1090</v>
      </c>
      <c r="C243" s="3" t="s">
        <v>36</v>
      </c>
      <c r="D243" s="3">
        <v>12697</v>
      </c>
      <c r="E243" s="3" t="s">
        <v>1096</v>
      </c>
      <c r="F243" s="3" t="s">
        <v>1099</v>
      </c>
      <c r="G243" s="3" t="s">
        <v>1097</v>
      </c>
      <c r="H243" s="3" t="s">
        <v>1098</v>
      </c>
      <c r="I243" s="3" t="s">
        <v>42</v>
      </c>
      <c r="J243" s="3" t="s">
        <v>43</v>
      </c>
      <c r="K243" s="3" t="s">
        <v>44</v>
      </c>
      <c r="L243" s="3" t="s">
        <v>6</v>
      </c>
      <c r="M243" s="3" t="s">
        <v>5257</v>
      </c>
      <c r="N243" s="3">
        <v>100</v>
      </c>
      <c r="O243" s="3">
        <v>24000</v>
      </c>
      <c r="P243" s="3">
        <v>24000</v>
      </c>
      <c r="Q243" s="3">
        <v>0</v>
      </c>
      <c r="R243" s="3"/>
      <c r="S243" s="3">
        <v>115.6</v>
      </c>
      <c r="T243" s="3">
        <v>26343</v>
      </c>
      <c r="U243" s="3">
        <v>22797</v>
      </c>
      <c r="V243" s="3">
        <v>0</v>
      </c>
      <c r="W243" s="3" t="s">
        <v>1100</v>
      </c>
      <c r="X243" s="14">
        <f t="shared" si="3"/>
        <v>-0.13494809688581311</v>
      </c>
    </row>
    <row r="244" spans="1:24" s="4" customFormat="1" ht="11.25" x14ac:dyDescent="0.2">
      <c r="A244" s="3" t="s">
        <v>912</v>
      </c>
      <c r="B244" s="3" t="s">
        <v>1090</v>
      </c>
      <c r="C244" s="3" t="s">
        <v>36</v>
      </c>
      <c r="D244" s="3">
        <v>12698</v>
      </c>
      <c r="E244" s="3" t="s">
        <v>1101</v>
      </c>
      <c r="F244" s="3" t="s">
        <v>1103</v>
      </c>
      <c r="G244" s="3" t="s">
        <v>1102</v>
      </c>
      <c r="H244" s="3"/>
      <c r="I244" s="3" t="s">
        <v>42</v>
      </c>
      <c r="J244" s="3" t="s">
        <v>43</v>
      </c>
      <c r="K244" s="3" t="s">
        <v>44</v>
      </c>
      <c r="L244" s="3" t="s">
        <v>78</v>
      </c>
      <c r="M244" s="3" t="s">
        <v>5256</v>
      </c>
      <c r="N244" s="3" t="s">
        <v>67</v>
      </c>
      <c r="O244" s="3" t="s">
        <v>40</v>
      </c>
      <c r="P244" s="3" t="s">
        <v>40</v>
      </c>
      <c r="Q244" s="3" t="s">
        <v>40</v>
      </c>
      <c r="R244" s="3"/>
      <c r="S244" s="3">
        <v>92</v>
      </c>
      <c r="T244" s="3">
        <v>113</v>
      </c>
      <c r="U244" s="3">
        <v>123</v>
      </c>
      <c r="V244" s="3">
        <v>0</v>
      </c>
      <c r="W244" s="3" t="s">
        <v>1104</v>
      </c>
      <c r="X244" s="14" t="str">
        <f t="shared" si="3"/>
        <v>-</v>
      </c>
    </row>
    <row r="245" spans="1:24" s="4" customFormat="1" ht="11.25" x14ac:dyDescent="0.2">
      <c r="A245" s="3" t="s">
        <v>912</v>
      </c>
      <c r="B245" s="3" t="s">
        <v>1090</v>
      </c>
      <c r="C245" s="3" t="s">
        <v>36</v>
      </c>
      <c r="D245" s="3">
        <v>13603</v>
      </c>
      <c r="E245" s="3" t="s">
        <v>1105</v>
      </c>
      <c r="F245" s="3" t="s">
        <v>1108</v>
      </c>
      <c r="G245" s="3" t="s">
        <v>1106</v>
      </c>
      <c r="H245" s="3" t="s">
        <v>1107</v>
      </c>
      <c r="I245" s="3" t="s">
        <v>42</v>
      </c>
      <c r="J245" s="3" t="s">
        <v>43</v>
      </c>
      <c r="K245" s="3" t="s">
        <v>505</v>
      </c>
      <c r="L245" s="3" t="s">
        <v>45</v>
      </c>
      <c r="M245" s="3" t="s">
        <v>9</v>
      </c>
      <c r="N245" s="3">
        <v>99.94</v>
      </c>
      <c r="O245" s="3">
        <v>33313564</v>
      </c>
      <c r="P245" s="3">
        <v>33332702</v>
      </c>
      <c r="Q245" s="3">
        <v>0</v>
      </c>
      <c r="R245" s="3"/>
      <c r="S245" s="3">
        <v>99.98</v>
      </c>
      <c r="T245" s="3">
        <v>21569311</v>
      </c>
      <c r="U245" s="3">
        <v>21574668</v>
      </c>
      <c r="V245" s="3">
        <v>0</v>
      </c>
      <c r="W245" s="3" t="s">
        <v>1109</v>
      </c>
      <c r="X245" s="14">
        <f t="shared" si="3"/>
        <v>-4.0008001600326315E-4</v>
      </c>
    </row>
    <row r="246" spans="1:24" s="4" customFormat="1" ht="11.25" x14ac:dyDescent="0.2">
      <c r="A246" s="3" t="s">
        <v>912</v>
      </c>
      <c r="B246" s="3" t="s">
        <v>1090</v>
      </c>
      <c r="C246" s="3" t="s">
        <v>36</v>
      </c>
      <c r="D246" s="3">
        <v>13607</v>
      </c>
      <c r="E246" s="3" t="s">
        <v>1110</v>
      </c>
      <c r="F246" s="3" t="s">
        <v>1113</v>
      </c>
      <c r="G246" s="3" t="s">
        <v>1111</v>
      </c>
      <c r="H246" s="3" t="s">
        <v>1112</v>
      </c>
      <c r="I246" s="3" t="s">
        <v>42</v>
      </c>
      <c r="J246" s="3" t="s">
        <v>43</v>
      </c>
      <c r="K246" s="3" t="s">
        <v>44</v>
      </c>
      <c r="L246" s="3" t="s">
        <v>78</v>
      </c>
      <c r="M246" s="3" t="s">
        <v>9</v>
      </c>
      <c r="N246" s="3">
        <v>50</v>
      </c>
      <c r="O246" s="3">
        <v>52</v>
      </c>
      <c r="P246" s="3">
        <v>104</v>
      </c>
      <c r="Q246" s="3">
        <v>0</v>
      </c>
      <c r="R246" s="3"/>
      <c r="S246" s="3">
        <v>56.3</v>
      </c>
      <c r="T246" s="3">
        <v>99</v>
      </c>
      <c r="U246" s="3">
        <v>176</v>
      </c>
      <c r="V246" s="3">
        <v>0</v>
      </c>
      <c r="W246" s="3" t="s">
        <v>1114</v>
      </c>
      <c r="X246" s="14">
        <f t="shared" si="3"/>
        <v>-0.11190053285968024</v>
      </c>
    </row>
    <row r="247" spans="1:24" s="4" customFormat="1" ht="11.25" x14ac:dyDescent="0.2">
      <c r="A247" s="3" t="s">
        <v>912</v>
      </c>
      <c r="B247" s="3" t="s">
        <v>1090</v>
      </c>
      <c r="C247" s="3" t="s">
        <v>36</v>
      </c>
      <c r="D247" s="3">
        <v>13699</v>
      </c>
      <c r="E247" s="3" t="s">
        <v>1115</v>
      </c>
      <c r="F247" s="3" t="s">
        <v>1117</v>
      </c>
      <c r="G247" s="3" t="s">
        <v>1102</v>
      </c>
      <c r="H247" s="3" t="s">
        <v>1116</v>
      </c>
      <c r="I247" s="3" t="s">
        <v>42</v>
      </c>
      <c r="J247" s="3" t="s">
        <v>43</v>
      </c>
      <c r="K247" s="3" t="s">
        <v>44</v>
      </c>
      <c r="L247" s="3" t="s">
        <v>78</v>
      </c>
      <c r="M247" s="3" t="s">
        <v>9</v>
      </c>
      <c r="N247" s="3">
        <v>89</v>
      </c>
      <c r="O247" s="3">
        <v>116</v>
      </c>
      <c r="P247" s="3">
        <v>131</v>
      </c>
      <c r="Q247" s="3">
        <v>0</v>
      </c>
      <c r="R247" s="3"/>
      <c r="S247" s="3">
        <v>92</v>
      </c>
      <c r="T247" s="3">
        <v>113</v>
      </c>
      <c r="U247" s="3">
        <v>123</v>
      </c>
      <c r="V247" s="3">
        <v>0</v>
      </c>
      <c r="W247" s="3" t="s">
        <v>1118</v>
      </c>
      <c r="X247" s="14">
        <f t="shared" si="3"/>
        <v>-3.2608695652173912E-2</v>
      </c>
    </row>
    <row r="248" spans="1:24" s="4" customFormat="1" ht="11.25" x14ac:dyDescent="0.2">
      <c r="A248" s="3" t="s">
        <v>912</v>
      </c>
      <c r="B248" s="3" t="s">
        <v>1119</v>
      </c>
      <c r="C248" s="3" t="s">
        <v>36</v>
      </c>
      <c r="D248" s="3">
        <v>12123</v>
      </c>
      <c r="E248" s="3" t="s">
        <v>1120</v>
      </c>
      <c r="F248" s="3" t="s">
        <v>1123</v>
      </c>
      <c r="G248" s="3" t="s">
        <v>1121</v>
      </c>
      <c r="H248" s="3" t="s">
        <v>1122</v>
      </c>
      <c r="I248" s="3" t="s">
        <v>42</v>
      </c>
      <c r="J248" s="3" t="s">
        <v>43</v>
      </c>
      <c r="K248" s="3" t="s">
        <v>53</v>
      </c>
      <c r="L248" s="3" t="s">
        <v>6</v>
      </c>
      <c r="M248" s="3" t="s">
        <v>5256</v>
      </c>
      <c r="N248" s="3" t="s">
        <v>67</v>
      </c>
      <c r="O248" s="3" t="s">
        <v>40</v>
      </c>
      <c r="P248" s="3" t="s">
        <v>40</v>
      </c>
      <c r="Q248" s="3" t="s">
        <v>40</v>
      </c>
      <c r="R248" s="3"/>
      <c r="S248" s="3">
        <v>85</v>
      </c>
      <c r="T248" s="3">
        <v>397</v>
      </c>
      <c r="U248" s="3">
        <v>467</v>
      </c>
      <c r="V248" s="3">
        <v>0</v>
      </c>
      <c r="W248" s="3" t="s">
        <v>1124</v>
      </c>
      <c r="X248" s="14" t="str">
        <f t="shared" si="3"/>
        <v>-</v>
      </c>
    </row>
    <row r="249" spans="1:24" s="4" customFormat="1" ht="11.25" x14ac:dyDescent="0.2">
      <c r="A249" s="3" t="s">
        <v>912</v>
      </c>
      <c r="B249" s="3" t="s">
        <v>1119</v>
      </c>
      <c r="C249" s="3" t="s">
        <v>36</v>
      </c>
      <c r="D249" s="3">
        <v>12439</v>
      </c>
      <c r="E249" s="3" t="s">
        <v>1125</v>
      </c>
      <c r="F249" s="3" t="s">
        <v>1128</v>
      </c>
      <c r="G249" s="3" t="s">
        <v>1126</v>
      </c>
      <c r="H249" s="3" t="s">
        <v>1127</v>
      </c>
      <c r="I249" s="3" t="s">
        <v>42</v>
      </c>
      <c r="J249" s="3" t="s">
        <v>43</v>
      </c>
      <c r="K249" s="3" t="s">
        <v>44</v>
      </c>
      <c r="L249" s="3" t="s">
        <v>6</v>
      </c>
      <c r="M249" s="3" t="s">
        <v>5257</v>
      </c>
      <c r="N249" s="3">
        <v>100</v>
      </c>
      <c r="O249" s="3">
        <v>3</v>
      </c>
      <c r="P249" s="3">
        <v>3</v>
      </c>
      <c r="Q249" s="3">
        <v>0</v>
      </c>
      <c r="R249" s="3"/>
      <c r="S249" s="3">
        <v>100</v>
      </c>
      <c r="T249" s="3">
        <v>1</v>
      </c>
      <c r="U249" s="3">
        <v>1</v>
      </c>
      <c r="V249" s="3">
        <v>0</v>
      </c>
      <c r="W249" s="3" t="s">
        <v>1129</v>
      </c>
      <c r="X249" s="14">
        <f t="shared" si="3"/>
        <v>0</v>
      </c>
    </row>
    <row r="250" spans="1:24" s="4" customFormat="1" ht="11.25" x14ac:dyDescent="0.2">
      <c r="A250" s="3" t="s">
        <v>912</v>
      </c>
      <c r="B250" s="3" t="s">
        <v>1119</v>
      </c>
      <c r="C250" s="3" t="s">
        <v>36</v>
      </c>
      <c r="D250" s="3">
        <v>12739</v>
      </c>
      <c r="E250" s="3" t="s">
        <v>1130</v>
      </c>
      <c r="F250" s="3" t="s">
        <v>1131</v>
      </c>
      <c r="G250" s="3" t="s">
        <v>1126</v>
      </c>
      <c r="H250" s="3" t="s">
        <v>1127</v>
      </c>
      <c r="I250" s="3" t="s">
        <v>42</v>
      </c>
      <c r="J250" s="3" t="s">
        <v>43</v>
      </c>
      <c r="K250" s="3" t="s">
        <v>44</v>
      </c>
      <c r="L250" s="3" t="s">
        <v>6</v>
      </c>
      <c r="M250" s="3" t="s">
        <v>5257</v>
      </c>
      <c r="N250" s="3">
        <v>75</v>
      </c>
      <c r="O250" s="3">
        <v>30434</v>
      </c>
      <c r="P250" s="3">
        <v>40796</v>
      </c>
      <c r="Q250" s="3">
        <v>0</v>
      </c>
      <c r="R250" s="3"/>
      <c r="S250" s="3">
        <v>81</v>
      </c>
      <c r="T250" s="3">
        <v>52941</v>
      </c>
      <c r="U250" s="3">
        <v>65345</v>
      </c>
      <c r="V250" s="3">
        <v>0</v>
      </c>
      <c r="W250" s="3" t="s">
        <v>1132</v>
      </c>
      <c r="X250" s="14">
        <f t="shared" si="3"/>
        <v>-7.407407407407407E-2</v>
      </c>
    </row>
    <row r="251" spans="1:24" s="4" customFormat="1" ht="11.25" x14ac:dyDescent="0.2">
      <c r="A251" s="3" t="s">
        <v>912</v>
      </c>
      <c r="B251" s="3" t="s">
        <v>1119</v>
      </c>
      <c r="C251" s="3" t="s">
        <v>36</v>
      </c>
      <c r="D251" s="3">
        <v>12840</v>
      </c>
      <c r="E251" s="3" t="s">
        <v>1133</v>
      </c>
      <c r="F251" s="3" t="s">
        <v>1134</v>
      </c>
      <c r="G251" s="3" t="s">
        <v>1126</v>
      </c>
      <c r="H251" s="3" t="s">
        <v>1127</v>
      </c>
      <c r="I251" s="3" t="s">
        <v>42</v>
      </c>
      <c r="J251" s="3" t="s">
        <v>43</v>
      </c>
      <c r="K251" s="3" t="s">
        <v>44</v>
      </c>
      <c r="L251" s="3" t="s">
        <v>6</v>
      </c>
      <c r="M251" s="3" t="s">
        <v>5256</v>
      </c>
      <c r="N251" s="3" t="s">
        <v>67</v>
      </c>
      <c r="O251" s="3" t="s">
        <v>40</v>
      </c>
      <c r="P251" s="3" t="s">
        <v>40</v>
      </c>
      <c r="Q251" s="3" t="s">
        <v>40</v>
      </c>
      <c r="R251" s="3"/>
      <c r="S251" s="3">
        <v>90</v>
      </c>
      <c r="T251" s="3">
        <v>18</v>
      </c>
      <c r="U251" s="3">
        <v>20</v>
      </c>
      <c r="V251" s="3">
        <v>0</v>
      </c>
      <c r="W251" s="3" t="s">
        <v>1135</v>
      </c>
      <c r="X251" s="14" t="str">
        <f t="shared" si="3"/>
        <v>-</v>
      </c>
    </row>
    <row r="252" spans="1:24" s="4" customFormat="1" ht="11.25" x14ac:dyDescent="0.2">
      <c r="A252" s="3" t="s">
        <v>912</v>
      </c>
      <c r="B252" s="3" t="s">
        <v>1119</v>
      </c>
      <c r="C252" s="3" t="s">
        <v>36</v>
      </c>
      <c r="D252" s="3">
        <v>13051</v>
      </c>
      <c r="E252" s="3" t="s">
        <v>1136</v>
      </c>
      <c r="F252" s="3" t="s">
        <v>1137</v>
      </c>
      <c r="G252" s="3" t="s">
        <v>1126</v>
      </c>
      <c r="H252" s="3" t="s">
        <v>1127</v>
      </c>
      <c r="I252" s="3" t="s">
        <v>42</v>
      </c>
      <c r="J252" s="3" t="s">
        <v>43</v>
      </c>
      <c r="K252" s="3" t="s">
        <v>44</v>
      </c>
      <c r="L252" s="3" t="s">
        <v>6</v>
      </c>
      <c r="M252" s="3" t="s">
        <v>5256</v>
      </c>
      <c r="N252" s="3" t="s">
        <v>67</v>
      </c>
      <c r="O252" s="3" t="s">
        <v>40</v>
      </c>
      <c r="P252" s="3" t="s">
        <v>40</v>
      </c>
      <c r="Q252" s="3" t="s">
        <v>40</v>
      </c>
      <c r="R252" s="3"/>
      <c r="S252" s="3">
        <v>100</v>
      </c>
      <c r="T252" s="3">
        <v>199</v>
      </c>
      <c r="U252" s="3">
        <v>199</v>
      </c>
      <c r="V252" s="3">
        <v>0</v>
      </c>
      <c r="W252" s="3" t="s">
        <v>1138</v>
      </c>
      <c r="X252" s="14" t="str">
        <f t="shared" si="3"/>
        <v>-</v>
      </c>
    </row>
    <row r="253" spans="1:24" s="4" customFormat="1" ht="11.25" x14ac:dyDescent="0.2">
      <c r="A253" s="3" t="s">
        <v>912</v>
      </c>
      <c r="B253" s="3" t="s">
        <v>1119</v>
      </c>
      <c r="C253" s="3" t="s">
        <v>36</v>
      </c>
      <c r="D253" s="3">
        <v>13260</v>
      </c>
      <c r="E253" s="3" t="s">
        <v>1139</v>
      </c>
      <c r="F253" s="3" t="s">
        <v>1141</v>
      </c>
      <c r="G253" s="3" t="s">
        <v>1121</v>
      </c>
      <c r="H253" s="3" t="s">
        <v>1140</v>
      </c>
      <c r="I253" s="3" t="s">
        <v>42</v>
      </c>
      <c r="J253" s="3" t="s">
        <v>43</v>
      </c>
      <c r="K253" s="3" t="s">
        <v>44</v>
      </c>
      <c r="L253" s="3" t="s">
        <v>6</v>
      </c>
      <c r="M253" s="3" t="s">
        <v>5257</v>
      </c>
      <c r="N253" s="3">
        <v>40</v>
      </c>
      <c r="O253" s="3">
        <v>41331</v>
      </c>
      <c r="P253" s="3">
        <v>103328</v>
      </c>
      <c r="Q253" s="3">
        <v>0</v>
      </c>
      <c r="R253" s="3"/>
      <c r="S253" s="3">
        <v>56.19</v>
      </c>
      <c r="T253" s="3">
        <v>48358</v>
      </c>
      <c r="U253" s="3">
        <v>86069</v>
      </c>
      <c r="V253" s="3">
        <v>0</v>
      </c>
      <c r="W253" s="3" t="s">
        <v>1142</v>
      </c>
      <c r="X253" s="14">
        <f t="shared" si="3"/>
        <v>-0.28812956042000354</v>
      </c>
    </row>
    <row r="254" spans="1:24" s="4" customFormat="1" ht="11.25" x14ac:dyDescent="0.2">
      <c r="A254" s="3" t="s">
        <v>912</v>
      </c>
      <c r="B254" s="3" t="s">
        <v>1119</v>
      </c>
      <c r="C254" s="3" t="s">
        <v>36</v>
      </c>
      <c r="D254" s="3">
        <v>13567</v>
      </c>
      <c r="E254" s="3" t="s">
        <v>1143</v>
      </c>
      <c r="F254" s="3" t="s">
        <v>1144</v>
      </c>
      <c r="G254" s="3" t="s">
        <v>1121</v>
      </c>
      <c r="H254" s="3" t="s">
        <v>1122</v>
      </c>
      <c r="I254" s="3" t="s">
        <v>42</v>
      </c>
      <c r="J254" s="3" t="s">
        <v>43</v>
      </c>
      <c r="K254" s="3" t="s">
        <v>53</v>
      </c>
      <c r="L254" s="3" t="s">
        <v>6</v>
      </c>
      <c r="M254" s="3" t="s">
        <v>9</v>
      </c>
      <c r="N254" s="3">
        <v>85</v>
      </c>
      <c r="O254" s="3">
        <v>2343</v>
      </c>
      <c r="P254" s="3">
        <v>2756</v>
      </c>
      <c r="Q254" s="3">
        <v>0</v>
      </c>
      <c r="R254" s="3"/>
      <c r="S254" s="3" t="s">
        <v>67</v>
      </c>
      <c r="T254" s="3" t="s">
        <v>40</v>
      </c>
      <c r="U254" s="3" t="s">
        <v>40</v>
      </c>
      <c r="V254" s="3" t="s">
        <v>40</v>
      </c>
      <c r="W254" s="3" t="s">
        <v>1145</v>
      </c>
      <c r="X254" s="14">
        <f t="shared" si="3"/>
        <v>1</v>
      </c>
    </row>
    <row r="255" spans="1:24" s="4" customFormat="1" ht="11.25" x14ac:dyDescent="0.2">
      <c r="A255" s="3" t="s">
        <v>912</v>
      </c>
      <c r="B255" s="3" t="s">
        <v>1119</v>
      </c>
      <c r="C255" s="3" t="s">
        <v>36</v>
      </c>
      <c r="D255" s="3">
        <v>13570</v>
      </c>
      <c r="E255" s="3" t="s">
        <v>1146</v>
      </c>
      <c r="F255" s="3" t="s">
        <v>1149</v>
      </c>
      <c r="G255" s="3" t="s">
        <v>1147</v>
      </c>
      <c r="H255" s="3" t="s">
        <v>1148</v>
      </c>
      <c r="I255" s="3" t="s">
        <v>42</v>
      </c>
      <c r="J255" s="3" t="s">
        <v>43</v>
      </c>
      <c r="K255" s="3" t="s">
        <v>44</v>
      </c>
      <c r="L255" s="3" t="s">
        <v>6</v>
      </c>
      <c r="M255" s="3" t="s">
        <v>9</v>
      </c>
      <c r="N255" s="3">
        <v>80</v>
      </c>
      <c r="O255" s="3">
        <v>449</v>
      </c>
      <c r="P255" s="3">
        <v>560</v>
      </c>
      <c r="Q255" s="3">
        <v>0</v>
      </c>
      <c r="R255" s="3"/>
      <c r="S255" s="3" t="s">
        <v>67</v>
      </c>
      <c r="T255" s="3" t="s">
        <v>40</v>
      </c>
      <c r="U255" s="3" t="s">
        <v>40</v>
      </c>
      <c r="V255" s="3" t="s">
        <v>40</v>
      </c>
      <c r="W255" s="3" t="s">
        <v>1150</v>
      </c>
      <c r="X255" s="14">
        <f t="shared" si="3"/>
        <v>1</v>
      </c>
    </row>
    <row r="256" spans="1:24" s="4" customFormat="1" ht="11.25" x14ac:dyDescent="0.2">
      <c r="A256" s="3" t="s">
        <v>912</v>
      </c>
      <c r="B256" s="3" t="s">
        <v>1119</v>
      </c>
      <c r="C256" s="3" t="s">
        <v>36</v>
      </c>
      <c r="D256" s="3">
        <v>13573</v>
      </c>
      <c r="E256" s="3" t="s">
        <v>1151</v>
      </c>
      <c r="F256" s="3" t="s">
        <v>1153</v>
      </c>
      <c r="G256" s="3" t="s">
        <v>1147</v>
      </c>
      <c r="H256" s="3" t="s">
        <v>1152</v>
      </c>
      <c r="I256" s="3" t="s">
        <v>42</v>
      </c>
      <c r="J256" s="3" t="s">
        <v>43</v>
      </c>
      <c r="K256" s="3" t="s">
        <v>44</v>
      </c>
      <c r="L256" s="3" t="s">
        <v>6</v>
      </c>
      <c r="M256" s="3" t="s">
        <v>9</v>
      </c>
      <c r="N256" s="3">
        <v>70</v>
      </c>
      <c r="O256" s="3">
        <v>19</v>
      </c>
      <c r="P256" s="3">
        <v>27</v>
      </c>
      <c r="Q256" s="3">
        <v>0</v>
      </c>
      <c r="R256" s="3"/>
      <c r="S256" s="3" t="s">
        <v>67</v>
      </c>
      <c r="T256" s="3" t="s">
        <v>40</v>
      </c>
      <c r="U256" s="3" t="s">
        <v>40</v>
      </c>
      <c r="V256" s="3" t="s">
        <v>40</v>
      </c>
      <c r="W256" s="3" t="s">
        <v>1154</v>
      </c>
      <c r="X256" s="14">
        <f t="shared" si="3"/>
        <v>1</v>
      </c>
    </row>
    <row r="257" spans="1:24" s="4" customFormat="1" ht="11.25" x14ac:dyDescent="0.2">
      <c r="A257" s="3" t="s">
        <v>912</v>
      </c>
      <c r="B257" s="3" t="s">
        <v>1119</v>
      </c>
      <c r="C257" s="3" t="s">
        <v>36</v>
      </c>
      <c r="D257" s="3">
        <v>13615</v>
      </c>
      <c r="E257" s="3" t="s">
        <v>1155</v>
      </c>
      <c r="F257" s="3" t="s">
        <v>1157</v>
      </c>
      <c r="G257" s="3" t="s">
        <v>1126</v>
      </c>
      <c r="H257" s="3" t="s">
        <v>1156</v>
      </c>
      <c r="I257" s="3" t="s">
        <v>42</v>
      </c>
      <c r="J257" s="3" t="s">
        <v>43</v>
      </c>
      <c r="K257" s="3" t="s">
        <v>44</v>
      </c>
      <c r="L257" s="3" t="s">
        <v>6</v>
      </c>
      <c r="M257" s="3" t="s">
        <v>9</v>
      </c>
      <c r="N257" s="3">
        <v>15</v>
      </c>
      <c r="O257" s="3">
        <v>83</v>
      </c>
      <c r="P257" s="3">
        <v>550</v>
      </c>
      <c r="Q257" s="3">
        <v>0</v>
      </c>
      <c r="R257" s="3"/>
      <c r="S257" s="3">
        <v>20</v>
      </c>
      <c r="T257" s="3">
        <v>109</v>
      </c>
      <c r="U257" s="3">
        <v>534</v>
      </c>
      <c r="V257" s="3">
        <v>0</v>
      </c>
      <c r="W257" s="3" t="s">
        <v>1158</v>
      </c>
      <c r="X257" s="14">
        <f t="shared" si="3"/>
        <v>-0.25</v>
      </c>
    </row>
    <row r="258" spans="1:24" s="4" customFormat="1" ht="11.25" x14ac:dyDescent="0.2">
      <c r="A258" s="3" t="s">
        <v>912</v>
      </c>
      <c r="B258" s="3" t="s">
        <v>1159</v>
      </c>
      <c r="C258" s="3" t="s">
        <v>36</v>
      </c>
      <c r="D258" s="3">
        <v>12430</v>
      </c>
      <c r="E258" s="3" t="s">
        <v>1160</v>
      </c>
      <c r="F258" s="3" t="s">
        <v>1161</v>
      </c>
      <c r="G258" s="3"/>
      <c r="H258" s="3"/>
      <c r="I258" s="3" t="s">
        <v>42</v>
      </c>
      <c r="J258" s="3" t="s">
        <v>43</v>
      </c>
      <c r="K258" s="3" t="s">
        <v>44</v>
      </c>
      <c r="L258" s="3" t="s">
        <v>6</v>
      </c>
      <c r="M258" s="3" t="s">
        <v>5256</v>
      </c>
      <c r="N258" s="3" t="s">
        <v>67</v>
      </c>
      <c r="O258" s="3" t="s">
        <v>40</v>
      </c>
      <c r="P258" s="3" t="s">
        <v>40</v>
      </c>
      <c r="Q258" s="3" t="s">
        <v>40</v>
      </c>
      <c r="R258" s="3"/>
      <c r="S258" s="3">
        <v>0.56999999999999995</v>
      </c>
      <c r="T258" s="3">
        <v>19855</v>
      </c>
      <c r="U258" s="3">
        <v>3472243</v>
      </c>
      <c r="V258" s="3">
        <v>0</v>
      </c>
      <c r="W258" s="3" t="s">
        <v>1162</v>
      </c>
      <c r="X258" s="14" t="str">
        <f t="shared" si="3"/>
        <v>-</v>
      </c>
    </row>
    <row r="259" spans="1:24" s="4" customFormat="1" ht="11.25" x14ac:dyDescent="0.2">
      <c r="A259" s="3" t="s">
        <v>912</v>
      </c>
      <c r="B259" s="3" t="s">
        <v>1159</v>
      </c>
      <c r="C259" s="3" t="s">
        <v>36</v>
      </c>
      <c r="D259" s="3">
        <v>12925</v>
      </c>
      <c r="E259" s="3" t="s">
        <v>1163</v>
      </c>
      <c r="F259" s="3" t="s">
        <v>1166</v>
      </c>
      <c r="G259" s="3" t="s">
        <v>1164</v>
      </c>
      <c r="H259" s="3" t="s">
        <v>1165</v>
      </c>
      <c r="I259" s="3" t="s">
        <v>340</v>
      </c>
      <c r="J259" s="3" t="s">
        <v>43</v>
      </c>
      <c r="K259" s="3" t="s">
        <v>44</v>
      </c>
      <c r="L259" s="3" t="s">
        <v>6</v>
      </c>
      <c r="M259" s="3" t="s">
        <v>5257</v>
      </c>
      <c r="N259" s="3">
        <v>441999.25</v>
      </c>
      <c r="O259" s="3">
        <v>5303991</v>
      </c>
      <c r="P259" s="3">
        <v>0</v>
      </c>
      <c r="Q259" s="3">
        <v>0</v>
      </c>
      <c r="R259" s="3"/>
      <c r="S259" s="3">
        <v>346637.25</v>
      </c>
      <c r="T259" s="3">
        <v>4159647</v>
      </c>
      <c r="U259" s="3">
        <v>0</v>
      </c>
      <c r="V259" s="3">
        <v>0</v>
      </c>
      <c r="W259" s="3" t="s">
        <v>1167</v>
      </c>
      <c r="X259" s="14">
        <f t="shared" ref="X259:X322" si="4">+IF(J259="Asc",IF(AND(M259="Nuevo",IFERROR((N259-S259)/S259,"-") ="-"),1,IFERROR((N259-S259)/S259,"-")),IF(AND(M259="Nuevo",IFERROR((N259-S259)/S259,"-") ="-"),1,IFERROR((N259-S259)/S259,"-"))*-1)</f>
        <v>0.27510603664205158</v>
      </c>
    </row>
    <row r="260" spans="1:24" s="4" customFormat="1" ht="11.25" x14ac:dyDescent="0.2">
      <c r="A260" s="3" t="s">
        <v>912</v>
      </c>
      <c r="B260" s="3" t="s">
        <v>1159</v>
      </c>
      <c r="C260" s="3" t="s">
        <v>36</v>
      </c>
      <c r="D260" s="3">
        <v>13072</v>
      </c>
      <c r="E260" s="3" t="s">
        <v>1168</v>
      </c>
      <c r="F260" s="3" t="s">
        <v>1171</v>
      </c>
      <c r="G260" s="3" t="s">
        <v>1169</v>
      </c>
      <c r="H260" s="3" t="s">
        <v>1170</v>
      </c>
      <c r="I260" s="3" t="s">
        <v>42</v>
      </c>
      <c r="J260" s="3" t="s">
        <v>43</v>
      </c>
      <c r="K260" s="3" t="s">
        <v>44</v>
      </c>
      <c r="L260" s="3" t="s">
        <v>78</v>
      </c>
      <c r="M260" s="3" t="s">
        <v>5257</v>
      </c>
      <c r="N260" s="3">
        <v>21.63</v>
      </c>
      <c r="O260" s="3">
        <v>345946</v>
      </c>
      <c r="P260" s="3">
        <v>1599367</v>
      </c>
      <c r="Q260" s="3">
        <v>0</v>
      </c>
      <c r="R260" s="3"/>
      <c r="S260" s="3">
        <v>24.24</v>
      </c>
      <c r="T260" s="3">
        <v>97863</v>
      </c>
      <c r="U260" s="3">
        <v>403807</v>
      </c>
      <c r="V260" s="3">
        <v>0</v>
      </c>
      <c r="W260" s="3" t="s">
        <v>1172</v>
      </c>
      <c r="X260" s="14">
        <f t="shared" si="4"/>
        <v>-0.10767326732673266</v>
      </c>
    </row>
    <row r="261" spans="1:24" s="4" customFormat="1" ht="11.25" x14ac:dyDescent="0.2">
      <c r="A261" s="3" t="s">
        <v>912</v>
      </c>
      <c r="B261" s="3" t="s">
        <v>1159</v>
      </c>
      <c r="C261" s="3" t="s">
        <v>36</v>
      </c>
      <c r="D261" s="3">
        <v>13258</v>
      </c>
      <c r="E261" s="3" t="s">
        <v>1173</v>
      </c>
      <c r="F261" s="3" t="s">
        <v>1174</v>
      </c>
      <c r="G261" s="3"/>
      <c r="H261" s="3"/>
      <c r="I261" s="3" t="s">
        <v>340</v>
      </c>
      <c r="J261" s="3" t="s">
        <v>43</v>
      </c>
      <c r="K261" s="3" t="s">
        <v>44</v>
      </c>
      <c r="L261" s="3" t="s">
        <v>6</v>
      </c>
      <c r="M261" s="3" t="s">
        <v>5256</v>
      </c>
      <c r="N261" s="3" t="s">
        <v>67</v>
      </c>
      <c r="O261" s="3" t="s">
        <v>40</v>
      </c>
      <c r="P261" s="3" t="s">
        <v>40</v>
      </c>
      <c r="Q261" s="3" t="s">
        <v>40</v>
      </c>
      <c r="R261" s="3"/>
      <c r="S261" s="3">
        <v>4.59</v>
      </c>
      <c r="T261" s="3">
        <v>9041</v>
      </c>
      <c r="U261" s="3">
        <v>19678363</v>
      </c>
      <c r="V261" s="3">
        <v>10000</v>
      </c>
      <c r="W261" s="3" t="s">
        <v>1175</v>
      </c>
      <c r="X261" s="14" t="str">
        <f t="shared" si="4"/>
        <v>-</v>
      </c>
    </row>
    <row r="262" spans="1:24" s="4" customFormat="1" ht="11.25" x14ac:dyDescent="0.2">
      <c r="A262" s="3" t="s">
        <v>912</v>
      </c>
      <c r="B262" s="3" t="s">
        <v>1159</v>
      </c>
      <c r="C262" s="3" t="s">
        <v>36</v>
      </c>
      <c r="D262" s="3">
        <v>13359</v>
      </c>
      <c r="E262" s="3" t="s">
        <v>1176</v>
      </c>
      <c r="F262" s="3" t="s">
        <v>1178</v>
      </c>
      <c r="G262" s="3" t="s">
        <v>1164</v>
      </c>
      <c r="H262" s="3" t="s">
        <v>1177</v>
      </c>
      <c r="I262" s="3" t="s">
        <v>42</v>
      </c>
      <c r="J262" s="3" t="s">
        <v>43</v>
      </c>
      <c r="K262" s="3" t="s">
        <v>44</v>
      </c>
      <c r="L262" s="3" t="s">
        <v>392</v>
      </c>
      <c r="M262" s="3" t="s">
        <v>5257</v>
      </c>
      <c r="N262" s="3">
        <v>100</v>
      </c>
      <c r="O262" s="3">
        <v>2521319</v>
      </c>
      <c r="P262" s="3">
        <v>2521319</v>
      </c>
      <c r="Q262" s="3">
        <v>0</v>
      </c>
      <c r="R262" s="3"/>
      <c r="S262" s="3" t="s">
        <v>67</v>
      </c>
      <c r="T262" s="3" t="s">
        <v>40</v>
      </c>
      <c r="U262" s="3" t="s">
        <v>40</v>
      </c>
      <c r="V262" s="3" t="s">
        <v>40</v>
      </c>
      <c r="W262" s="3" t="s">
        <v>1179</v>
      </c>
      <c r="X262" s="14" t="str">
        <f t="shared" si="4"/>
        <v>-</v>
      </c>
    </row>
    <row r="263" spans="1:24" s="4" customFormat="1" ht="11.25" x14ac:dyDescent="0.2">
      <c r="A263" s="3" t="s">
        <v>912</v>
      </c>
      <c r="B263" s="3" t="s">
        <v>1159</v>
      </c>
      <c r="C263" s="3" t="s">
        <v>36</v>
      </c>
      <c r="D263" s="3">
        <v>13361</v>
      </c>
      <c r="E263" s="3" t="s">
        <v>1180</v>
      </c>
      <c r="F263" s="3" t="s">
        <v>1181</v>
      </c>
      <c r="G263" s="3"/>
      <c r="H263" s="3"/>
      <c r="I263" s="3" t="s">
        <v>42</v>
      </c>
      <c r="J263" s="3" t="s">
        <v>43</v>
      </c>
      <c r="K263" s="3" t="s">
        <v>44</v>
      </c>
      <c r="L263" s="3" t="s">
        <v>6</v>
      </c>
      <c r="M263" s="3" t="s">
        <v>5256</v>
      </c>
      <c r="N263" s="3" t="s">
        <v>67</v>
      </c>
      <c r="O263" s="3" t="s">
        <v>40</v>
      </c>
      <c r="P263" s="3" t="s">
        <v>40</v>
      </c>
      <c r="Q263" s="3" t="s">
        <v>40</v>
      </c>
      <c r="R263" s="3"/>
      <c r="S263" s="3">
        <v>0.22</v>
      </c>
      <c r="T263" s="3">
        <v>1897</v>
      </c>
      <c r="U263" s="3">
        <v>858262</v>
      </c>
      <c r="V263" s="3">
        <v>0</v>
      </c>
      <c r="W263" s="3" t="s">
        <v>1182</v>
      </c>
      <c r="X263" s="14" t="str">
        <f t="shared" si="4"/>
        <v>-</v>
      </c>
    </row>
    <row r="264" spans="1:24" s="4" customFormat="1" ht="11.25" x14ac:dyDescent="0.2">
      <c r="A264" s="3" t="s">
        <v>912</v>
      </c>
      <c r="B264" s="3" t="s">
        <v>1159</v>
      </c>
      <c r="C264" s="3" t="s">
        <v>36</v>
      </c>
      <c r="D264" s="3">
        <v>13591</v>
      </c>
      <c r="E264" s="3" t="s">
        <v>1183</v>
      </c>
      <c r="F264" s="3" t="s">
        <v>1185</v>
      </c>
      <c r="G264" s="3" t="s">
        <v>1169</v>
      </c>
      <c r="H264" s="3" t="s">
        <v>1184</v>
      </c>
      <c r="I264" s="3" t="s">
        <v>1186</v>
      </c>
      <c r="J264" s="3" t="s">
        <v>43</v>
      </c>
      <c r="K264" s="3" t="s">
        <v>44</v>
      </c>
      <c r="L264" s="3" t="s">
        <v>6</v>
      </c>
      <c r="M264" s="3" t="s">
        <v>9</v>
      </c>
      <c r="N264" s="3">
        <v>40.799999999999997</v>
      </c>
      <c r="O264" s="3">
        <v>81440</v>
      </c>
      <c r="P264" s="3">
        <v>19960889</v>
      </c>
      <c r="Q264" s="3">
        <v>10000</v>
      </c>
      <c r="R264" s="3"/>
      <c r="S264" s="3">
        <v>15.65</v>
      </c>
      <c r="T264" s="3">
        <v>30793</v>
      </c>
      <c r="U264" s="3">
        <v>19678363</v>
      </c>
      <c r="V264" s="3">
        <v>10000</v>
      </c>
      <c r="W264" s="3" t="s">
        <v>1187</v>
      </c>
      <c r="X264" s="14">
        <f t="shared" si="4"/>
        <v>1.6070287539936101</v>
      </c>
    </row>
    <row r="265" spans="1:24" s="4" customFormat="1" ht="11.25" x14ac:dyDescent="0.2">
      <c r="A265" s="3" t="s">
        <v>912</v>
      </c>
      <c r="B265" s="3" t="s">
        <v>1159</v>
      </c>
      <c r="C265" s="3" t="s">
        <v>36</v>
      </c>
      <c r="D265" s="3">
        <v>13613</v>
      </c>
      <c r="E265" s="3" t="s">
        <v>1188</v>
      </c>
      <c r="F265" s="3" t="s">
        <v>1191</v>
      </c>
      <c r="G265" s="3" t="s">
        <v>1189</v>
      </c>
      <c r="H265" s="3" t="s">
        <v>1190</v>
      </c>
      <c r="I265" s="3" t="s">
        <v>42</v>
      </c>
      <c r="J265" s="3" t="s">
        <v>43</v>
      </c>
      <c r="K265" s="3" t="s">
        <v>44</v>
      </c>
      <c r="L265" s="3" t="s">
        <v>45</v>
      </c>
      <c r="M265" s="3" t="s">
        <v>9</v>
      </c>
      <c r="N265" s="3">
        <v>100</v>
      </c>
      <c r="O265" s="3">
        <v>12</v>
      </c>
      <c r="P265" s="3">
        <v>12</v>
      </c>
      <c r="Q265" s="3">
        <v>0</v>
      </c>
      <c r="R265" s="3"/>
      <c r="S265" s="3" t="s">
        <v>67</v>
      </c>
      <c r="T265" s="3" t="s">
        <v>40</v>
      </c>
      <c r="U265" s="3" t="s">
        <v>40</v>
      </c>
      <c r="V265" s="3" t="s">
        <v>40</v>
      </c>
      <c r="W265" s="3" t="s">
        <v>1192</v>
      </c>
      <c r="X265" s="14">
        <f t="shared" si="4"/>
        <v>1</v>
      </c>
    </row>
    <row r="266" spans="1:24" s="4" customFormat="1" ht="11.25" x14ac:dyDescent="0.2">
      <c r="A266" s="3" t="s">
        <v>912</v>
      </c>
      <c r="B266" s="3" t="s">
        <v>1159</v>
      </c>
      <c r="C266" s="3" t="s">
        <v>36</v>
      </c>
      <c r="D266" s="3">
        <v>13617</v>
      </c>
      <c r="E266" s="3" t="s">
        <v>1193</v>
      </c>
      <c r="F266" s="3" t="s">
        <v>1196</v>
      </c>
      <c r="G266" s="3" t="s">
        <v>1194</v>
      </c>
      <c r="H266" s="3" t="s">
        <v>1195</v>
      </c>
      <c r="I266" s="3" t="s">
        <v>42</v>
      </c>
      <c r="J266" s="3" t="s">
        <v>43</v>
      </c>
      <c r="K266" s="3" t="s">
        <v>44</v>
      </c>
      <c r="L266" s="3" t="s">
        <v>6</v>
      </c>
      <c r="M266" s="3" t="s">
        <v>9</v>
      </c>
      <c r="N266" s="3">
        <v>100</v>
      </c>
      <c r="O266" s="3">
        <v>662</v>
      </c>
      <c r="P266" s="3">
        <v>662</v>
      </c>
      <c r="Q266" s="3">
        <v>0</v>
      </c>
      <c r="R266" s="3"/>
      <c r="S266" s="3">
        <v>100</v>
      </c>
      <c r="T266" s="3">
        <v>678</v>
      </c>
      <c r="U266" s="3">
        <v>678</v>
      </c>
      <c r="V266" s="3">
        <v>0</v>
      </c>
      <c r="W266" s="3" t="s">
        <v>1197</v>
      </c>
      <c r="X266" s="14">
        <f t="shared" si="4"/>
        <v>0</v>
      </c>
    </row>
    <row r="267" spans="1:24" s="4" customFormat="1" ht="11.25" x14ac:dyDescent="0.2">
      <c r="A267" s="3" t="s">
        <v>912</v>
      </c>
      <c r="B267" s="3" t="s">
        <v>1198</v>
      </c>
      <c r="C267" s="3" t="s">
        <v>36</v>
      </c>
      <c r="D267" s="3">
        <v>12784</v>
      </c>
      <c r="E267" s="3" t="s">
        <v>1199</v>
      </c>
      <c r="F267" s="3" t="s">
        <v>1201</v>
      </c>
      <c r="G267" s="3" t="s">
        <v>1200</v>
      </c>
      <c r="H267" s="3"/>
      <c r="I267" s="3" t="s">
        <v>340</v>
      </c>
      <c r="J267" s="3" t="s">
        <v>43</v>
      </c>
      <c r="K267" s="3" t="s">
        <v>53</v>
      </c>
      <c r="L267" s="3" t="s">
        <v>6</v>
      </c>
      <c r="M267" s="3" t="s">
        <v>5256</v>
      </c>
      <c r="N267" s="3" t="s">
        <v>67</v>
      </c>
      <c r="O267" s="3" t="s">
        <v>40</v>
      </c>
      <c r="P267" s="3" t="s">
        <v>40</v>
      </c>
      <c r="Q267" s="3" t="s">
        <v>40</v>
      </c>
      <c r="R267" s="3"/>
      <c r="S267" s="3">
        <v>76.400000000000006</v>
      </c>
      <c r="T267" s="3">
        <v>76.400000000000006</v>
      </c>
      <c r="U267" s="3">
        <v>0</v>
      </c>
      <c r="V267" s="3">
        <v>0</v>
      </c>
      <c r="W267" s="3" t="s">
        <v>1202</v>
      </c>
      <c r="X267" s="14" t="str">
        <f t="shared" si="4"/>
        <v>-</v>
      </c>
    </row>
    <row r="268" spans="1:24" s="4" customFormat="1" ht="11.25" x14ac:dyDescent="0.2">
      <c r="A268" s="3" t="s">
        <v>912</v>
      </c>
      <c r="B268" s="3" t="s">
        <v>1198</v>
      </c>
      <c r="C268" s="3" t="s">
        <v>36</v>
      </c>
      <c r="D268" s="3">
        <v>13152</v>
      </c>
      <c r="E268" s="3" t="s">
        <v>1203</v>
      </c>
      <c r="F268" s="3" t="s">
        <v>1205</v>
      </c>
      <c r="G268" s="3" t="s">
        <v>1204</v>
      </c>
      <c r="H268" s="3"/>
      <c r="I268" s="3" t="s">
        <v>42</v>
      </c>
      <c r="J268" s="3" t="s">
        <v>43</v>
      </c>
      <c r="K268" s="3" t="s">
        <v>44</v>
      </c>
      <c r="L268" s="3" t="s">
        <v>6</v>
      </c>
      <c r="M268" s="3" t="s">
        <v>5256</v>
      </c>
      <c r="N268" s="3" t="s">
        <v>67</v>
      </c>
      <c r="O268" s="3" t="s">
        <v>40</v>
      </c>
      <c r="P268" s="3" t="s">
        <v>40</v>
      </c>
      <c r="Q268" s="3" t="s">
        <v>40</v>
      </c>
      <c r="R268" s="3"/>
      <c r="S268" s="3">
        <v>85.2</v>
      </c>
      <c r="T268" s="3">
        <v>785</v>
      </c>
      <c r="U268" s="3">
        <v>921</v>
      </c>
      <c r="V268" s="3">
        <v>0</v>
      </c>
      <c r="W268" s="3" t="s">
        <v>1206</v>
      </c>
      <c r="X268" s="14" t="str">
        <f t="shared" si="4"/>
        <v>-</v>
      </c>
    </row>
    <row r="269" spans="1:24" s="4" customFormat="1" ht="11.25" x14ac:dyDescent="0.2">
      <c r="A269" s="3" t="s">
        <v>912</v>
      </c>
      <c r="B269" s="3" t="s">
        <v>1198</v>
      </c>
      <c r="C269" s="3" t="s">
        <v>36</v>
      </c>
      <c r="D269" s="3">
        <v>13396</v>
      </c>
      <c r="E269" s="3" t="s">
        <v>1207</v>
      </c>
      <c r="F269" s="3" t="s">
        <v>1210</v>
      </c>
      <c r="G269" s="3" t="s">
        <v>1208</v>
      </c>
      <c r="H269" s="3" t="s">
        <v>1209</v>
      </c>
      <c r="I269" s="3" t="s">
        <v>42</v>
      </c>
      <c r="J269" s="3" t="s">
        <v>43</v>
      </c>
      <c r="K269" s="3" t="s">
        <v>44</v>
      </c>
      <c r="L269" s="3" t="s">
        <v>78</v>
      </c>
      <c r="M269" s="3" t="s">
        <v>5257</v>
      </c>
      <c r="N269" s="3">
        <v>78.900000000000006</v>
      </c>
      <c r="O269" s="3">
        <v>142</v>
      </c>
      <c r="P269" s="3">
        <v>180</v>
      </c>
      <c r="Q269" s="3">
        <v>0</v>
      </c>
      <c r="R269" s="3"/>
      <c r="S269" s="3">
        <v>81.3</v>
      </c>
      <c r="T269" s="3">
        <v>174</v>
      </c>
      <c r="U269" s="3">
        <v>214</v>
      </c>
      <c r="V269" s="3">
        <v>0</v>
      </c>
      <c r="W269" s="3" t="s">
        <v>1211</v>
      </c>
      <c r="X269" s="14">
        <f t="shared" si="4"/>
        <v>-2.9520295202951925E-2</v>
      </c>
    </row>
    <row r="270" spans="1:24" s="4" customFormat="1" ht="11.25" x14ac:dyDescent="0.2">
      <c r="A270" s="3" t="s">
        <v>912</v>
      </c>
      <c r="B270" s="3" t="s">
        <v>1198</v>
      </c>
      <c r="C270" s="3" t="s">
        <v>36</v>
      </c>
      <c r="D270" s="3">
        <v>13398</v>
      </c>
      <c r="E270" s="3" t="s">
        <v>1212</v>
      </c>
      <c r="F270" s="3" t="s">
        <v>1214</v>
      </c>
      <c r="G270" s="3" t="s">
        <v>1200</v>
      </c>
      <c r="H270" s="3" t="s">
        <v>1213</v>
      </c>
      <c r="I270" s="3" t="s">
        <v>42</v>
      </c>
      <c r="J270" s="3" t="s">
        <v>43</v>
      </c>
      <c r="K270" s="3" t="s">
        <v>44</v>
      </c>
      <c r="L270" s="3" t="s">
        <v>6</v>
      </c>
      <c r="M270" s="3" t="s">
        <v>5257</v>
      </c>
      <c r="N270" s="3">
        <v>51.7</v>
      </c>
      <c r="O270" s="3">
        <v>15</v>
      </c>
      <c r="P270" s="3">
        <v>29</v>
      </c>
      <c r="Q270" s="3">
        <v>0</v>
      </c>
      <c r="R270" s="3"/>
      <c r="S270" s="3">
        <v>48.3</v>
      </c>
      <c r="T270" s="3">
        <v>14</v>
      </c>
      <c r="U270" s="3">
        <v>29</v>
      </c>
      <c r="V270" s="3">
        <v>0</v>
      </c>
      <c r="W270" s="3" t="s">
        <v>1215</v>
      </c>
      <c r="X270" s="14">
        <f t="shared" si="4"/>
        <v>7.0393374741200956E-2</v>
      </c>
    </row>
    <row r="271" spans="1:24" s="4" customFormat="1" ht="11.25" x14ac:dyDescent="0.2">
      <c r="A271" s="3" t="s">
        <v>912</v>
      </c>
      <c r="B271" s="3" t="s">
        <v>1198</v>
      </c>
      <c r="C271" s="3" t="s">
        <v>36</v>
      </c>
      <c r="D271" s="3">
        <v>13555</v>
      </c>
      <c r="E271" s="3" t="s">
        <v>1216</v>
      </c>
      <c r="F271" s="3" t="s">
        <v>1218</v>
      </c>
      <c r="G271" s="3" t="s">
        <v>1208</v>
      </c>
      <c r="H271" s="3" t="s">
        <v>1217</v>
      </c>
      <c r="I271" s="3" t="s">
        <v>42</v>
      </c>
      <c r="J271" s="3" t="s">
        <v>43</v>
      </c>
      <c r="K271" s="3" t="s">
        <v>44</v>
      </c>
      <c r="L271" s="3" t="s">
        <v>6</v>
      </c>
      <c r="M271" s="3" t="s">
        <v>9</v>
      </c>
      <c r="N271" s="3">
        <v>1.39</v>
      </c>
      <c r="O271" s="3">
        <v>572</v>
      </c>
      <c r="P271" s="3">
        <v>41157</v>
      </c>
      <c r="Q271" s="3">
        <v>0</v>
      </c>
      <c r="R271" s="3"/>
      <c r="S271" s="3">
        <v>1.63</v>
      </c>
      <c r="T271" s="3">
        <v>625</v>
      </c>
      <c r="U271" s="3">
        <v>38250</v>
      </c>
      <c r="V271" s="3">
        <v>0</v>
      </c>
      <c r="W271" s="3" t="s">
        <v>1219</v>
      </c>
      <c r="X271" s="14">
        <f t="shared" si="4"/>
        <v>-0.14723926380368099</v>
      </c>
    </row>
    <row r="272" spans="1:24" s="4" customFormat="1" ht="11.25" x14ac:dyDescent="0.2">
      <c r="A272" s="3" t="s">
        <v>912</v>
      </c>
      <c r="B272" s="3" t="s">
        <v>1198</v>
      </c>
      <c r="C272" s="3" t="s">
        <v>36</v>
      </c>
      <c r="D272" s="3">
        <v>13556</v>
      </c>
      <c r="E272" s="3" t="s">
        <v>1220</v>
      </c>
      <c r="F272" s="3" t="s">
        <v>1222</v>
      </c>
      <c r="G272" s="3" t="s">
        <v>1208</v>
      </c>
      <c r="H272" s="3" t="s">
        <v>1221</v>
      </c>
      <c r="I272" s="3" t="s">
        <v>42</v>
      </c>
      <c r="J272" s="3" t="s">
        <v>43</v>
      </c>
      <c r="K272" s="3" t="s">
        <v>44</v>
      </c>
      <c r="L272" s="3" t="s">
        <v>78</v>
      </c>
      <c r="M272" s="3" t="s">
        <v>9</v>
      </c>
      <c r="N272" s="3">
        <v>66.7</v>
      </c>
      <c r="O272" s="3">
        <v>10</v>
      </c>
      <c r="P272" s="3">
        <v>15</v>
      </c>
      <c r="Q272" s="3">
        <v>0</v>
      </c>
      <c r="R272" s="3"/>
      <c r="S272" s="3">
        <v>59.1</v>
      </c>
      <c r="T272" s="3">
        <v>13</v>
      </c>
      <c r="U272" s="3">
        <v>22</v>
      </c>
      <c r="V272" s="3">
        <v>0</v>
      </c>
      <c r="W272" s="3" t="s">
        <v>1223</v>
      </c>
      <c r="X272" s="14">
        <f t="shared" si="4"/>
        <v>0.12859560067681897</v>
      </c>
    </row>
    <row r="273" spans="1:24" s="4" customFormat="1" ht="11.25" x14ac:dyDescent="0.2">
      <c r="A273" s="3" t="s">
        <v>912</v>
      </c>
      <c r="B273" s="3" t="s">
        <v>1198</v>
      </c>
      <c r="C273" s="3" t="s">
        <v>36</v>
      </c>
      <c r="D273" s="3">
        <v>13982</v>
      </c>
      <c r="E273" s="3" t="s">
        <v>1224</v>
      </c>
      <c r="F273" s="3" t="s">
        <v>1226</v>
      </c>
      <c r="G273" s="3" t="s">
        <v>1204</v>
      </c>
      <c r="H273" s="3" t="s">
        <v>1225</v>
      </c>
      <c r="I273" s="3" t="s">
        <v>42</v>
      </c>
      <c r="J273" s="3" t="s">
        <v>43</v>
      </c>
      <c r="K273" s="3" t="s">
        <v>44</v>
      </c>
      <c r="L273" s="3" t="s">
        <v>6</v>
      </c>
      <c r="M273" s="3" t="s">
        <v>9</v>
      </c>
      <c r="N273" s="3">
        <v>62</v>
      </c>
      <c r="O273" s="3">
        <v>558</v>
      </c>
      <c r="P273" s="3">
        <v>900</v>
      </c>
      <c r="Q273" s="3">
        <v>0</v>
      </c>
      <c r="R273" s="3"/>
      <c r="S273" s="3">
        <v>59.6</v>
      </c>
      <c r="T273" s="3">
        <v>743</v>
      </c>
      <c r="U273" s="3">
        <v>1246</v>
      </c>
      <c r="V273" s="3">
        <v>0</v>
      </c>
      <c r="W273" s="3" t="s">
        <v>1227</v>
      </c>
      <c r="X273" s="14">
        <f t="shared" si="4"/>
        <v>4.0268456375838903E-2</v>
      </c>
    </row>
    <row r="274" spans="1:24" s="4" customFormat="1" ht="11.25" x14ac:dyDescent="0.2">
      <c r="A274" s="3" t="s">
        <v>912</v>
      </c>
      <c r="B274" s="3" t="s">
        <v>1228</v>
      </c>
      <c r="C274" s="3" t="s">
        <v>36</v>
      </c>
      <c r="D274" s="3">
        <v>13033</v>
      </c>
      <c r="E274" s="3" t="s">
        <v>1229</v>
      </c>
      <c r="F274" s="3" t="s">
        <v>1230</v>
      </c>
      <c r="G274" s="3"/>
      <c r="H274" s="3"/>
      <c r="I274" s="3" t="s">
        <v>42</v>
      </c>
      <c r="J274" s="3" t="s">
        <v>43</v>
      </c>
      <c r="K274" s="3" t="s">
        <v>44</v>
      </c>
      <c r="L274" s="3" t="s">
        <v>6</v>
      </c>
      <c r="M274" s="3" t="s">
        <v>5256</v>
      </c>
      <c r="N274" s="3" t="s">
        <v>67</v>
      </c>
      <c r="O274" s="3" t="s">
        <v>40</v>
      </c>
      <c r="P274" s="3" t="s">
        <v>40</v>
      </c>
      <c r="Q274" s="3" t="s">
        <v>40</v>
      </c>
      <c r="R274" s="3"/>
      <c r="S274" s="3">
        <v>75</v>
      </c>
      <c r="T274" s="3">
        <v>18</v>
      </c>
      <c r="U274" s="3">
        <v>24</v>
      </c>
      <c r="V274" s="3">
        <v>0</v>
      </c>
      <c r="W274" s="3" t="s">
        <v>1231</v>
      </c>
      <c r="X274" s="14" t="str">
        <f t="shared" si="4"/>
        <v>-</v>
      </c>
    </row>
    <row r="275" spans="1:24" s="4" customFormat="1" ht="11.25" x14ac:dyDescent="0.2">
      <c r="A275" s="3" t="s">
        <v>912</v>
      </c>
      <c r="B275" s="3" t="s">
        <v>1228</v>
      </c>
      <c r="C275" s="3" t="s">
        <v>36</v>
      </c>
      <c r="D275" s="3">
        <v>13035</v>
      </c>
      <c r="E275" s="3" t="s">
        <v>1232</v>
      </c>
      <c r="F275" s="3" t="s">
        <v>1235</v>
      </c>
      <c r="G275" s="3" t="s">
        <v>1233</v>
      </c>
      <c r="H275" s="3" t="s">
        <v>1234</v>
      </c>
      <c r="I275" s="3" t="s">
        <v>42</v>
      </c>
      <c r="J275" s="3" t="s">
        <v>43</v>
      </c>
      <c r="K275" s="3" t="s">
        <v>44</v>
      </c>
      <c r="L275" s="3" t="s">
        <v>6</v>
      </c>
      <c r="M275" s="3" t="s">
        <v>5257</v>
      </c>
      <c r="N275" s="3">
        <v>83.6</v>
      </c>
      <c r="O275" s="3">
        <v>159767</v>
      </c>
      <c r="P275" s="3">
        <v>191110</v>
      </c>
      <c r="Q275" s="3">
        <v>0</v>
      </c>
      <c r="R275" s="3"/>
      <c r="S275" s="3">
        <v>86.86</v>
      </c>
      <c r="T275" s="3">
        <v>172046</v>
      </c>
      <c r="U275" s="3">
        <v>198069</v>
      </c>
      <c r="V275" s="3">
        <v>0</v>
      </c>
      <c r="W275" s="3" t="s">
        <v>1236</v>
      </c>
      <c r="X275" s="14">
        <f t="shared" si="4"/>
        <v>-3.7531660142758522E-2</v>
      </c>
    </row>
    <row r="276" spans="1:24" s="4" customFormat="1" ht="11.25" x14ac:dyDescent="0.2">
      <c r="A276" s="3" t="s">
        <v>912</v>
      </c>
      <c r="B276" s="3" t="s">
        <v>1228</v>
      </c>
      <c r="C276" s="3" t="s">
        <v>36</v>
      </c>
      <c r="D276" s="3">
        <v>13299</v>
      </c>
      <c r="E276" s="3" t="s">
        <v>1237</v>
      </c>
      <c r="F276" s="3" t="s">
        <v>1240</v>
      </c>
      <c r="G276" s="3" t="s">
        <v>1238</v>
      </c>
      <c r="H276" s="3" t="s">
        <v>1239</v>
      </c>
      <c r="I276" s="3" t="s">
        <v>340</v>
      </c>
      <c r="J276" s="3" t="s">
        <v>52</v>
      </c>
      <c r="K276" s="3" t="s">
        <v>53</v>
      </c>
      <c r="L276" s="3" t="s">
        <v>6</v>
      </c>
      <c r="M276" s="3" t="s">
        <v>5257</v>
      </c>
      <c r="N276" s="3">
        <v>87</v>
      </c>
      <c r="O276" s="3">
        <v>522</v>
      </c>
      <c r="P276" s="3">
        <v>6</v>
      </c>
      <c r="Q276" s="3">
        <v>0</v>
      </c>
      <c r="R276" s="3"/>
      <c r="S276" s="3">
        <v>119.83</v>
      </c>
      <c r="T276" s="3">
        <v>719</v>
      </c>
      <c r="U276" s="3">
        <v>6</v>
      </c>
      <c r="V276" s="3">
        <v>0</v>
      </c>
      <c r="W276" s="3" t="s">
        <v>1241</v>
      </c>
      <c r="X276" s="14">
        <f t="shared" si="4"/>
        <v>0.27397145956772095</v>
      </c>
    </row>
    <row r="277" spans="1:24" s="4" customFormat="1" ht="11.25" x14ac:dyDescent="0.2">
      <c r="A277" s="3" t="s">
        <v>912</v>
      </c>
      <c r="B277" s="3" t="s">
        <v>1228</v>
      </c>
      <c r="C277" s="3" t="s">
        <v>36</v>
      </c>
      <c r="D277" s="3">
        <v>13712</v>
      </c>
      <c r="E277" s="3" t="s">
        <v>1242</v>
      </c>
      <c r="F277" s="3" t="s">
        <v>1245</v>
      </c>
      <c r="G277" s="3" t="s">
        <v>1243</v>
      </c>
      <c r="H277" s="3" t="s">
        <v>1244</v>
      </c>
      <c r="I277" s="3" t="s">
        <v>42</v>
      </c>
      <c r="J277" s="3" t="s">
        <v>43</v>
      </c>
      <c r="K277" s="3" t="s">
        <v>44</v>
      </c>
      <c r="L277" s="3" t="s">
        <v>6</v>
      </c>
      <c r="M277" s="3" t="s">
        <v>9</v>
      </c>
      <c r="N277" s="3">
        <v>40</v>
      </c>
      <c r="O277" s="3">
        <v>100</v>
      </c>
      <c r="P277" s="3">
        <v>250</v>
      </c>
      <c r="Q277" s="3">
        <v>0</v>
      </c>
      <c r="R277" s="3"/>
      <c r="S277" s="3" t="s">
        <v>67</v>
      </c>
      <c r="T277" s="3" t="s">
        <v>40</v>
      </c>
      <c r="U277" s="3" t="s">
        <v>40</v>
      </c>
      <c r="V277" s="3" t="s">
        <v>40</v>
      </c>
      <c r="W277" s="3" t="s">
        <v>1246</v>
      </c>
      <c r="X277" s="14">
        <f t="shared" si="4"/>
        <v>1</v>
      </c>
    </row>
    <row r="278" spans="1:24" s="4" customFormat="1" ht="11.25" x14ac:dyDescent="0.2">
      <c r="A278" s="3" t="s">
        <v>912</v>
      </c>
      <c r="B278" s="3" t="s">
        <v>1228</v>
      </c>
      <c r="C278" s="3" t="s">
        <v>36</v>
      </c>
      <c r="D278" s="3">
        <v>13717</v>
      </c>
      <c r="E278" s="3" t="s">
        <v>1247</v>
      </c>
      <c r="F278" s="3" t="s">
        <v>1250</v>
      </c>
      <c r="G278" s="3" t="s">
        <v>1248</v>
      </c>
      <c r="H278" s="3" t="s">
        <v>1249</v>
      </c>
      <c r="I278" s="3" t="s">
        <v>42</v>
      </c>
      <c r="J278" s="3" t="s">
        <v>43</v>
      </c>
      <c r="K278" s="3" t="s">
        <v>44</v>
      </c>
      <c r="L278" s="3" t="s">
        <v>78</v>
      </c>
      <c r="M278" s="3" t="s">
        <v>9</v>
      </c>
      <c r="N278" s="3">
        <v>45.17</v>
      </c>
      <c r="O278" s="3">
        <v>131</v>
      </c>
      <c r="P278" s="3">
        <v>290</v>
      </c>
      <c r="Q278" s="3">
        <v>0</v>
      </c>
      <c r="R278" s="3"/>
      <c r="S278" s="3">
        <v>54.08</v>
      </c>
      <c r="T278" s="3">
        <v>192</v>
      </c>
      <c r="U278" s="3">
        <v>355</v>
      </c>
      <c r="V278" s="3">
        <v>0</v>
      </c>
      <c r="W278" s="3" t="s">
        <v>1251</v>
      </c>
      <c r="X278" s="14">
        <f t="shared" si="4"/>
        <v>-0.16475591715976326</v>
      </c>
    </row>
    <row r="279" spans="1:24" s="4" customFormat="1" ht="11.25" x14ac:dyDescent="0.2">
      <c r="A279" s="3" t="s">
        <v>912</v>
      </c>
      <c r="B279" s="3" t="s">
        <v>1228</v>
      </c>
      <c r="C279" s="3" t="s">
        <v>36</v>
      </c>
      <c r="D279" s="3">
        <v>13724</v>
      </c>
      <c r="E279" s="3" t="s">
        <v>1252</v>
      </c>
      <c r="F279" s="3" t="s">
        <v>1255</v>
      </c>
      <c r="G279" s="3" t="s">
        <v>1253</v>
      </c>
      <c r="H279" s="3" t="s">
        <v>1254</v>
      </c>
      <c r="I279" s="3" t="s">
        <v>42</v>
      </c>
      <c r="J279" s="3" t="s">
        <v>43</v>
      </c>
      <c r="K279" s="3" t="s">
        <v>44</v>
      </c>
      <c r="L279" s="3" t="s">
        <v>45</v>
      </c>
      <c r="M279" s="3" t="s">
        <v>9</v>
      </c>
      <c r="N279" s="3">
        <v>59</v>
      </c>
      <c r="O279" s="3">
        <v>100</v>
      </c>
      <c r="P279" s="3">
        <v>169</v>
      </c>
      <c r="Q279" s="3">
        <v>0</v>
      </c>
      <c r="R279" s="3"/>
      <c r="S279" s="3" t="s">
        <v>67</v>
      </c>
      <c r="T279" s="3" t="s">
        <v>40</v>
      </c>
      <c r="U279" s="3" t="s">
        <v>40</v>
      </c>
      <c r="V279" s="3" t="s">
        <v>40</v>
      </c>
      <c r="W279" s="3" t="s">
        <v>1256</v>
      </c>
      <c r="X279" s="14">
        <f t="shared" si="4"/>
        <v>1</v>
      </c>
    </row>
    <row r="280" spans="1:24" s="4" customFormat="1" ht="11.25" x14ac:dyDescent="0.2">
      <c r="A280" s="3" t="s">
        <v>912</v>
      </c>
      <c r="B280" s="3" t="s">
        <v>1257</v>
      </c>
      <c r="C280" s="3" t="s">
        <v>36</v>
      </c>
      <c r="D280" s="3">
        <v>8887</v>
      </c>
      <c r="E280" s="3" t="s">
        <v>1258</v>
      </c>
      <c r="F280" s="3" t="s">
        <v>1261</v>
      </c>
      <c r="G280" s="3" t="s">
        <v>1259</v>
      </c>
      <c r="H280" s="3" t="s">
        <v>1260</v>
      </c>
      <c r="I280" s="3" t="s">
        <v>42</v>
      </c>
      <c r="J280" s="3" t="s">
        <v>43</v>
      </c>
      <c r="K280" s="3" t="s">
        <v>44</v>
      </c>
      <c r="L280" s="3" t="s">
        <v>6</v>
      </c>
      <c r="M280" s="3" t="s">
        <v>5256</v>
      </c>
      <c r="N280" s="3" t="s">
        <v>67</v>
      </c>
      <c r="O280" s="3" t="s">
        <v>40</v>
      </c>
      <c r="P280" s="3" t="s">
        <v>40</v>
      </c>
      <c r="Q280" s="3" t="s">
        <v>40</v>
      </c>
      <c r="R280" s="3"/>
      <c r="S280" s="3">
        <v>0</v>
      </c>
      <c r="T280" s="3">
        <v>22</v>
      </c>
      <c r="U280" s="3">
        <v>22</v>
      </c>
      <c r="V280" s="3">
        <v>0</v>
      </c>
      <c r="W280" s="3" t="s">
        <v>1262</v>
      </c>
      <c r="X280" s="14" t="str">
        <f t="shared" si="4"/>
        <v>-</v>
      </c>
    </row>
    <row r="281" spans="1:24" s="4" customFormat="1" ht="11.25" x14ac:dyDescent="0.2">
      <c r="A281" s="3" t="s">
        <v>912</v>
      </c>
      <c r="B281" s="3" t="s">
        <v>1257</v>
      </c>
      <c r="C281" s="3" t="s">
        <v>36</v>
      </c>
      <c r="D281" s="3">
        <v>10503</v>
      </c>
      <c r="E281" s="3" t="s">
        <v>1263</v>
      </c>
      <c r="F281" s="3" t="s">
        <v>1266</v>
      </c>
      <c r="G281" s="3" t="s">
        <v>1264</v>
      </c>
      <c r="H281" s="3" t="s">
        <v>1265</v>
      </c>
      <c r="I281" s="3" t="s">
        <v>42</v>
      </c>
      <c r="J281" s="3" t="s">
        <v>43</v>
      </c>
      <c r="K281" s="3" t="s">
        <v>44</v>
      </c>
      <c r="L281" s="3" t="s">
        <v>6</v>
      </c>
      <c r="M281" s="3" t="s">
        <v>5256</v>
      </c>
      <c r="N281" s="3" t="s">
        <v>67</v>
      </c>
      <c r="O281" s="3" t="s">
        <v>40</v>
      </c>
      <c r="P281" s="3" t="s">
        <v>40</v>
      </c>
      <c r="Q281" s="3" t="s">
        <v>40</v>
      </c>
      <c r="R281" s="3"/>
      <c r="S281" s="3">
        <v>100</v>
      </c>
      <c r="T281" s="3">
        <v>15</v>
      </c>
      <c r="U281" s="3">
        <v>15</v>
      </c>
      <c r="V281" s="3">
        <v>0</v>
      </c>
      <c r="W281" s="3" t="s">
        <v>1262</v>
      </c>
      <c r="X281" s="14" t="str">
        <f t="shared" si="4"/>
        <v>-</v>
      </c>
    </row>
    <row r="282" spans="1:24" s="4" customFormat="1" ht="11.25" x14ac:dyDescent="0.2">
      <c r="A282" s="3" t="s">
        <v>912</v>
      </c>
      <c r="B282" s="3" t="s">
        <v>1257</v>
      </c>
      <c r="C282" s="3" t="s">
        <v>36</v>
      </c>
      <c r="D282" s="3">
        <v>12870</v>
      </c>
      <c r="E282" s="3" t="s">
        <v>1267</v>
      </c>
      <c r="F282" s="3" t="s">
        <v>1268</v>
      </c>
      <c r="G282" s="3"/>
      <c r="H282" s="3"/>
      <c r="I282" s="3" t="s">
        <v>42</v>
      </c>
      <c r="J282" s="3" t="s">
        <v>43</v>
      </c>
      <c r="K282" s="3" t="s">
        <v>953</v>
      </c>
      <c r="L282" s="3" t="s">
        <v>78</v>
      </c>
      <c r="M282" s="3" t="s">
        <v>5256</v>
      </c>
      <c r="N282" s="3" t="s">
        <v>67</v>
      </c>
      <c r="O282" s="3" t="s">
        <v>40</v>
      </c>
      <c r="P282" s="3" t="s">
        <v>40</v>
      </c>
      <c r="Q282" s="3" t="s">
        <v>40</v>
      </c>
      <c r="R282" s="3"/>
      <c r="S282" s="3">
        <v>61</v>
      </c>
      <c r="T282" s="3">
        <v>11</v>
      </c>
      <c r="U282" s="3">
        <v>18</v>
      </c>
      <c r="V282" s="3">
        <v>0</v>
      </c>
      <c r="W282" s="3" t="s">
        <v>1269</v>
      </c>
      <c r="X282" s="14" t="str">
        <f t="shared" si="4"/>
        <v>-</v>
      </c>
    </row>
    <row r="283" spans="1:24" s="4" customFormat="1" ht="11.25" x14ac:dyDescent="0.2">
      <c r="A283" s="3" t="s">
        <v>912</v>
      </c>
      <c r="B283" s="3" t="s">
        <v>1257</v>
      </c>
      <c r="C283" s="3" t="s">
        <v>36</v>
      </c>
      <c r="D283" s="3">
        <v>14027</v>
      </c>
      <c r="E283" s="3" t="s">
        <v>1270</v>
      </c>
      <c r="F283" s="3" t="s">
        <v>1272</v>
      </c>
      <c r="G283" s="3" t="s">
        <v>1259</v>
      </c>
      <c r="H283" s="3" t="s">
        <v>1271</v>
      </c>
      <c r="I283" s="3" t="s">
        <v>42</v>
      </c>
      <c r="J283" s="3" t="s">
        <v>43</v>
      </c>
      <c r="K283" s="3" t="s">
        <v>44</v>
      </c>
      <c r="L283" s="3" t="s">
        <v>6</v>
      </c>
      <c r="M283" s="3" t="s">
        <v>9</v>
      </c>
      <c r="N283" s="3">
        <v>100</v>
      </c>
      <c r="O283" s="3">
        <v>23</v>
      </c>
      <c r="P283" s="3">
        <v>23</v>
      </c>
      <c r="Q283" s="3">
        <v>0</v>
      </c>
      <c r="R283" s="3"/>
      <c r="S283" s="3">
        <v>100</v>
      </c>
      <c r="T283" s="3">
        <v>22</v>
      </c>
      <c r="U283" s="3">
        <v>22</v>
      </c>
      <c r="V283" s="3">
        <v>0</v>
      </c>
      <c r="W283" s="3" t="s">
        <v>1273</v>
      </c>
      <c r="X283" s="14">
        <f t="shared" si="4"/>
        <v>0</v>
      </c>
    </row>
    <row r="284" spans="1:24" s="4" customFormat="1" ht="11.25" x14ac:dyDescent="0.2">
      <c r="A284" s="3" t="s">
        <v>912</v>
      </c>
      <c r="B284" s="3" t="s">
        <v>1257</v>
      </c>
      <c r="C284" s="3" t="s">
        <v>36</v>
      </c>
      <c r="D284" s="3">
        <v>14028</v>
      </c>
      <c r="E284" s="3" t="s">
        <v>1274</v>
      </c>
      <c r="F284" s="3" t="s">
        <v>1276</v>
      </c>
      <c r="G284" s="3" t="s">
        <v>1264</v>
      </c>
      <c r="H284" s="3" t="s">
        <v>1275</v>
      </c>
      <c r="I284" s="3" t="s">
        <v>42</v>
      </c>
      <c r="J284" s="3" t="s">
        <v>43</v>
      </c>
      <c r="K284" s="3" t="s">
        <v>44</v>
      </c>
      <c r="L284" s="3" t="s">
        <v>6</v>
      </c>
      <c r="M284" s="3" t="s">
        <v>9</v>
      </c>
      <c r="N284" s="3">
        <v>100</v>
      </c>
      <c r="O284" s="3">
        <v>15</v>
      </c>
      <c r="P284" s="3">
        <v>15</v>
      </c>
      <c r="Q284" s="3">
        <v>0</v>
      </c>
      <c r="R284" s="3"/>
      <c r="S284" s="3">
        <v>100</v>
      </c>
      <c r="T284" s="3">
        <v>15</v>
      </c>
      <c r="U284" s="3">
        <v>15</v>
      </c>
      <c r="V284" s="3">
        <v>0</v>
      </c>
      <c r="W284" s="3" t="s">
        <v>1277</v>
      </c>
      <c r="X284" s="14">
        <f t="shared" si="4"/>
        <v>0</v>
      </c>
    </row>
    <row r="285" spans="1:24" s="4" customFormat="1" ht="11.25" x14ac:dyDescent="0.2">
      <c r="A285" s="3" t="s">
        <v>912</v>
      </c>
      <c r="B285" s="3" t="s">
        <v>1278</v>
      </c>
      <c r="C285" s="3" t="s">
        <v>36</v>
      </c>
      <c r="D285" s="3">
        <v>12884</v>
      </c>
      <c r="E285" s="3" t="s">
        <v>1279</v>
      </c>
      <c r="F285" s="3" t="s">
        <v>1280</v>
      </c>
      <c r="G285" s="3"/>
      <c r="H285" s="3"/>
      <c r="I285" s="3" t="s">
        <v>42</v>
      </c>
      <c r="J285" s="3" t="s">
        <v>43</v>
      </c>
      <c r="K285" s="3" t="s">
        <v>44</v>
      </c>
      <c r="L285" s="3" t="s">
        <v>78</v>
      </c>
      <c r="M285" s="3" t="s">
        <v>5256</v>
      </c>
      <c r="N285" s="3" t="s">
        <v>67</v>
      </c>
      <c r="O285" s="3" t="s">
        <v>40</v>
      </c>
      <c r="P285" s="3" t="s">
        <v>40</v>
      </c>
      <c r="Q285" s="3" t="s">
        <v>40</v>
      </c>
      <c r="R285" s="3"/>
      <c r="S285" s="3">
        <v>0</v>
      </c>
      <c r="T285" s="3">
        <v>46537490</v>
      </c>
      <c r="U285" s="3">
        <v>39565307</v>
      </c>
      <c r="V285" s="3">
        <v>0</v>
      </c>
      <c r="W285" s="3" t="s">
        <v>1281</v>
      </c>
      <c r="X285" s="14" t="str">
        <f t="shared" si="4"/>
        <v>-</v>
      </c>
    </row>
    <row r="286" spans="1:24" s="4" customFormat="1" ht="11.25" x14ac:dyDescent="0.2">
      <c r="A286" s="3" t="s">
        <v>912</v>
      </c>
      <c r="B286" s="3" t="s">
        <v>1278</v>
      </c>
      <c r="C286" s="3" t="s">
        <v>36</v>
      </c>
      <c r="D286" s="3">
        <v>13358</v>
      </c>
      <c r="E286" s="3" t="s">
        <v>1282</v>
      </c>
      <c r="F286" s="3" t="s">
        <v>1283</v>
      </c>
      <c r="G286" s="3"/>
      <c r="H286" s="3"/>
      <c r="I286" s="3" t="s">
        <v>42</v>
      </c>
      <c r="J286" s="3" t="s">
        <v>43</v>
      </c>
      <c r="K286" s="3" t="s">
        <v>44</v>
      </c>
      <c r="L286" s="3" t="s">
        <v>6</v>
      </c>
      <c r="M286" s="3" t="s">
        <v>5256</v>
      </c>
      <c r="N286" s="3" t="s">
        <v>67</v>
      </c>
      <c r="O286" s="3" t="s">
        <v>40</v>
      </c>
      <c r="P286" s="3" t="s">
        <v>40</v>
      </c>
      <c r="Q286" s="3" t="s">
        <v>40</v>
      </c>
      <c r="R286" s="3"/>
      <c r="S286" s="3">
        <v>0</v>
      </c>
      <c r="T286" s="3">
        <v>0</v>
      </c>
      <c r="U286" s="3">
        <v>0</v>
      </c>
      <c r="V286" s="3">
        <v>0</v>
      </c>
      <c r="W286" s="3" t="s">
        <v>1284</v>
      </c>
      <c r="X286" s="14" t="str">
        <f t="shared" si="4"/>
        <v>-</v>
      </c>
    </row>
    <row r="287" spans="1:24" s="4" customFormat="1" ht="11.25" x14ac:dyDescent="0.2">
      <c r="A287" s="3" t="s">
        <v>912</v>
      </c>
      <c r="B287" s="3" t="s">
        <v>1278</v>
      </c>
      <c r="C287" s="3" t="s">
        <v>36</v>
      </c>
      <c r="D287" s="3">
        <v>13394</v>
      </c>
      <c r="E287" s="3" t="s">
        <v>1285</v>
      </c>
      <c r="F287" s="3" t="s">
        <v>1286</v>
      </c>
      <c r="G287" s="3"/>
      <c r="H287" s="3"/>
      <c r="I287" s="3" t="s">
        <v>42</v>
      </c>
      <c r="J287" s="3" t="s">
        <v>43</v>
      </c>
      <c r="K287" s="3" t="s">
        <v>44</v>
      </c>
      <c r="L287" s="3" t="s">
        <v>6</v>
      </c>
      <c r="M287" s="3" t="s">
        <v>5256</v>
      </c>
      <c r="N287" s="3" t="s">
        <v>67</v>
      </c>
      <c r="O287" s="3" t="s">
        <v>40</v>
      </c>
      <c r="P287" s="3" t="s">
        <v>40</v>
      </c>
      <c r="Q287" s="3" t="s">
        <v>40</v>
      </c>
      <c r="R287" s="3"/>
      <c r="S287" s="3">
        <v>0</v>
      </c>
      <c r="T287" s="3">
        <v>0</v>
      </c>
      <c r="U287" s="3">
        <v>0</v>
      </c>
      <c r="V287" s="3">
        <v>0</v>
      </c>
      <c r="W287" s="3" t="s">
        <v>1287</v>
      </c>
      <c r="X287" s="14" t="str">
        <f t="shared" si="4"/>
        <v>-</v>
      </c>
    </row>
    <row r="288" spans="1:24" s="4" customFormat="1" ht="11.25" x14ac:dyDescent="0.2">
      <c r="A288" s="3" t="s">
        <v>912</v>
      </c>
      <c r="B288" s="3" t="s">
        <v>1278</v>
      </c>
      <c r="C288" s="3" t="s">
        <v>36</v>
      </c>
      <c r="D288" s="3">
        <v>13643</v>
      </c>
      <c r="E288" s="3" t="s">
        <v>1288</v>
      </c>
      <c r="F288" s="3" t="s">
        <v>1291</v>
      </c>
      <c r="G288" s="3" t="s">
        <v>1289</v>
      </c>
      <c r="H288" s="3" t="s">
        <v>1290</v>
      </c>
      <c r="I288" s="3" t="s">
        <v>42</v>
      </c>
      <c r="J288" s="3" t="s">
        <v>43</v>
      </c>
      <c r="K288" s="3" t="s">
        <v>44</v>
      </c>
      <c r="L288" s="3" t="s">
        <v>45</v>
      </c>
      <c r="M288" s="3" t="s">
        <v>9</v>
      </c>
      <c r="N288" s="3">
        <v>75</v>
      </c>
      <c r="O288" s="3">
        <v>3</v>
      </c>
      <c r="P288" s="3">
        <v>4</v>
      </c>
      <c r="Q288" s="3">
        <v>0</v>
      </c>
      <c r="R288" s="3"/>
      <c r="S288" s="3" t="s">
        <v>67</v>
      </c>
      <c r="T288" s="3" t="s">
        <v>40</v>
      </c>
      <c r="U288" s="3" t="s">
        <v>40</v>
      </c>
      <c r="V288" s="3" t="s">
        <v>40</v>
      </c>
      <c r="W288" s="3" t="s">
        <v>1292</v>
      </c>
      <c r="X288" s="14">
        <f t="shared" si="4"/>
        <v>1</v>
      </c>
    </row>
    <row r="289" spans="1:24" s="4" customFormat="1" ht="11.25" x14ac:dyDescent="0.2">
      <c r="A289" s="3" t="s">
        <v>912</v>
      </c>
      <c r="B289" s="3" t="s">
        <v>1278</v>
      </c>
      <c r="C289" s="3" t="s">
        <v>36</v>
      </c>
      <c r="D289" s="3">
        <v>13646</v>
      </c>
      <c r="E289" s="3" t="s">
        <v>1293</v>
      </c>
      <c r="F289" s="3" t="s">
        <v>1296</v>
      </c>
      <c r="G289" s="3" t="s">
        <v>1294</v>
      </c>
      <c r="H289" s="3" t="s">
        <v>1295</v>
      </c>
      <c r="I289" s="3" t="s">
        <v>42</v>
      </c>
      <c r="J289" s="3" t="s">
        <v>43</v>
      </c>
      <c r="K289" s="3" t="s">
        <v>44</v>
      </c>
      <c r="L289" s="3" t="s">
        <v>6</v>
      </c>
      <c r="M289" s="3" t="s">
        <v>9</v>
      </c>
      <c r="N289" s="3">
        <v>91</v>
      </c>
      <c r="O289" s="3">
        <v>10</v>
      </c>
      <c r="P289" s="3">
        <v>11</v>
      </c>
      <c r="Q289" s="3">
        <v>0</v>
      </c>
      <c r="R289" s="3"/>
      <c r="S289" s="3">
        <v>77</v>
      </c>
      <c r="T289" s="3">
        <v>10</v>
      </c>
      <c r="U289" s="3">
        <v>13</v>
      </c>
      <c r="V289" s="3">
        <v>0</v>
      </c>
      <c r="W289" s="3" t="s">
        <v>1297</v>
      </c>
      <c r="X289" s="14">
        <f t="shared" si="4"/>
        <v>0.18181818181818182</v>
      </c>
    </row>
    <row r="290" spans="1:24" s="4" customFormat="1" ht="11.25" x14ac:dyDescent="0.2">
      <c r="A290" s="3" t="s">
        <v>912</v>
      </c>
      <c r="B290" s="3" t="s">
        <v>1278</v>
      </c>
      <c r="C290" s="3" t="s">
        <v>36</v>
      </c>
      <c r="D290" s="3">
        <v>13647</v>
      </c>
      <c r="E290" s="3" t="s">
        <v>1298</v>
      </c>
      <c r="F290" s="3" t="s">
        <v>1301</v>
      </c>
      <c r="G290" s="3" t="s">
        <v>1299</v>
      </c>
      <c r="H290" s="3" t="s">
        <v>1300</v>
      </c>
      <c r="I290" s="3" t="s">
        <v>42</v>
      </c>
      <c r="J290" s="3" t="s">
        <v>43</v>
      </c>
      <c r="K290" s="3" t="s">
        <v>44</v>
      </c>
      <c r="L290" s="3" t="s">
        <v>6</v>
      </c>
      <c r="M290" s="3" t="s">
        <v>9</v>
      </c>
      <c r="N290" s="3">
        <v>40</v>
      </c>
      <c r="O290" s="3">
        <v>8</v>
      </c>
      <c r="P290" s="3">
        <v>20</v>
      </c>
      <c r="Q290" s="3">
        <v>0</v>
      </c>
      <c r="R290" s="3"/>
      <c r="S290" s="3" t="s">
        <v>67</v>
      </c>
      <c r="T290" s="3" t="s">
        <v>40</v>
      </c>
      <c r="U290" s="3" t="s">
        <v>40</v>
      </c>
      <c r="V290" s="3" t="s">
        <v>40</v>
      </c>
      <c r="W290" s="3" t="s">
        <v>1302</v>
      </c>
      <c r="X290" s="14">
        <f t="shared" si="4"/>
        <v>1</v>
      </c>
    </row>
    <row r="291" spans="1:24" s="4" customFormat="1" ht="11.25" x14ac:dyDescent="0.2">
      <c r="A291" s="3" t="s">
        <v>912</v>
      </c>
      <c r="B291" s="3" t="s">
        <v>1278</v>
      </c>
      <c r="C291" s="3" t="s">
        <v>36</v>
      </c>
      <c r="D291" s="3">
        <v>13648</v>
      </c>
      <c r="E291" s="3" t="s">
        <v>1303</v>
      </c>
      <c r="F291" s="3" t="s">
        <v>1306</v>
      </c>
      <c r="G291" s="3" t="s">
        <v>1304</v>
      </c>
      <c r="H291" s="3" t="s">
        <v>1305</v>
      </c>
      <c r="I291" s="3" t="s">
        <v>42</v>
      </c>
      <c r="J291" s="3" t="s">
        <v>43</v>
      </c>
      <c r="K291" s="3" t="s">
        <v>44</v>
      </c>
      <c r="L291" s="3" t="s">
        <v>6</v>
      </c>
      <c r="M291" s="3" t="s">
        <v>9</v>
      </c>
      <c r="N291" s="3">
        <v>22</v>
      </c>
      <c r="O291" s="3">
        <v>20</v>
      </c>
      <c r="P291" s="3">
        <v>89</v>
      </c>
      <c r="Q291" s="3">
        <v>0</v>
      </c>
      <c r="R291" s="3"/>
      <c r="S291" s="3">
        <v>17</v>
      </c>
      <c r="T291" s="3">
        <v>15</v>
      </c>
      <c r="U291" s="3">
        <v>89</v>
      </c>
      <c r="V291" s="3">
        <v>0</v>
      </c>
      <c r="W291" s="3" t="s">
        <v>1307</v>
      </c>
      <c r="X291" s="14">
        <f t="shared" si="4"/>
        <v>0.29411764705882354</v>
      </c>
    </row>
    <row r="292" spans="1:24" s="4" customFormat="1" ht="11.25" x14ac:dyDescent="0.2">
      <c r="A292" s="3" t="s">
        <v>912</v>
      </c>
      <c r="B292" s="3" t="s">
        <v>1278</v>
      </c>
      <c r="C292" s="3" t="s">
        <v>36</v>
      </c>
      <c r="D292" s="3">
        <v>13649</v>
      </c>
      <c r="E292" s="3" t="s">
        <v>1308</v>
      </c>
      <c r="F292" s="3" t="s">
        <v>1311</v>
      </c>
      <c r="G292" s="3" t="s">
        <v>1309</v>
      </c>
      <c r="H292" s="3" t="s">
        <v>1310</v>
      </c>
      <c r="I292" s="3" t="s">
        <v>42</v>
      </c>
      <c r="J292" s="3" t="s">
        <v>43</v>
      </c>
      <c r="K292" s="3" t="s">
        <v>44</v>
      </c>
      <c r="L292" s="3" t="s">
        <v>45</v>
      </c>
      <c r="M292" s="3" t="s">
        <v>9</v>
      </c>
      <c r="N292" s="3">
        <v>85</v>
      </c>
      <c r="O292" s="3">
        <v>34</v>
      </c>
      <c r="P292" s="3">
        <v>40</v>
      </c>
      <c r="Q292" s="3">
        <v>0</v>
      </c>
      <c r="R292" s="3"/>
      <c r="S292" s="3">
        <v>80</v>
      </c>
      <c r="T292" s="3">
        <v>8</v>
      </c>
      <c r="U292" s="3">
        <v>10</v>
      </c>
      <c r="V292" s="3">
        <v>0</v>
      </c>
      <c r="W292" s="3" t="s">
        <v>1312</v>
      </c>
      <c r="X292" s="14">
        <f t="shared" si="4"/>
        <v>6.25E-2</v>
      </c>
    </row>
    <row r="293" spans="1:24" s="4" customFormat="1" ht="11.25" x14ac:dyDescent="0.2">
      <c r="A293" s="3" t="s">
        <v>912</v>
      </c>
      <c r="B293" s="3" t="s">
        <v>1278</v>
      </c>
      <c r="C293" s="3" t="s">
        <v>36</v>
      </c>
      <c r="D293" s="3">
        <v>13650</v>
      </c>
      <c r="E293" s="3" t="s">
        <v>1313</v>
      </c>
      <c r="F293" s="3" t="s">
        <v>1316</v>
      </c>
      <c r="G293" s="3" t="s">
        <v>1314</v>
      </c>
      <c r="H293" s="3" t="s">
        <v>1315</v>
      </c>
      <c r="I293" s="3" t="s">
        <v>42</v>
      </c>
      <c r="J293" s="3" t="s">
        <v>43</v>
      </c>
      <c r="K293" s="3" t="s">
        <v>44</v>
      </c>
      <c r="L293" s="3" t="s">
        <v>45</v>
      </c>
      <c r="M293" s="3" t="s">
        <v>9</v>
      </c>
      <c r="N293" s="3">
        <v>83</v>
      </c>
      <c r="O293" s="3">
        <v>15</v>
      </c>
      <c r="P293" s="3">
        <v>18</v>
      </c>
      <c r="Q293" s="3">
        <v>0</v>
      </c>
      <c r="R293" s="3"/>
      <c r="S293" s="3" t="s">
        <v>67</v>
      </c>
      <c r="T293" s="3" t="s">
        <v>40</v>
      </c>
      <c r="U293" s="3" t="s">
        <v>40</v>
      </c>
      <c r="V293" s="3" t="s">
        <v>40</v>
      </c>
      <c r="W293" s="3" t="s">
        <v>1317</v>
      </c>
      <c r="X293" s="14">
        <f t="shared" si="4"/>
        <v>1</v>
      </c>
    </row>
    <row r="294" spans="1:24" s="4" customFormat="1" ht="11.25" x14ac:dyDescent="0.2">
      <c r="A294" s="3" t="s">
        <v>912</v>
      </c>
      <c r="B294" s="3" t="s">
        <v>1278</v>
      </c>
      <c r="C294" s="3" t="s">
        <v>36</v>
      </c>
      <c r="D294" s="3">
        <v>13651</v>
      </c>
      <c r="E294" s="3" t="s">
        <v>1318</v>
      </c>
      <c r="F294" s="3" t="s">
        <v>1321</v>
      </c>
      <c r="G294" s="3" t="s">
        <v>1319</v>
      </c>
      <c r="H294" s="3" t="s">
        <v>1320</v>
      </c>
      <c r="I294" s="3" t="s">
        <v>42</v>
      </c>
      <c r="J294" s="3" t="s">
        <v>43</v>
      </c>
      <c r="K294" s="3" t="s">
        <v>44</v>
      </c>
      <c r="L294" s="3" t="s">
        <v>45</v>
      </c>
      <c r="M294" s="3" t="s">
        <v>9</v>
      </c>
      <c r="N294" s="3">
        <v>100</v>
      </c>
      <c r="O294" s="3">
        <v>32</v>
      </c>
      <c r="P294" s="3">
        <v>32</v>
      </c>
      <c r="Q294" s="3">
        <v>0</v>
      </c>
      <c r="R294" s="3"/>
      <c r="S294" s="3">
        <v>63</v>
      </c>
      <c r="T294" s="3">
        <v>19</v>
      </c>
      <c r="U294" s="3">
        <v>30</v>
      </c>
      <c r="V294" s="3">
        <v>0</v>
      </c>
      <c r="W294" s="3" t="s">
        <v>1287</v>
      </c>
      <c r="X294" s="14">
        <f t="shared" si="4"/>
        <v>0.58730158730158732</v>
      </c>
    </row>
    <row r="295" spans="1:24" s="4" customFormat="1" ht="11.25" x14ac:dyDescent="0.2">
      <c r="A295" s="3" t="s">
        <v>912</v>
      </c>
      <c r="B295" s="3" t="s">
        <v>1322</v>
      </c>
      <c r="C295" s="3" t="s">
        <v>36</v>
      </c>
      <c r="D295" s="3">
        <v>12712</v>
      </c>
      <c r="E295" s="3" t="s">
        <v>1323</v>
      </c>
      <c r="F295" s="3" t="s">
        <v>1326</v>
      </c>
      <c r="G295" s="3" t="s">
        <v>1324</v>
      </c>
      <c r="H295" s="3" t="s">
        <v>1325</v>
      </c>
      <c r="I295" s="3" t="s">
        <v>87</v>
      </c>
      <c r="J295" s="3" t="s">
        <v>52</v>
      </c>
      <c r="K295" s="3" t="s">
        <v>53</v>
      </c>
      <c r="L295" s="3" t="s">
        <v>6</v>
      </c>
      <c r="M295" s="3" t="s">
        <v>5257</v>
      </c>
      <c r="N295" s="3">
        <v>59</v>
      </c>
      <c r="O295" s="3">
        <v>397719</v>
      </c>
      <c r="P295" s="3">
        <v>6741</v>
      </c>
      <c r="Q295" s="3">
        <v>0</v>
      </c>
      <c r="R295" s="3"/>
      <c r="S295" s="3">
        <v>51</v>
      </c>
      <c r="T295" s="3">
        <v>292645</v>
      </c>
      <c r="U295" s="3">
        <v>5777</v>
      </c>
      <c r="V295" s="3">
        <v>0</v>
      </c>
      <c r="W295" s="3" t="s">
        <v>1327</v>
      </c>
      <c r="X295" s="14">
        <f t="shared" si="4"/>
        <v>-0.15686274509803921</v>
      </c>
    </row>
    <row r="296" spans="1:24" s="4" customFormat="1" ht="11.25" x14ac:dyDescent="0.2">
      <c r="A296" s="3" t="s">
        <v>912</v>
      </c>
      <c r="B296" s="3" t="s">
        <v>1322</v>
      </c>
      <c r="C296" s="3" t="s">
        <v>36</v>
      </c>
      <c r="D296" s="3">
        <v>12748</v>
      </c>
      <c r="E296" s="3" t="s">
        <v>1328</v>
      </c>
      <c r="F296" s="3" t="s">
        <v>1331</v>
      </c>
      <c r="G296" s="3" t="s">
        <v>1329</v>
      </c>
      <c r="H296" s="3" t="s">
        <v>1330</v>
      </c>
      <c r="I296" s="3" t="s">
        <v>42</v>
      </c>
      <c r="J296" s="3" t="s">
        <v>43</v>
      </c>
      <c r="K296" s="3" t="s">
        <v>53</v>
      </c>
      <c r="L296" s="3" t="s">
        <v>6</v>
      </c>
      <c r="M296" s="3" t="s">
        <v>5257</v>
      </c>
      <c r="N296" s="3">
        <v>88</v>
      </c>
      <c r="O296" s="3">
        <v>140</v>
      </c>
      <c r="P296" s="3">
        <v>160</v>
      </c>
      <c r="Q296" s="3">
        <v>0</v>
      </c>
      <c r="R296" s="3"/>
      <c r="S296" s="3">
        <v>67</v>
      </c>
      <c r="T296" s="3">
        <v>212</v>
      </c>
      <c r="U296" s="3">
        <v>315</v>
      </c>
      <c r="V296" s="3">
        <v>0</v>
      </c>
      <c r="W296" s="3" t="s">
        <v>1332</v>
      </c>
      <c r="X296" s="14">
        <f t="shared" si="4"/>
        <v>0.31343283582089554</v>
      </c>
    </row>
    <row r="297" spans="1:24" s="4" customFormat="1" ht="11.25" x14ac:dyDescent="0.2">
      <c r="A297" s="3" t="s">
        <v>912</v>
      </c>
      <c r="B297" s="3" t="s">
        <v>1322</v>
      </c>
      <c r="C297" s="3" t="s">
        <v>36</v>
      </c>
      <c r="D297" s="3">
        <v>12749</v>
      </c>
      <c r="E297" s="3" t="s">
        <v>1333</v>
      </c>
      <c r="F297" s="3" t="s">
        <v>1334</v>
      </c>
      <c r="G297" s="3" t="s">
        <v>1324</v>
      </c>
      <c r="H297" s="3"/>
      <c r="I297" s="3" t="s">
        <v>42</v>
      </c>
      <c r="J297" s="3" t="s">
        <v>43</v>
      </c>
      <c r="K297" s="3" t="s">
        <v>44</v>
      </c>
      <c r="L297" s="3" t="s">
        <v>6</v>
      </c>
      <c r="M297" s="3" t="s">
        <v>5256</v>
      </c>
      <c r="N297" s="3" t="s">
        <v>67</v>
      </c>
      <c r="O297" s="3" t="s">
        <v>40</v>
      </c>
      <c r="P297" s="3" t="s">
        <v>40</v>
      </c>
      <c r="Q297" s="3" t="s">
        <v>40</v>
      </c>
      <c r="R297" s="3"/>
      <c r="S297" s="3">
        <v>24</v>
      </c>
      <c r="T297" s="3">
        <v>483</v>
      </c>
      <c r="U297" s="3">
        <v>2004</v>
      </c>
      <c r="V297" s="3">
        <v>0</v>
      </c>
      <c r="W297" s="3" t="s">
        <v>1335</v>
      </c>
      <c r="X297" s="14" t="str">
        <f t="shared" si="4"/>
        <v>-</v>
      </c>
    </row>
    <row r="298" spans="1:24" s="4" customFormat="1" ht="11.25" x14ac:dyDescent="0.2">
      <c r="A298" s="3" t="s">
        <v>912</v>
      </c>
      <c r="B298" s="3" t="s">
        <v>1322</v>
      </c>
      <c r="C298" s="3" t="s">
        <v>36</v>
      </c>
      <c r="D298" s="3">
        <v>13590</v>
      </c>
      <c r="E298" s="3" t="s">
        <v>1336</v>
      </c>
      <c r="F298" s="3" t="s">
        <v>1339</v>
      </c>
      <c r="G298" s="3" t="s">
        <v>1337</v>
      </c>
      <c r="H298" s="3" t="s">
        <v>1338</v>
      </c>
      <c r="I298" s="3" t="s">
        <v>42</v>
      </c>
      <c r="J298" s="3" t="s">
        <v>43</v>
      </c>
      <c r="K298" s="3" t="s">
        <v>44</v>
      </c>
      <c r="L298" s="3" t="s">
        <v>6</v>
      </c>
      <c r="M298" s="3" t="s">
        <v>9</v>
      </c>
      <c r="N298" s="3">
        <v>13</v>
      </c>
      <c r="O298" s="3">
        <v>46</v>
      </c>
      <c r="P298" s="3">
        <v>346</v>
      </c>
      <c r="Q298" s="3">
        <v>0</v>
      </c>
      <c r="R298" s="3"/>
      <c r="S298" s="3">
        <v>9</v>
      </c>
      <c r="T298" s="3">
        <v>32</v>
      </c>
      <c r="U298" s="3">
        <v>346</v>
      </c>
      <c r="V298" s="3">
        <v>0</v>
      </c>
      <c r="W298" s="3" t="s">
        <v>1340</v>
      </c>
      <c r="X298" s="14">
        <f t="shared" si="4"/>
        <v>0.44444444444444442</v>
      </c>
    </row>
    <row r="299" spans="1:24" s="4" customFormat="1" ht="11.25" x14ac:dyDescent="0.2">
      <c r="A299" s="3" t="s">
        <v>912</v>
      </c>
      <c r="B299" s="3" t="s">
        <v>1322</v>
      </c>
      <c r="C299" s="3" t="s">
        <v>36</v>
      </c>
      <c r="D299" s="3">
        <v>13728</v>
      </c>
      <c r="E299" s="3" t="s">
        <v>1341</v>
      </c>
      <c r="F299" s="3" t="s">
        <v>1343</v>
      </c>
      <c r="G299" s="3" t="s">
        <v>1324</v>
      </c>
      <c r="H299" s="3" t="s">
        <v>1342</v>
      </c>
      <c r="I299" s="3" t="s">
        <v>42</v>
      </c>
      <c r="J299" s="3" t="s">
        <v>43</v>
      </c>
      <c r="K299" s="3" t="s">
        <v>44</v>
      </c>
      <c r="L299" s="3" t="s">
        <v>6</v>
      </c>
      <c r="M299" s="3" t="s">
        <v>9</v>
      </c>
      <c r="N299" s="3">
        <v>47</v>
      </c>
      <c r="O299" s="3">
        <v>6776</v>
      </c>
      <c r="P299" s="3">
        <v>14416</v>
      </c>
      <c r="Q299" s="3">
        <v>0</v>
      </c>
      <c r="R299" s="3"/>
      <c r="S299" s="3">
        <v>45.36</v>
      </c>
      <c r="T299" s="3">
        <v>6722</v>
      </c>
      <c r="U299" s="3">
        <v>14820</v>
      </c>
      <c r="V299" s="3">
        <v>0</v>
      </c>
      <c r="W299" s="3" t="s">
        <v>1344</v>
      </c>
      <c r="X299" s="14">
        <f t="shared" si="4"/>
        <v>3.61552028218695E-2</v>
      </c>
    </row>
    <row r="300" spans="1:24" s="4" customFormat="1" ht="11.25" x14ac:dyDescent="0.2">
      <c r="A300" s="3" t="s">
        <v>1345</v>
      </c>
      <c r="B300" s="3" t="s">
        <v>1346</v>
      </c>
      <c r="C300" s="3" t="s">
        <v>1347</v>
      </c>
      <c r="D300" s="3">
        <v>11865</v>
      </c>
      <c r="E300" s="3" t="s">
        <v>1348</v>
      </c>
      <c r="F300" s="3" t="s">
        <v>1351</v>
      </c>
      <c r="G300" s="3" t="s">
        <v>1349</v>
      </c>
      <c r="H300" s="3" t="s">
        <v>1350</v>
      </c>
      <c r="I300" s="3" t="s">
        <v>42</v>
      </c>
      <c r="J300" s="3" t="s">
        <v>43</v>
      </c>
      <c r="K300" s="3" t="s">
        <v>44</v>
      </c>
      <c r="L300" s="3" t="s">
        <v>6</v>
      </c>
      <c r="M300" s="3" t="s">
        <v>5257</v>
      </c>
      <c r="N300" s="3">
        <v>92</v>
      </c>
      <c r="O300" s="3">
        <v>7391</v>
      </c>
      <c r="P300" s="3">
        <v>8034</v>
      </c>
      <c r="Q300" s="3">
        <v>0</v>
      </c>
      <c r="R300" s="3"/>
      <c r="S300" s="3">
        <v>0</v>
      </c>
      <c r="T300" s="3">
        <v>0</v>
      </c>
      <c r="U300" s="3">
        <v>0</v>
      </c>
      <c r="V300" s="3">
        <v>0</v>
      </c>
      <c r="W300" s="3" t="s">
        <v>1352</v>
      </c>
      <c r="X300" s="14" t="str">
        <f t="shared" si="4"/>
        <v>-</v>
      </c>
    </row>
    <row r="301" spans="1:24" s="4" customFormat="1" ht="11.25" x14ac:dyDescent="0.2">
      <c r="A301" s="3" t="s">
        <v>1345</v>
      </c>
      <c r="B301" s="3" t="s">
        <v>1346</v>
      </c>
      <c r="C301" s="3" t="s">
        <v>1347</v>
      </c>
      <c r="D301" s="3">
        <v>11866</v>
      </c>
      <c r="E301" s="3" t="s">
        <v>1353</v>
      </c>
      <c r="F301" s="3" t="s">
        <v>1355</v>
      </c>
      <c r="G301" s="3" t="s">
        <v>1354</v>
      </c>
      <c r="H301" s="3"/>
      <c r="I301" s="3" t="s">
        <v>42</v>
      </c>
      <c r="J301" s="3" t="s">
        <v>43</v>
      </c>
      <c r="K301" s="3" t="s">
        <v>53</v>
      </c>
      <c r="L301" s="3" t="s">
        <v>6</v>
      </c>
      <c r="M301" s="3" t="s">
        <v>5256</v>
      </c>
      <c r="N301" s="3" t="s">
        <v>67</v>
      </c>
      <c r="O301" s="3" t="s">
        <v>40</v>
      </c>
      <c r="P301" s="3" t="s">
        <v>40</v>
      </c>
      <c r="Q301" s="3" t="s">
        <v>40</v>
      </c>
      <c r="R301" s="3"/>
      <c r="S301" s="3">
        <v>0</v>
      </c>
      <c r="T301" s="3">
        <v>0</v>
      </c>
      <c r="U301" s="3">
        <v>0</v>
      </c>
      <c r="V301" s="3">
        <v>0</v>
      </c>
      <c r="W301" s="3" t="s">
        <v>1356</v>
      </c>
      <c r="X301" s="14" t="str">
        <f t="shared" si="4"/>
        <v>-</v>
      </c>
    </row>
    <row r="302" spans="1:24" s="4" customFormat="1" ht="11.25" x14ac:dyDescent="0.2">
      <c r="A302" s="3" t="s">
        <v>1345</v>
      </c>
      <c r="B302" s="3" t="s">
        <v>1346</v>
      </c>
      <c r="C302" s="3" t="s">
        <v>1347</v>
      </c>
      <c r="D302" s="3">
        <v>13277</v>
      </c>
      <c r="E302" s="3" t="s">
        <v>1357</v>
      </c>
      <c r="F302" s="3" t="s">
        <v>1359</v>
      </c>
      <c r="G302" s="3" t="s">
        <v>1358</v>
      </c>
      <c r="H302" s="3"/>
      <c r="I302" s="3" t="s">
        <v>42</v>
      </c>
      <c r="J302" s="3" t="s">
        <v>43</v>
      </c>
      <c r="K302" s="3" t="s">
        <v>53</v>
      </c>
      <c r="L302" s="3" t="s">
        <v>6</v>
      </c>
      <c r="M302" s="3" t="s">
        <v>5256</v>
      </c>
      <c r="N302" s="3" t="s">
        <v>67</v>
      </c>
      <c r="O302" s="3" t="s">
        <v>40</v>
      </c>
      <c r="P302" s="3" t="s">
        <v>40</v>
      </c>
      <c r="Q302" s="3" t="s">
        <v>40</v>
      </c>
      <c r="R302" s="3"/>
      <c r="S302" s="3">
        <v>100</v>
      </c>
      <c r="T302" s="3">
        <v>472</v>
      </c>
      <c r="U302" s="3">
        <v>472</v>
      </c>
      <c r="V302" s="3">
        <v>0</v>
      </c>
      <c r="W302" s="3" t="s">
        <v>1360</v>
      </c>
      <c r="X302" s="14" t="str">
        <f t="shared" si="4"/>
        <v>-</v>
      </c>
    </row>
    <row r="303" spans="1:24" s="4" customFormat="1" ht="11.25" x14ac:dyDescent="0.2">
      <c r="A303" s="3" t="s">
        <v>1345</v>
      </c>
      <c r="B303" s="3" t="s">
        <v>1346</v>
      </c>
      <c r="C303" s="3" t="s">
        <v>1347</v>
      </c>
      <c r="D303" s="3">
        <v>13393</v>
      </c>
      <c r="E303" s="3" t="s">
        <v>1361</v>
      </c>
      <c r="F303" s="3" t="s">
        <v>1362</v>
      </c>
      <c r="G303" s="3" t="s">
        <v>1349</v>
      </c>
      <c r="H303" s="3"/>
      <c r="I303" s="3" t="s">
        <v>42</v>
      </c>
      <c r="J303" s="3" t="s">
        <v>43</v>
      </c>
      <c r="K303" s="3" t="s">
        <v>44</v>
      </c>
      <c r="L303" s="3" t="s">
        <v>45</v>
      </c>
      <c r="M303" s="3" t="s">
        <v>5256</v>
      </c>
      <c r="N303" s="3" t="s">
        <v>67</v>
      </c>
      <c r="O303" s="3" t="s">
        <v>40</v>
      </c>
      <c r="P303" s="3" t="s">
        <v>40</v>
      </c>
      <c r="Q303" s="3" t="s">
        <v>40</v>
      </c>
      <c r="R303" s="3"/>
      <c r="S303" s="3">
        <v>0</v>
      </c>
      <c r="T303" s="3">
        <v>0</v>
      </c>
      <c r="U303" s="3">
        <v>0</v>
      </c>
      <c r="V303" s="3">
        <v>0</v>
      </c>
      <c r="W303" s="3" t="s">
        <v>1363</v>
      </c>
      <c r="X303" s="14" t="str">
        <f t="shared" si="4"/>
        <v>-</v>
      </c>
    </row>
    <row r="304" spans="1:24" s="4" customFormat="1" ht="11.25" x14ac:dyDescent="0.2">
      <c r="A304" s="3" t="s">
        <v>1345</v>
      </c>
      <c r="B304" s="3" t="s">
        <v>1346</v>
      </c>
      <c r="C304" s="3" t="s">
        <v>1347</v>
      </c>
      <c r="D304" s="3">
        <v>13467</v>
      </c>
      <c r="E304" s="3" t="s">
        <v>1364</v>
      </c>
      <c r="F304" s="3" t="s">
        <v>1366</v>
      </c>
      <c r="G304" s="3" t="s">
        <v>1354</v>
      </c>
      <c r="H304" s="3" t="s">
        <v>1365</v>
      </c>
      <c r="I304" s="3" t="s">
        <v>42</v>
      </c>
      <c r="J304" s="3" t="s">
        <v>43</v>
      </c>
      <c r="K304" s="3" t="s">
        <v>44</v>
      </c>
      <c r="L304" s="3" t="s">
        <v>6</v>
      </c>
      <c r="M304" s="3" t="s">
        <v>9</v>
      </c>
      <c r="N304" s="3">
        <v>98</v>
      </c>
      <c r="O304" s="3">
        <v>5834</v>
      </c>
      <c r="P304" s="3">
        <v>5953</v>
      </c>
      <c r="Q304" s="3">
        <v>0</v>
      </c>
      <c r="R304" s="3"/>
      <c r="S304" s="3">
        <v>0</v>
      </c>
      <c r="T304" s="3">
        <v>0</v>
      </c>
      <c r="U304" s="3">
        <v>0</v>
      </c>
      <c r="V304" s="3">
        <v>0</v>
      </c>
      <c r="W304" s="3" t="s">
        <v>1367</v>
      </c>
      <c r="X304" s="14">
        <f t="shared" si="4"/>
        <v>1</v>
      </c>
    </row>
    <row r="305" spans="1:24" s="4" customFormat="1" ht="11.25" x14ac:dyDescent="0.2">
      <c r="A305" s="3" t="s">
        <v>1345</v>
      </c>
      <c r="B305" s="3" t="s">
        <v>1346</v>
      </c>
      <c r="C305" s="3" t="s">
        <v>1347</v>
      </c>
      <c r="D305" s="3">
        <v>13470</v>
      </c>
      <c r="E305" s="3" t="s">
        <v>1368</v>
      </c>
      <c r="F305" s="3" t="s">
        <v>1370</v>
      </c>
      <c r="G305" s="3" t="s">
        <v>1358</v>
      </c>
      <c r="H305" s="3" t="s">
        <v>1369</v>
      </c>
      <c r="I305" s="3" t="s">
        <v>42</v>
      </c>
      <c r="J305" s="3" t="s">
        <v>43</v>
      </c>
      <c r="K305" s="3" t="s">
        <v>53</v>
      </c>
      <c r="L305" s="3" t="s">
        <v>6</v>
      </c>
      <c r="M305" s="3" t="s">
        <v>9</v>
      </c>
      <c r="N305" s="3">
        <v>90</v>
      </c>
      <c r="O305" s="3">
        <v>324</v>
      </c>
      <c r="P305" s="3">
        <v>360</v>
      </c>
      <c r="Q305" s="3">
        <v>0</v>
      </c>
      <c r="R305" s="3"/>
      <c r="S305" s="3">
        <v>0</v>
      </c>
      <c r="T305" s="3">
        <v>0</v>
      </c>
      <c r="U305" s="3">
        <v>0</v>
      </c>
      <c r="V305" s="3">
        <v>0</v>
      </c>
      <c r="W305" s="3" t="s">
        <v>1371</v>
      </c>
      <c r="X305" s="14">
        <f t="shared" si="4"/>
        <v>1</v>
      </c>
    </row>
    <row r="306" spans="1:24" s="4" customFormat="1" ht="11.25" x14ac:dyDescent="0.2">
      <c r="A306" s="3" t="s">
        <v>1345</v>
      </c>
      <c r="B306" s="3" t="s">
        <v>1346</v>
      </c>
      <c r="C306" s="3" t="s">
        <v>1347</v>
      </c>
      <c r="D306" s="3">
        <v>13485</v>
      </c>
      <c r="E306" s="3" t="s">
        <v>1372</v>
      </c>
      <c r="F306" s="3" t="s">
        <v>1373</v>
      </c>
      <c r="G306" s="3" t="s">
        <v>1349</v>
      </c>
      <c r="H306" s="3" t="s">
        <v>1350</v>
      </c>
      <c r="I306" s="3" t="s">
        <v>42</v>
      </c>
      <c r="J306" s="3" t="s">
        <v>43</v>
      </c>
      <c r="K306" s="3" t="s">
        <v>44</v>
      </c>
      <c r="L306" s="3" t="s">
        <v>6</v>
      </c>
      <c r="M306" s="3" t="s">
        <v>9</v>
      </c>
      <c r="N306" s="3">
        <v>80</v>
      </c>
      <c r="O306" s="3">
        <v>6505</v>
      </c>
      <c r="P306" s="3">
        <v>8136</v>
      </c>
      <c r="Q306" s="3">
        <v>0</v>
      </c>
      <c r="R306" s="3"/>
      <c r="S306" s="3">
        <v>87.9</v>
      </c>
      <c r="T306" s="3">
        <v>6943</v>
      </c>
      <c r="U306" s="3">
        <v>7896</v>
      </c>
      <c r="V306" s="3">
        <v>0</v>
      </c>
      <c r="W306" s="3" t="s">
        <v>1374</v>
      </c>
      <c r="X306" s="14">
        <f t="shared" si="4"/>
        <v>-8.9874857792946586E-2</v>
      </c>
    </row>
    <row r="307" spans="1:24" s="4" customFormat="1" ht="11.25" x14ac:dyDescent="0.2">
      <c r="A307" s="3" t="s">
        <v>1345</v>
      </c>
      <c r="B307" s="3" t="s">
        <v>1375</v>
      </c>
      <c r="C307" s="3" t="s">
        <v>1347</v>
      </c>
      <c r="D307" s="3">
        <v>231</v>
      </c>
      <c r="E307" s="3" t="s">
        <v>1376</v>
      </c>
      <c r="F307" s="3" t="s">
        <v>1379</v>
      </c>
      <c r="G307" s="3" t="s">
        <v>1377</v>
      </c>
      <c r="H307" s="3" t="s">
        <v>1378</v>
      </c>
      <c r="I307" s="3" t="s">
        <v>42</v>
      </c>
      <c r="J307" s="3" t="s">
        <v>43</v>
      </c>
      <c r="K307" s="3" t="s">
        <v>44</v>
      </c>
      <c r="L307" s="3" t="s">
        <v>6</v>
      </c>
      <c r="M307" s="3" t="s">
        <v>5257</v>
      </c>
      <c r="N307" s="3">
        <v>100</v>
      </c>
      <c r="O307" s="3">
        <v>5</v>
      </c>
      <c r="P307" s="3">
        <v>5</v>
      </c>
      <c r="Q307" s="3">
        <v>0</v>
      </c>
      <c r="R307" s="3"/>
      <c r="S307" s="3">
        <v>0</v>
      </c>
      <c r="T307" s="3">
        <v>6</v>
      </c>
      <c r="U307" s="3">
        <v>6</v>
      </c>
      <c r="V307" s="3">
        <v>0</v>
      </c>
      <c r="W307" s="3" t="s">
        <v>1380</v>
      </c>
      <c r="X307" s="14" t="str">
        <f t="shared" si="4"/>
        <v>-</v>
      </c>
    </row>
    <row r="308" spans="1:24" s="4" customFormat="1" ht="11.25" x14ac:dyDescent="0.2">
      <c r="A308" s="3" t="s">
        <v>1345</v>
      </c>
      <c r="B308" s="3" t="s">
        <v>1375</v>
      </c>
      <c r="C308" s="3" t="s">
        <v>1347</v>
      </c>
      <c r="D308" s="3">
        <v>5112</v>
      </c>
      <c r="E308" s="3" t="s">
        <v>1381</v>
      </c>
      <c r="F308" s="3" t="s">
        <v>1384</v>
      </c>
      <c r="G308" s="3" t="s">
        <v>1382</v>
      </c>
      <c r="H308" s="3" t="s">
        <v>1383</v>
      </c>
      <c r="I308" s="3" t="s">
        <v>42</v>
      </c>
      <c r="J308" s="3" t="s">
        <v>52</v>
      </c>
      <c r="K308" s="3" t="s">
        <v>53</v>
      </c>
      <c r="L308" s="3" t="s">
        <v>6</v>
      </c>
      <c r="M308" s="3" t="s">
        <v>5257</v>
      </c>
      <c r="N308" s="3">
        <v>1.9</v>
      </c>
      <c r="O308" s="3">
        <v>4</v>
      </c>
      <c r="P308" s="3">
        <v>210</v>
      </c>
      <c r="Q308" s="3">
        <v>0</v>
      </c>
      <c r="R308" s="3"/>
      <c r="S308" s="3">
        <v>0.4</v>
      </c>
      <c r="T308" s="3">
        <v>1</v>
      </c>
      <c r="U308" s="3">
        <v>270</v>
      </c>
      <c r="V308" s="3">
        <v>0</v>
      </c>
      <c r="W308" s="3" t="s">
        <v>1385</v>
      </c>
      <c r="X308" s="14">
        <f t="shared" si="4"/>
        <v>-3.75</v>
      </c>
    </row>
    <row r="309" spans="1:24" s="4" customFormat="1" ht="11.25" x14ac:dyDescent="0.2">
      <c r="A309" s="3" t="s">
        <v>1345</v>
      </c>
      <c r="B309" s="3" t="s">
        <v>1375</v>
      </c>
      <c r="C309" s="3" t="s">
        <v>1347</v>
      </c>
      <c r="D309" s="3">
        <v>6062</v>
      </c>
      <c r="E309" s="3" t="s">
        <v>1386</v>
      </c>
      <c r="F309" s="3" t="s">
        <v>1387</v>
      </c>
      <c r="G309" s="3"/>
      <c r="H309" s="3"/>
      <c r="I309" s="3" t="s">
        <v>87</v>
      </c>
      <c r="J309" s="3" t="s">
        <v>52</v>
      </c>
      <c r="K309" s="3" t="s">
        <v>53</v>
      </c>
      <c r="L309" s="3" t="s">
        <v>6</v>
      </c>
      <c r="M309" s="3" t="s">
        <v>5256</v>
      </c>
      <c r="N309" s="3" t="s">
        <v>67</v>
      </c>
      <c r="O309" s="3" t="s">
        <v>40</v>
      </c>
      <c r="P309" s="3" t="s">
        <v>40</v>
      </c>
      <c r="Q309" s="3" t="s">
        <v>40</v>
      </c>
      <c r="R309" s="3"/>
      <c r="S309" s="3">
        <v>82</v>
      </c>
      <c r="T309" s="3">
        <v>408</v>
      </c>
      <c r="U309" s="3">
        <v>5</v>
      </c>
      <c r="V309" s="3">
        <v>0</v>
      </c>
      <c r="W309" s="3" t="s">
        <v>1388</v>
      </c>
      <c r="X309" s="14" t="e">
        <f t="shared" si="4"/>
        <v>#VALUE!</v>
      </c>
    </row>
    <row r="310" spans="1:24" s="4" customFormat="1" ht="11.25" x14ac:dyDescent="0.2">
      <c r="A310" s="3" t="s">
        <v>1345</v>
      </c>
      <c r="B310" s="3" t="s">
        <v>1375</v>
      </c>
      <c r="C310" s="3" t="s">
        <v>1347</v>
      </c>
      <c r="D310" s="3">
        <v>8177</v>
      </c>
      <c r="E310" s="3" t="s">
        <v>1389</v>
      </c>
      <c r="F310" s="3" t="s">
        <v>1391</v>
      </c>
      <c r="G310" s="3" t="s">
        <v>1377</v>
      </c>
      <c r="H310" s="3" t="s">
        <v>1390</v>
      </c>
      <c r="I310" s="3" t="s">
        <v>87</v>
      </c>
      <c r="J310" s="3" t="s">
        <v>52</v>
      </c>
      <c r="K310" s="3" t="s">
        <v>53</v>
      </c>
      <c r="L310" s="3" t="s">
        <v>6</v>
      </c>
      <c r="M310" s="3" t="s">
        <v>5257</v>
      </c>
      <c r="N310" s="3">
        <v>29.2</v>
      </c>
      <c r="O310" s="3">
        <v>292</v>
      </c>
      <c r="P310" s="3">
        <v>10</v>
      </c>
      <c r="Q310" s="3">
        <v>0</v>
      </c>
      <c r="R310" s="3"/>
      <c r="S310" s="3">
        <v>31.5</v>
      </c>
      <c r="T310" s="3">
        <v>315</v>
      </c>
      <c r="U310" s="3">
        <v>10</v>
      </c>
      <c r="V310" s="3">
        <v>0</v>
      </c>
      <c r="W310" s="3" t="s">
        <v>1392</v>
      </c>
      <c r="X310" s="14">
        <f t="shared" si="4"/>
        <v>7.3015873015873034E-2</v>
      </c>
    </row>
    <row r="311" spans="1:24" s="4" customFormat="1" ht="11.25" x14ac:dyDescent="0.2">
      <c r="A311" s="3" t="s">
        <v>1345</v>
      </c>
      <c r="B311" s="3" t="s">
        <v>1375</v>
      </c>
      <c r="C311" s="3" t="s">
        <v>1347</v>
      </c>
      <c r="D311" s="3">
        <v>8442</v>
      </c>
      <c r="E311" s="3" t="s">
        <v>1393</v>
      </c>
      <c r="F311" s="3" t="s">
        <v>1396</v>
      </c>
      <c r="G311" s="3" t="s">
        <v>1394</v>
      </c>
      <c r="H311" s="3" t="s">
        <v>1395</v>
      </c>
      <c r="I311" s="3" t="s">
        <v>87</v>
      </c>
      <c r="J311" s="3" t="s">
        <v>52</v>
      </c>
      <c r="K311" s="3" t="s">
        <v>53</v>
      </c>
      <c r="L311" s="3" t="s">
        <v>6</v>
      </c>
      <c r="M311" s="3" t="s">
        <v>5257</v>
      </c>
      <c r="N311" s="3">
        <v>60</v>
      </c>
      <c r="O311" s="3">
        <v>420</v>
      </c>
      <c r="P311" s="3">
        <v>7</v>
      </c>
      <c r="Q311" s="3">
        <v>0</v>
      </c>
      <c r="R311" s="3"/>
      <c r="S311" s="3">
        <v>56</v>
      </c>
      <c r="T311" s="3">
        <v>335</v>
      </c>
      <c r="U311" s="3">
        <v>6</v>
      </c>
      <c r="V311" s="3">
        <v>0</v>
      </c>
      <c r="W311" s="3" t="s">
        <v>1397</v>
      </c>
      <c r="X311" s="14">
        <f t="shared" si="4"/>
        <v>-7.1428571428571425E-2</v>
      </c>
    </row>
    <row r="312" spans="1:24" s="4" customFormat="1" ht="11.25" x14ac:dyDescent="0.2">
      <c r="A312" s="3" t="s">
        <v>1345</v>
      </c>
      <c r="B312" s="3" t="s">
        <v>1398</v>
      </c>
      <c r="C312" s="3" t="s">
        <v>1347</v>
      </c>
      <c r="D312" s="3">
        <v>13286</v>
      </c>
      <c r="E312" s="3" t="s">
        <v>1399</v>
      </c>
      <c r="F312" s="3" t="s">
        <v>1402</v>
      </c>
      <c r="G312" s="3" t="s">
        <v>1400</v>
      </c>
      <c r="H312" s="3" t="s">
        <v>1401</v>
      </c>
      <c r="I312" s="3" t="s">
        <v>42</v>
      </c>
      <c r="J312" s="3" t="s">
        <v>43</v>
      </c>
      <c r="K312" s="3" t="s">
        <v>44</v>
      </c>
      <c r="L312" s="3" t="s">
        <v>6</v>
      </c>
      <c r="M312" s="3" t="s">
        <v>5257</v>
      </c>
      <c r="N312" s="3">
        <v>22</v>
      </c>
      <c r="O312" s="3">
        <v>220</v>
      </c>
      <c r="P312" s="3">
        <v>1000</v>
      </c>
      <c r="Q312" s="3">
        <v>0</v>
      </c>
      <c r="R312" s="3"/>
      <c r="S312" s="3">
        <v>11</v>
      </c>
      <c r="T312" s="3">
        <v>106</v>
      </c>
      <c r="U312" s="3">
        <v>927</v>
      </c>
      <c r="V312" s="3">
        <v>0</v>
      </c>
      <c r="W312" s="3" t="s">
        <v>1403</v>
      </c>
      <c r="X312" s="14">
        <f t="shared" si="4"/>
        <v>1</v>
      </c>
    </row>
    <row r="313" spans="1:24" s="4" customFormat="1" ht="11.25" x14ac:dyDescent="0.2">
      <c r="A313" s="3" t="s">
        <v>1345</v>
      </c>
      <c r="B313" s="3" t="s">
        <v>1398</v>
      </c>
      <c r="C313" s="3" t="s">
        <v>1347</v>
      </c>
      <c r="D313" s="3">
        <v>13349</v>
      </c>
      <c r="E313" s="3" t="s">
        <v>1404</v>
      </c>
      <c r="F313" s="3" t="s">
        <v>1406</v>
      </c>
      <c r="G313" s="3"/>
      <c r="H313" s="3" t="s">
        <v>1405</v>
      </c>
      <c r="I313" s="3" t="s">
        <v>42</v>
      </c>
      <c r="J313" s="3" t="s">
        <v>43</v>
      </c>
      <c r="K313" s="3" t="s">
        <v>44</v>
      </c>
      <c r="L313" s="3" t="s">
        <v>6</v>
      </c>
      <c r="M313" s="3" t="s">
        <v>5256</v>
      </c>
      <c r="N313" s="3" t="s">
        <v>67</v>
      </c>
      <c r="O313" s="3" t="s">
        <v>40</v>
      </c>
      <c r="P313" s="3" t="s">
        <v>40</v>
      </c>
      <c r="Q313" s="3" t="s">
        <v>40</v>
      </c>
      <c r="R313" s="3"/>
      <c r="S313" s="3">
        <v>0</v>
      </c>
      <c r="T313" s="3">
        <v>0</v>
      </c>
      <c r="U313" s="3">
        <v>0</v>
      </c>
      <c r="V313" s="3">
        <v>0</v>
      </c>
      <c r="W313" s="3" t="s">
        <v>1407</v>
      </c>
      <c r="X313" s="14" t="str">
        <f t="shared" si="4"/>
        <v>-</v>
      </c>
    </row>
    <row r="314" spans="1:24" s="4" customFormat="1" ht="11.25" x14ac:dyDescent="0.2">
      <c r="A314" s="3" t="s">
        <v>1345</v>
      </c>
      <c r="B314" s="3" t="s">
        <v>1398</v>
      </c>
      <c r="C314" s="3" t="s">
        <v>1347</v>
      </c>
      <c r="D314" s="3">
        <v>13350</v>
      </c>
      <c r="E314" s="3" t="s">
        <v>1408</v>
      </c>
      <c r="F314" s="3" t="s">
        <v>1410</v>
      </c>
      <c r="G314" s="3"/>
      <c r="H314" s="3" t="s">
        <v>1409</v>
      </c>
      <c r="I314" s="3" t="s">
        <v>42</v>
      </c>
      <c r="J314" s="3" t="s">
        <v>43</v>
      </c>
      <c r="K314" s="3" t="s">
        <v>53</v>
      </c>
      <c r="L314" s="3" t="s">
        <v>78</v>
      </c>
      <c r="M314" s="3" t="s">
        <v>5256</v>
      </c>
      <c r="N314" s="3" t="s">
        <v>67</v>
      </c>
      <c r="O314" s="3" t="s">
        <v>40</v>
      </c>
      <c r="P314" s="3" t="s">
        <v>40</v>
      </c>
      <c r="Q314" s="3" t="s">
        <v>40</v>
      </c>
      <c r="R314" s="3"/>
      <c r="S314" s="3">
        <v>0</v>
      </c>
      <c r="T314" s="3">
        <v>0</v>
      </c>
      <c r="U314" s="3">
        <v>0</v>
      </c>
      <c r="V314" s="3">
        <v>0</v>
      </c>
      <c r="W314" s="3" t="s">
        <v>1411</v>
      </c>
      <c r="X314" s="14" t="str">
        <f t="shared" si="4"/>
        <v>-</v>
      </c>
    </row>
    <row r="315" spans="1:24" s="4" customFormat="1" ht="11.25" x14ac:dyDescent="0.2">
      <c r="A315" s="3" t="s">
        <v>1345</v>
      </c>
      <c r="B315" s="3" t="s">
        <v>1398</v>
      </c>
      <c r="C315" s="3" t="s">
        <v>1347</v>
      </c>
      <c r="D315" s="3">
        <v>13435</v>
      </c>
      <c r="E315" s="3" t="s">
        <v>1412</v>
      </c>
      <c r="F315" s="3" t="s">
        <v>1415</v>
      </c>
      <c r="G315" s="3" t="s">
        <v>1413</v>
      </c>
      <c r="H315" s="3" t="s">
        <v>1414</v>
      </c>
      <c r="I315" s="3" t="s">
        <v>42</v>
      </c>
      <c r="J315" s="3" t="s">
        <v>43</v>
      </c>
      <c r="K315" s="3" t="s">
        <v>44</v>
      </c>
      <c r="L315" s="3" t="s">
        <v>6</v>
      </c>
      <c r="M315" s="3" t="s">
        <v>9</v>
      </c>
      <c r="N315" s="3">
        <v>39</v>
      </c>
      <c r="O315" s="3">
        <v>27</v>
      </c>
      <c r="P315" s="3">
        <v>70</v>
      </c>
      <c r="Q315" s="3">
        <v>0</v>
      </c>
      <c r="R315" s="3"/>
      <c r="S315" s="3">
        <v>16</v>
      </c>
      <c r="T315" s="3">
        <v>11</v>
      </c>
      <c r="U315" s="3">
        <v>70</v>
      </c>
      <c r="V315" s="3">
        <v>0</v>
      </c>
      <c r="W315" s="3" t="s">
        <v>1416</v>
      </c>
      <c r="X315" s="14">
        <f t="shared" si="4"/>
        <v>1.4375</v>
      </c>
    </row>
    <row r="316" spans="1:24" s="4" customFormat="1" ht="11.25" x14ac:dyDescent="0.2">
      <c r="A316" s="3" t="s">
        <v>1345</v>
      </c>
      <c r="B316" s="3" t="s">
        <v>1398</v>
      </c>
      <c r="C316" s="3" t="s">
        <v>1347</v>
      </c>
      <c r="D316" s="3">
        <v>13436</v>
      </c>
      <c r="E316" s="3" t="s">
        <v>1417</v>
      </c>
      <c r="F316" s="3" t="s">
        <v>1420</v>
      </c>
      <c r="G316" s="3" t="s">
        <v>1418</v>
      </c>
      <c r="H316" s="3" t="s">
        <v>1419</v>
      </c>
      <c r="I316" s="3" t="s">
        <v>42</v>
      </c>
      <c r="J316" s="3" t="s">
        <v>52</v>
      </c>
      <c r="K316" s="3" t="s">
        <v>44</v>
      </c>
      <c r="L316" s="3" t="s">
        <v>6</v>
      </c>
      <c r="M316" s="3" t="s">
        <v>9</v>
      </c>
      <c r="N316" s="3">
        <v>100</v>
      </c>
      <c r="O316" s="3">
        <v>8</v>
      </c>
      <c r="P316" s="3">
        <v>8</v>
      </c>
      <c r="Q316" s="3">
        <v>0</v>
      </c>
      <c r="R316" s="3"/>
      <c r="S316" s="3" t="s">
        <v>67</v>
      </c>
      <c r="T316" s="3" t="s">
        <v>40</v>
      </c>
      <c r="U316" s="3" t="s">
        <v>40</v>
      </c>
      <c r="V316" s="3" t="s">
        <v>40</v>
      </c>
      <c r="W316" s="3" t="s">
        <v>1421</v>
      </c>
      <c r="X316" s="14">
        <f t="shared" si="4"/>
        <v>-1</v>
      </c>
    </row>
    <row r="317" spans="1:24" s="4" customFormat="1" ht="11.25" x14ac:dyDescent="0.2">
      <c r="A317" s="3" t="s">
        <v>1345</v>
      </c>
      <c r="B317" s="3" t="s">
        <v>1398</v>
      </c>
      <c r="C317" s="3" t="s">
        <v>1347</v>
      </c>
      <c r="D317" s="3">
        <v>13437</v>
      </c>
      <c r="E317" s="3" t="s">
        <v>1422</v>
      </c>
      <c r="F317" s="3" t="s">
        <v>1425</v>
      </c>
      <c r="G317" s="3" t="s">
        <v>1423</v>
      </c>
      <c r="H317" s="3" t="s">
        <v>1424</v>
      </c>
      <c r="I317" s="3" t="s">
        <v>42</v>
      </c>
      <c r="J317" s="3" t="s">
        <v>52</v>
      </c>
      <c r="K317" s="3" t="s">
        <v>44</v>
      </c>
      <c r="L317" s="3" t="s">
        <v>45</v>
      </c>
      <c r="M317" s="3" t="s">
        <v>9</v>
      </c>
      <c r="N317" s="3">
        <v>100</v>
      </c>
      <c r="O317" s="3">
        <v>4</v>
      </c>
      <c r="P317" s="3">
        <v>4</v>
      </c>
      <c r="Q317" s="3">
        <v>0</v>
      </c>
      <c r="R317" s="3"/>
      <c r="S317" s="3" t="s">
        <v>67</v>
      </c>
      <c r="T317" s="3" t="s">
        <v>40</v>
      </c>
      <c r="U317" s="3" t="s">
        <v>40</v>
      </c>
      <c r="V317" s="3" t="s">
        <v>40</v>
      </c>
      <c r="W317" s="3" t="s">
        <v>1426</v>
      </c>
      <c r="X317" s="14">
        <f t="shared" si="4"/>
        <v>-1</v>
      </c>
    </row>
    <row r="318" spans="1:24" s="4" customFormat="1" ht="11.25" x14ac:dyDescent="0.2">
      <c r="A318" s="3" t="s">
        <v>1345</v>
      </c>
      <c r="B318" s="3" t="s">
        <v>1427</v>
      </c>
      <c r="C318" s="3" t="s">
        <v>1347</v>
      </c>
      <c r="D318" s="3">
        <v>12226</v>
      </c>
      <c r="E318" s="3" t="s">
        <v>1428</v>
      </c>
      <c r="F318" s="3" t="s">
        <v>1431</v>
      </c>
      <c r="G318" s="3" t="s">
        <v>1429</v>
      </c>
      <c r="H318" s="3" t="s">
        <v>1430</v>
      </c>
      <c r="I318" s="3" t="s">
        <v>42</v>
      </c>
      <c r="J318" s="3" t="s">
        <v>43</v>
      </c>
      <c r="K318" s="3" t="s">
        <v>44</v>
      </c>
      <c r="L318" s="3" t="s">
        <v>78</v>
      </c>
      <c r="M318" s="3" t="s">
        <v>5257</v>
      </c>
      <c r="N318" s="3">
        <v>85</v>
      </c>
      <c r="O318" s="3">
        <v>69548</v>
      </c>
      <c r="P318" s="3">
        <v>81821</v>
      </c>
      <c r="Q318" s="3">
        <v>0</v>
      </c>
      <c r="R318" s="3"/>
      <c r="S318" s="3">
        <v>69</v>
      </c>
      <c r="T318" s="3">
        <v>55539</v>
      </c>
      <c r="U318" s="3">
        <v>80657</v>
      </c>
      <c r="V318" s="3">
        <v>0</v>
      </c>
      <c r="W318" s="3" t="s">
        <v>1432</v>
      </c>
      <c r="X318" s="14">
        <f t="shared" si="4"/>
        <v>0.2318840579710145</v>
      </c>
    </row>
    <row r="319" spans="1:24" s="4" customFormat="1" ht="11.25" x14ac:dyDescent="0.2">
      <c r="A319" s="3" t="s">
        <v>1345</v>
      </c>
      <c r="B319" s="3" t="s">
        <v>1427</v>
      </c>
      <c r="C319" s="3" t="s">
        <v>1347</v>
      </c>
      <c r="D319" s="3">
        <v>12993</v>
      </c>
      <c r="E319" s="3" t="s">
        <v>1433</v>
      </c>
      <c r="F319" s="3" t="s">
        <v>1436</v>
      </c>
      <c r="G319" s="3" t="s">
        <v>1434</v>
      </c>
      <c r="H319" s="3" t="s">
        <v>1435</v>
      </c>
      <c r="I319" s="3" t="s">
        <v>42</v>
      </c>
      <c r="J319" s="3" t="s">
        <v>43</v>
      </c>
      <c r="K319" s="3" t="s">
        <v>44</v>
      </c>
      <c r="L319" s="3" t="s">
        <v>6</v>
      </c>
      <c r="M319" s="3" t="s">
        <v>5257</v>
      </c>
      <c r="N319" s="3">
        <v>89</v>
      </c>
      <c r="O319" s="3">
        <v>7169</v>
      </c>
      <c r="P319" s="3">
        <v>8055</v>
      </c>
      <c r="Q319" s="3">
        <v>0</v>
      </c>
      <c r="R319" s="3"/>
      <c r="S319" s="3">
        <v>90.87</v>
      </c>
      <c r="T319" s="3">
        <v>7381</v>
      </c>
      <c r="U319" s="3">
        <v>8123</v>
      </c>
      <c r="V319" s="3">
        <v>0</v>
      </c>
      <c r="W319" s="3" t="s">
        <v>1437</v>
      </c>
      <c r="X319" s="14">
        <f t="shared" si="4"/>
        <v>-2.0578848905029212E-2</v>
      </c>
    </row>
    <row r="320" spans="1:24" s="4" customFormat="1" ht="11.25" x14ac:dyDescent="0.2">
      <c r="A320" s="3" t="s">
        <v>1345</v>
      </c>
      <c r="B320" s="3" t="s">
        <v>1427</v>
      </c>
      <c r="C320" s="3" t="s">
        <v>1347</v>
      </c>
      <c r="D320" s="3">
        <v>12994</v>
      </c>
      <c r="E320" s="3" t="s">
        <v>1438</v>
      </c>
      <c r="F320" s="3" t="s">
        <v>1440</v>
      </c>
      <c r="G320" s="3" t="s">
        <v>1439</v>
      </c>
      <c r="H320" s="3"/>
      <c r="I320" s="3" t="s">
        <v>42</v>
      </c>
      <c r="J320" s="3" t="s">
        <v>43</v>
      </c>
      <c r="K320" s="3" t="s">
        <v>53</v>
      </c>
      <c r="L320" s="3" t="s">
        <v>6</v>
      </c>
      <c r="M320" s="3" t="s">
        <v>5257</v>
      </c>
      <c r="N320" s="3">
        <v>86</v>
      </c>
      <c r="O320" s="3">
        <v>304752</v>
      </c>
      <c r="P320" s="3">
        <v>354363</v>
      </c>
      <c r="Q320" s="3">
        <v>0</v>
      </c>
      <c r="R320" s="3"/>
      <c r="S320" s="3">
        <v>91.6</v>
      </c>
      <c r="T320" s="3">
        <v>489459</v>
      </c>
      <c r="U320" s="3">
        <v>534315</v>
      </c>
      <c r="V320" s="3">
        <v>0</v>
      </c>
      <c r="W320" s="3" t="s">
        <v>1441</v>
      </c>
      <c r="X320" s="14">
        <f t="shared" si="4"/>
        <v>-6.1135371179039243E-2</v>
      </c>
    </row>
    <row r="321" spans="1:24" s="4" customFormat="1" ht="11.25" x14ac:dyDescent="0.2">
      <c r="A321" s="3" t="s">
        <v>1345</v>
      </c>
      <c r="B321" s="3" t="s">
        <v>1427</v>
      </c>
      <c r="C321" s="3" t="s">
        <v>1347</v>
      </c>
      <c r="D321" s="3">
        <v>13360</v>
      </c>
      <c r="E321" s="3" t="s">
        <v>1442</v>
      </c>
      <c r="F321" s="3" t="s">
        <v>1443</v>
      </c>
      <c r="G321" s="3"/>
      <c r="H321" s="3"/>
      <c r="I321" s="3" t="s">
        <v>42</v>
      </c>
      <c r="J321" s="3" t="s">
        <v>43</v>
      </c>
      <c r="K321" s="3" t="s">
        <v>44</v>
      </c>
      <c r="L321" s="3" t="s">
        <v>6</v>
      </c>
      <c r="M321" s="3" t="s">
        <v>5256</v>
      </c>
      <c r="N321" s="3" t="s">
        <v>67</v>
      </c>
      <c r="O321" s="3" t="s">
        <v>40</v>
      </c>
      <c r="P321" s="3" t="s">
        <v>40</v>
      </c>
      <c r="Q321" s="3" t="s">
        <v>40</v>
      </c>
      <c r="R321" s="3"/>
      <c r="S321" s="3" t="s">
        <v>67</v>
      </c>
      <c r="T321" s="3" t="s">
        <v>40</v>
      </c>
      <c r="U321" s="3" t="s">
        <v>40</v>
      </c>
      <c r="V321" s="3" t="s">
        <v>40</v>
      </c>
      <c r="W321" s="3" t="s">
        <v>1444</v>
      </c>
      <c r="X321" s="14" t="str">
        <f t="shared" si="4"/>
        <v>-</v>
      </c>
    </row>
    <row r="322" spans="1:24" s="4" customFormat="1" ht="11.25" x14ac:dyDescent="0.2">
      <c r="A322" s="3" t="s">
        <v>1345</v>
      </c>
      <c r="B322" s="3" t="s">
        <v>1427</v>
      </c>
      <c r="C322" s="3" t="s">
        <v>1347</v>
      </c>
      <c r="D322" s="3">
        <v>13820</v>
      </c>
      <c r="E322" s="3" t="s">
        <v>1445</v>
      </c>
      <c r="F322" s="3" t="s">
        <v>1448</v>
      </c>
      <c r="G322" s="3" t="s">
        <v>1446</v>
      </c>
      <c r="H322" s="3" t="s">
        <v>1447</v>
      </c>
      <c r="I322" s="3" t="s">
        <v>42</v>
      </c>
      <c r="J322" s="3" t="s">
        <v>43</v>
      </c>
      <c r="K322" s="3" t="s">
        <v>44</v>
      </c>
      <c r="L322" s="3" t="s">
        <v>6</v>
      </c>
      <c r="M322" s="3" t="s">
        <v>9</v>
      </c>
      <c r="N322" s="3">
        <v>76</v>
      </c>
      <c r="O322" s="3">
        <v>19057</v>
      </c>
      <c r="P322" s="3">
        <v>25075</v>
      </c>
      <c r="Q322" s="3">
        <v>0</v>
      </c>
      <c r="R322" s="3"/>
      <c r="S322" s="3">
        <v>36</v>
      </c>
      <c r="T322" s="3">
        <v>8562</v>
      </c>
      <c r="U322" s="3">
        <v>24013</v>
      </c>
      <c r="V322" s="3">
        <v>0</v>
      </c>
      <c r="W322" s="3" t="s">
        <v>1449</v>
      </c>
      <c r="X322" s="14">
        <f t="shared" si="4"/>
        <v>1.1111111111111112</v>
      </c>
    </row>
    <row r="323" spans="1:24" s="4" customFormat="1" ht="11.25" x14ac:dyDescent="0.2">
      <c r="A323" s="3" t="s">
        <v>1345</v>
      </c>
      <c r="B323" s="3" t="s">
        <v>1427</v>
      </c>
      <c r="C323" s="3" t="s">
        <v>1347</v>
      </c>
      <c r="D323" s="3">
        <v>14007</v>
      </c>
      <c r="E323" s="3" t="s">
        <v>1450</v>
      </c>
      <c r="F323" s="3" t="s">
        <v>1452</v>
      </c>
      <c r="G323" s="3" t="s">
        <v>1439</v>
      </c>
      <c r="H323" s="3" t="s">
        <v>1451</v>
      </c>
      <c r="I323" s="3" t="s">
        <v>42</v>
      </c>
      <c r="J323" s="3" t="s">
        <v>43</v>
      </c>
      <c r="K323" s="3" t="s">
        <v>53</v>
      </c>
      <c r="L323" s="3" t="s">
        <v>6</v>
      </c>
      <c r="M323" s="3" t="s">
        <v>9</v>
      </c>
      <c r="N323" s="3">
        <v>86</v>
      </c>
      <c r="O323" s="3">
        <v>304752</v>
      </c>
      <c r="P323" s="3">
        <v>354363</v>
      </c>
      <c r="Q323" s="3">
        <v>0</v>
      </c>
      <c r="R323" s="3"/>
      <c r="S323" s="3">
        <v>87.93</v>
      </c>
      <c r="T323" s="3">
        <v>319722</v>
      </c>
      <c r="U323" s="3">
        <v>363593</v>
      </c>
      <c r="V323" s="3">
        <v>0</v>
      </c>
      <c r="W323" s="3" t="s">
        <v>1441</v>
      </c>
      <c r="X323" s="14">
        <f t="shared" ref="X323:X386" si="5">+IF(J323="Asc",IF(AND(M323="Nuevo",IFERROR((N323-S323)/S323,"-") ="-"),1,IFERROR((N323-S323)/S323,"-")),IF(AND(M323="Nuevo",IFERROR((N323-S323)/S323,"-") ="-"),1,IFERROR((N323-S323)/S323,"-"))*-1)</f>
        <v>-2.1949277834641269E-2</v>
      </c>
    </row>
    <row r="324" spans="1:24" s="4" customFormat="1" ht="11.25" x14ac:dyDescent="0.2">
      <c r="A324" s="3" t="s">
        <v>1345</v>
      </c>
      <c r="B324" s="3" t="s">
        <v>1453</v>
      </c>
      <c r="C324" s="3" t="s">
        <v>1347</v>
      </c>
      <c r="D324" s="3">
        <v>9258</v>
      </c>
      <c r="E324" s="3" t="s">
        <v>1454</v>
      </c>
      <c r="F324" s="3" t="s">
        <v>1457</v>
      </c>
      <c r="G324" s="3" t="s">
        <v>1455</v>
      </c>
      <c r="H324" s="3" t="s">
        <v>1456</v>
      </c>
      <c r="I324" s="3" t="s">
        <v>42</v>
      </c>
      <c r="J324" s="3" t="s">
        <v>43</v>
      </c>
      <c r="K324" s="3" t="s">
        <v>44</v>
      </c>
      <c r="L324" s="3" t="s">
        <v>6</v>
      </c>
      <c r="M324" s="3" t="s">
        <v>5257</v>
      </c>
      <c r="N324" s="3">
        <v>50</v>
      </c>
      <c r="O324" s="3">
        <v>80000</v>
      </c>
      <c r="P324" s="3">
        <v>160000</v>
      </c>
      <c r="Q324" s="3">
        <v>0</v>
      </c>
      <c r="R324" s="3"/>
      <c r="S324" s="3">
        <v>24</v>
      </c>
      <c r="T324" s="3">
        <v>36323</v>
      </c>
      <c r="U324" s="3">
        <v>151582</v>
      </c>
      <c r="V324" s="3">
        <v>0</v>
      </c>
      <c r="W324" s="3" t="s">
        <v>1458</v>
      </c>
      <c r="X324" s="14">
        <f t="shared" si="5"/>
        <v>1.0833333333333333</v>
      </c>
    </row>
    <row r="325" spans="1:24" s="4" customFormat="1" ht="11.25" x14ac:dyDescent="0.2">
      <c r="A325" s="3" t="s">
        <v>1345</v>
      </c>
      <c r="B325" s="3" t="s">
        <v>1453</v>
      </c>
      <c r="C325" s="3" t="s">
        <v>1347</v>
      </c>
      <c r="D325" s="3">
        <v>11908</v>
      </c>
      <c r="E325" s="3" t="s">
        <v>1459</v>
      </c>
      <c r="F325" s="3" t="s">
        <v>1461</v>
      </c>
      <c r="G325" s="3" t="s">
        <v>1455</v>
      </c>
      <c r="H325" s="3" t="s">
        <v>1460</v>
      </c>
      <c r="I325" s="3" t="s">
        <v>42</v>
      </c>
      <c r="J325" s="3" t="s">
        <v>43</v>
      </c>
      <c r="K325" s="3" t="s">
        <v>44</v>
      </c>
      <c r="L325" s="3" t="s">
        <v>6</v>
      </c>
      <c r="M325" s="3" t="s">
        <v>5257</v>
      </c>
      <c r="N325" s="3">
        <v>83.3</v>
      </c>
      <c r="O325" s="3">
        <v>179095</v>
      </c>
      <c r="P325" s="3">
        <v>215000</v>
      </c>
      <c r="Q325" s="3">
        <v>0</v>
      </c>
      <c r="R325" s="3"/>
      <c r="S325" s="3">
        <v>83.3</v>
      </c>
      <c r="T325" s="3">
        <v>151072</v>
      </c>
      <c r="U325" s="3">
        <v>181465</v>
      </c>
      <c r="V325" s="3">
        <v>0</v>
      </c>
      <c r="W325" s="3" t="s">
        <v>1462</v>
      </c>
      <c r="X325" s="14">
        <f t="shared" si="5"/>
        <v>0</v>
      </c>
    </row>
    <row r="326" spans="1:24" s="4" customFormat="1" ht="11.25" x14ac:dyDescent="0.2">
      <c r="A326" s="3" t="s">
        <v>1345</v>
      </c>
      <c r="B326" s="3" t="s">
        <v>1453</v>
      </c>
      <c r="C326" s="3" t="s">
        <v>1347</v>
      </c>
      <c r="D326" s="3">
        <v>11909</v>
      </c>
      <c r="E326" s="3" t="s">
        <v>1463</v>
      </c>
      <c r="F326" s="3" t="s">
        <v>1465</v>
      </c>
      <c r="G326" s="3" t="s">
        <v>1455</v>
      </c>
      <c r="H326" s="3" t="s">
        <v>1464</v>
      </c>
      <c r="I326" s="3" t="s">
        <v>42</v>
      </c>
      <c r="J326" s="3" t="s">
        <v>43</v>
      </c>
      <c r="K326" s="3" t="s">
        <v>44</v>
      </c>
      <c r="L326" s="3" t="s">
        <v>78</v>
      </c>
      <c r="M326" s="3" t="s">
        <v>5257</v>
      </c>
      <c r="N326" s="3">
        <v>92.4</v>
      </c>
      <c r="O326" s="3">
        <v>2772</v>
      </c>
      <c r="P326" s="3">
        <v>3000</v>
      </c>
      <c r="Q326" s="3">
        <v>0</v>
      </c>
      <c r="R326" s="3"/>
      <c r="S326" s="3">
        <v>92.4</v>
      </c>
      <c r="T326" s="3">
        <v>929</v>
      </c>
      <c r="U326" s="3">
        <v>1005</v>
      </c>
      <c r="V326" s="3">
        <v>0</v>
      </c>
      <c r="W326" s="3" t="s">
        <v>1466</v>
      </c>
      <c r="X326" s="14">
        <f t="shared" si="5"/>
        <v>0</v>
      </c>
    </row>
    <row r="327" spans="1:24" s="4" customFormat="1" ht="11.25" x14ac:dyDescent="0.2">
      <c r="A327" s="3" t="s">
        <v>1345</v>
      </c>
      <c r="B327" s="3" t="s">
        <v>1453</v>
      </c>
      <c r="C327" s="3" t="s">
        <v>1347</v>
      </c>
      <c r="D327" s="3">
        <v>12949</v>
      </c>
      <c r="E327" s="3" t="s">
        <v>1467</v>
      </c>
      <c r="F327" s="3" t="s">
        <v>1469</v>
      </c>
      <c r="G327" s="3" t="s">
        <v>1455</v>
      </c>
      <c r="H327" s="3" t="s">
        <v>1468</v>
      </c>
      <c r="I327" s="3" t="s">
        <v>42</v>
      </c>
      <c r="J327" s="3" t="s">
        <v>43</v>
      </c>
      <c r="K327" s="3" t="s">
        <v>53</v>
      </c>
      <c r="L327" s="3" t="s">
        <v>6</v>
      </c>
      <c r="M327" s="3" t="s">
        <v>5256</v>
      </c>
      <c r="N327" s="3" t="s">
        <v>67</v>
      </c>
      <c r="O327" s="3" t="s">
        <v>40</v>
      </c>
      <c r="P327" s="3" t="s">
        <v>40</v>
      </c>
      <c r="Q327" s="3" t="s">
        <v>40</v>
      </c>
      <c r="R327" s="3"/>
      <c r="S327" s="3">
        <v>74.599999999999994</v>
      </c>
      <c r="T327" s="3">
        <v>562</v>
      </c>
      <c r="U327" s="3">
        <v>753</v>
      </c>
      <c r="V327" s="3">
        <v>0</v>
      </c>
      <c r="W327" s="3" t="s">
        <v>1470</v>
      </c>
      <c r="X327" s="14" t="str">
        <f t="shared" si="5"/>
        <v>-</v>
      </c>
    </row>
    <row r="328" spans="1:24" s="4" customFormat="1" ht="11.25" x14ac:dyDescent="0.2">
      <c r="A328" s="3" t="s">
        <v>1345</v>
      </c>
      <c r="B328" s="3" t="s">
        <v>1453</v>
      </c>
      <c r="C328" s="3" t="s">
        <v>1347</v>
      </c>
      <c r="D328" s="3">
        <v>13098</v>
      </c>
      <c r="E328" s="3" t="s">
        <v>1471</v>
      </c>
      <c r="F328" s="3" t="s">
        <v>1473</v>
      </c>
      <c r="G328" s="3" t="s">
        <v>1472</v>
      </c>
      <c r="H328" s="3"/>
      <c r="I328" s="3" t="s">
        <v>42</v>
      </c>
      <c r="J328" s="3" t="s">
        <v>43</v>
      </c>
      <c r="K328" s="3" t="s">
        <v>44</v>
      </c>
      <c r="L328" s="3" t="s">
        <v>6</v>
      </c>
      <c r="M328" s="3" t="s">
        <v>5256</v>
      </c>
      <c r="N328" s="3" t="s">
        <v>67</v>
      </c>
      <c r="O328" s="3" t="s">
        <v>40</v>
      </c>
      <c r="P328" s="3" t="s">
        <v>40</v>
      </c>
      <c r="Q328" s="3" t="s">
        <v>40</v>
      </c>
      <c r="R328" s="3"/>
      <c r="S328" s="3">
        <v>43.5</v>
      </c>
      <c r="T328" s="3">
        <v>6100</v>
      </c>
      <c r="U328" s="3">
        <v>14032</v>
      </c>
      <c r="V328" s="3">
        <v>0</v>
      </c>
      <c r="W328" s="3" t="s">
        <v>1474</v>
      </c>
      <c r="X328" s="14" t="str">
        <f t="shared" si="5"/>
        <v>-</v>
      </c>
    </row>
    <row r="329" spans="1:24" s="4" customFormat="1" ht="11.25" x14ac:dyDescent="0.2">
      <c r="A329" s="3" t="s">
        <v>1345</v>
      </c>
      <c r="B329" s="3" t="s">
        <v>1453</v>
      </c>
      <c r="C329" s="3" t="s">
        <v>1347</v>
      </c>
      <c r="D329" s="3">
        <v>13514</v>
      </c>
      <c r="E329" s="3" t="s">
        <v>1475</v>
      </c>
      <c r="F329" s="3" t="s">
        <v>1477</v>
      </c>
      <c r="G329" s="3" t="s">
        <v>1472</v>
      </c>
      <c r="H329" s="3" t="s">
        <v>1476</v>
      </c>
      <c r="I329" s="3" t="s">
        <v>42</v>
      </c>
      <c r="J329" s="3" t="s">
        <v>43</v>
      </c>
      <c r="K329" s="3" t="s">
        <v>44</v>
      </c>
      <c r="L329" s="3" t="s">
        <v>6</v>
      </c>
      <c r="M329" s="3" t="s">
        <v>9</v>
      </c>
      <c r="N329" s="3">
        <v>60</v>
      </c>
      <c r="O329" s="3">
        <v>3761</v>
      </c>
      <c r="P329" s="3">
        <v>6268</v>
      </c>
      <c r="Q329" s="3">
        <v>0</v>
      </c>
      <c r="R329" s="3"/>
      <c r="S329" s="3" t="s">
        <v>67</v>
      </c>
      <c r="T329" s="3" t="s">
        <v>40</v>
      </c>
      <c r="U329" s="3" t="s">
        <v>40</v>
      </c>
      <c r="V329" s="3" t="s">
        <v>40</v>
      </c>
      <c r="W329" s="3" t="s">
        <v>1478</v>
      </c>
      <c r="X329" s="14">
        <f t="shared" si="5"/>
        <v>1</v>
      </c>
    </row>
    <row r="330" spans="1:24" s="4" customFormat="1" ht="11.25" x14ac:dyDescent="0.2">
      <c r="A330" s="3" t="s">
        <v>1345</v>
      </c>
      <c r="B330" s="3" t="s">
        <v>1453</v>
      </c>
      <c r="C330" s="3" t="s">
        <v>1347</v>
      </c>
      <c r="D330" s="3">
        <v>13984</v>
      </c>
      <c r="E330" s="3" t="s">
        <v>1467</v>
      </c>
      <c r="F330" s="3" t="s">
        <v>1479</v>
      </c>
      <c r="G330" s="3" t="s">
        <v>1455</v>
      </c>
      <c r="H330" s="3" t="s">
        <v>1468</v>
      </c>
      <c r="I330" s="3" t="s">
        <v>42</v>
      </c>
      <c r="J330" s="3" t="s">
        <v>43</v>
      </c>
      <c r="K330" s="3" t="s">
        <v>53</v>
      </c>
      <c r="L330" s="3" t="s">
        <v>6</v>
      </c>
      <c r="M330" s="3" t="s">
        <v>9</v>
      </c>
      <c r="N330" s="3">
        <v>74.5</v>
      </c>
      <c r="O330" s="3">
        <v>615</v>
      </c>
      <c r="P330" s="3">
        <v>825</v>
      </c>
      <c r="Q330" s="3">
        <v>0</v>
      </c>
      <c r="R330" s="3"/>
      <c r="S330" s="3">
        <v>74.599999999999994</v>
      </c>
      <c r="T330" s="3">
        <v>562</v>
      </c>
      <c r="U330" s="3">
        <v>753</v>
      </c>
      <c r="V330" s="3">
        <v>0</v>
      </c>
      <c r="W330" s="3" t="s">
        <v>1470</v>
      </c>
      <c r="X330" s="14">
        <f t="shared" si="5"/>
        <v>-1.3404825737264655E-3</v>
      </c>
    </row>
    <row r="331" spans="1:24" s="4" customFormat="1" ht="11.25" x14ac:dyDescent="0.2">
      <c r="A331" s="3" t="s">
        <v>1345</v>
      </c>
      <c r="B331" s="3" t="s">
        <v>1480</v>
      </c>
      <c r="C331" s="3" t="s">
        <v>1347</v>
      </c>
      <c r="D331" s="3">
        <v>13448</v>
      </c>
      <c r="E331" s="3" t="s">
        <v>1481</v>
      </c>
      <c r="F331" s="3" t="s">
        <v>1484</v>
      </c>
      <c r="G331" s="3" t="s">
        <v>1482</v>
      </c>
      <c r="H331" s="3" t="s">
        <v>1483</v>
      </c>
      <c r="I331" s="3" t="s">
        <v>42</v>
      </c>
      <c r="J331" s="3" t="s">
        <v>52</v>
      </c>
      <c r="K331" s="3" t="s">
        <v>44</v>
      </c>
      <c r="L331" s="3" t="s">
        <v>45</v>
      </c>
      <c r="M331" s="3" t="s">
        <v>9</v>
      </c>
      <c r="N331" s="3">
        <v>86</v>
      </c>
      <c r="O331" s="3">
        <v>6</v>
      </c>
      <c r="P331" s="3">
        <v>7</v>
      </c>
      <c r="Q331" s="3">
        <v>0</v>
      </c>
      <c r="R331" s="3"/>
      <c r="S331" s="3" t="s">
        <v>67</v>
      </c>
      <c r="T331" s="3" t="s">
        <v>40</v>
      </c>
      <c r="U331" s="3" t="s">
        <v>40</v>
      </c>
      <c r="V331" s="3" t="s">
        <v>40</v>
      </c>
      <c r="W331" s="3" t="s">
        <v>1485</v>
      </c>
      <c r="X331" s="14">
        <f t="shared" si="5"/>
        <v>-1</v>
      </c>
    </row>
    <row r="332" spans="1:24" s="4" customFormat="1" ht="11.25" x14ac:dyDescent="0.2">
      <c r="A332" s="3" t="s">
        <v>1345</v>
      </c>
      <c r="B332" s="3" t="s">
        <v>1480</v>
      </c>
      <c r="C332" s="3" t="s">
        <v>1347</v>
      </c>
      <c r="D332" s="3">
        <v>13455</v>
      </c>
      <c r="E332" s="3" t="s">
        <v>1486</v>
      </c>
      <c r="F332" s="3" t="s">
        <v>1489</v>
      </c>
      <c r="G332" s="3" t="s">
        <v>1487</v>
      </c>
      <c r="H332" s="3" t="s">
        <v>1488</v>
      </c>
      <c r="I332" s="3" t="s">
        <v>42</v>
      </c>
      <c r="J332" s="3" t="s">
        <v>43</v>
      </c>
      <c r="K332" s="3" t="s">
        <v>44</v>
      </c>
      <c r="L332" s="3" t="s">
        <v>45</v>
      </c>
      <c r="M332" s="3" t="s">
        <v>9</v>
      </c>
      <c r="N332" s="3">
        <v>67</v>
      </c>
      <c r="O332" s="3">
        <v>4</v>
      </c>
      <c r="P332" s="3">
        <v>6</v>
      </c>
      <c r="Q332" s="3">
        <v>0</v>
      </c>
      <c r="R332" s="3"/>
      <c r="S332" s="3" t="s">
        <v>67</v>
      </c>
      <c r="T332" s="3" t="s">
        <v>40</v>
      </c>
      <c r="U332" s="3" t="s">
        <v>40</v>
      </c>
      <c r="V332" s="3" t="s">
        <v>40</v>
      </c>
      <c r="W332" s="3" t="s">
        <v>1490</v>
      </c>
      <c r="X332" s="14">
        <f t="shared" si="5"/>
        <v>1</v>
      </c>
    </row>
    <row r="333" spans="1:24" s="4" customFormat="1" ht="11.25" x14ac:dyDescent="0.2">
      <c r="A333" s="3" t="s">
        <v>1345</v>
      </c>
      <c r="B333" s="3" t="s">
        <v>1480</v>
      </c>
      <c r="C333" s="3" t="s">
        <v>1347</v>
      </c>
      <c r="D333" s="3">
        <v>14029</v>
      </c>
      <c r="E333" s="3" t="s">
        <v>1491</v>
      </c>
      <c r="F333" s="3" t="s">
        <v>1493</v>
      </c>
      <c r="G333" s="3" t="s">
        <v>1482</v>
      </c>
      <c r="H333" s="3" t="s">
        <v>1492</v>
      </c>
      <c r="I333" s="3" t="s">
        <v>42</v>
      </c>
      <c r="J333" s="3" t="s">
        <v>43</v>
      </c>
      <c r="K333" s="3" t="s">
        <v>44</v>
      </c>
      <c r="L333" s="3" t="s">
        <v>6</v>
      </c>
      <c r="M333" s="3" t="s">
        <v>9</v>
      </c>
      <c r="N333" s="3">
        <v>100</v>
      </c>
      <c r="O333" s="3">
        <v>82</v>
      </c>
      <c r="P333" s="3">
        <v>82</v>
      </c>
      <c r="Q333" s="3">
        <v>0</v>
      </c>
      <c r="R333" s="3"/>
      <c r="S333" s="3">
        <v>100</v>
      </c>
      <c r="T333" s="3">
        <v>83</v>
      </c>
      <c r="U333" s="3">
        <v>83</v>
      </c>
      <c r="V333" s="3">
        <v>0</v>
      </c>
      <c r="W333" s="3" t="s">
        <v>1494</v>
      </c>
      <c r="X333" s="14">
        <f t="shared" si="5"/>
        <v>0</v>
      </c>
    </row>
    <row r="334" spans="1:24" s="4" customFormat="1" ht="11.25" x14ac:dyDescent="0.2">
      <c r="A334" s="3" t="s">
        <v>1345</v>
      </c>
      <c r="B334" s="3" t="s">
        <v>1495</v>
      </c>
      <c r="C334" s="3" t="s">
        <v>1347</v>
      </c>
      <c r="D334" s="3">
        <v>13469</v>
      </c>
      <c r="E334" s="3" t="s">
        <v>1496</v>
      </c>
      <c r="F334" s="3" t="s">
        <v>1499</v>
      </c>
      <c r="G334" s="3" t="s">
        <v>1497</v>
      </c>
      <c r="H334" s="3" t="s">
        <v>1498</v>
      </c>
      <c r="I334" s="3" t="s">
        <v>42</v>
      </c>
      <c r="J334" s="3" t="s">
        <v>43</v>
      </c>
      <c r="K334" s="3" t="s">
        <v>44</v>
      </c>
      <c r="L334" s="3" t="s">
        <v>45</v>
      </c>
      <c r="M334" s="3" t="s">
        <v>9</v>
      </c>
      <c r="N334" s="3">
        <v>90</v>
      </c>
      <c r="O334" s="3">
        <v>9</v>
      </c>
      <c r="P334" s="3">
        <v>10</v>
      </c>
      <c r="Q334" s="3">
        <v>0</v>
      </c>
      <c r="R334" s="3"/>
      <c r="S334" s="3" t="s">
        <v>67</v>
      </c>
      <c r="T334" s="3" t="s">
        <v>40</v>
      </c>
      <c r="U334" s="3" t="s">
        <v>40</v>
      </c>
      <c r="V334" s="3" t="s">
        <v>40</v>
      </c>
      <c r="W334" s="3" t="s">
        <v>1500</v>
      </c>
      <c r="X334" s="14">
        <f t="shared" si="5"/>
        <v>1</v>
      </c>
    </row>
    <row r="335" spans="1:24" s="4" customFormat="1" ht="11.25" x14ac:dyDescent="0.2">
      <c r="A335" s="3" t="s">
        <v>1345</v>
      </c>
      <c r="B335" s="3" t="s">
        <v>1495</v>
      </c>
      <c r="C335" s="3" t="s">
        <v>1347</v>
      </c>
      <c r="D335" s="3">
        <v>13489</v>
      </c>
      <c r="E335" s="3" t="s">
        <v>1501</v>
      </c>
      <c r="F335" s="3" t="s">
        <v>1504</v>
      </c>
      <c r="G335" s="3" t="s">
        <v>1502</v>
      </c>
      <c r="H335" s="3" t="s">
        <v>1503</v>
      </c>
      <c r="I335" s="3" t="s">
        <v>42</v>
      </c>
      <c r="J335" s="3" t="s">
        <v>43</v>
      </c>
      <c r="K335" s="3" t="s">
        <v>44</v>
      </c>
      <c r="L335" s="3" t="s">
        <v>6</v>
      </c>
      <c r="M335" s="3" t="s">
        <v>9</v>
      </c>
      <c r="N335" s="3">
        <v>93</v>
      </c>
      <c r="O335" s="3">
        <v>40</v>
      </c>
      <c r="P335" s="3">
        <v>43</v>
      </c>
      <c r="Q335" s="3">
        <v>0</v>
      </c>
      <c r="R335" s="3"/>
      <c r="S335" s="3" t="s">
        <v>67</v>
      </c>
      <c r="T335" s="3" t="s">
        <v>40</v>
      </c>
      <c r="U335" s="3" t="s">
        <v>40</v>
      </c>
      <c r="V335" s="3" t="s">
        <v>40</v>
      </c>
      <c r="W335" s="3" t="s">
        <v>1505</v>
      </c>
      <c r="X335" s="14">
        <f t="shared" si="5"/>
        <v>1</v>
      </c>
    </row>
    <row r="336" spans="1:24" s="4" customFormat="1" ht="11.25" x14ac:dyDescent="0.2">
      <c r="A336" s="3" t="s">
        <v>1345</v>
      </c>
      <c r="B336" s="3" t="s">
        <v>1495</v>
      </c>
      <c r="C336" s="3" t="s">
        <v>1347</v>
      </c>
      <c r="D336" s="3">
        <v>13491</v>
      </c>
      <c r="E336" s="3" t="s">
        <v>1491</v>
      </c>
      <c r="F336" s="3" t="s">
        <v>1507</v>
      </c>
      <c r="G336" s="3" t="s">
        <v>1506</v>
      </c>
      <c r="H336" s="3" t="s">
        <v>1492</v>
      </c>
      <c r="I336" s="3" t="s">
        <v>42</v>
      </c>
      <c r="J336" s="3" t="s">
        <v>43</v>
      </c>
      <c r="K336" s="3" t="s">
        <v>44</v>
      </c>
      <c r="L336" s="3" t="s">
        <v>6</v>
      </c>
      <c r="M336" s="3" t="s">
        <v>9</v>
      </c>
      <c r="N336" s="3">
        <v>75</v>
      </c>
      <c r="O336" s="3">
        <v>59</v>
      </c>
      <c r="P336" s="3">
        <v>79</v>
      </c>
      <c r="Q336" s="3">
        <v>0</v>
      </c>
      <c r="R336" s="3"/>
      <c r="S336" s="3" t="s">
        <v>67</v>
      </c>
      <c r="T336" s="3" t="s">
        <v>40</v>
      </c>
      <c r="U336" s="3" t="s">
        <v>40</v>
      </c>
      <c r="V336" s="3" t="s">
        <v>40</v>
      </c>
      <c r="W336" s="3" t="s">
        <v>1508</v>
      </c>
      <c r="X336" s="14">
        <f t="shared" si="5"/>
        <v>1</v>
      </c>
    </row>
    <row r="337" spans="1:24" s="4" customFormat="1" ht="11.25" x14ac:dyDescent="0.2">
      <c r="A337" s="3" t="s">
        <v>1345</v>
      </c>
      <c r="B337" s="3" t="s">
        <v>1495</v>
      </c>
      <c r="C337" s="3" t="s">
        <v>1347</v>
      </c>
      <c r="D337" s="3">
        <v>13492</v>
      </c>
      <c r="E337" s="3" t="s">
        <v>1509</v>
      </c>
      <c r="F337" s="3" t="s">
        <v>1512</v>
      </c>
      <c r="G337" s="3" t="s">
        <v>1510</v>
      </c>
      <c r="H337" s="3" t="s">
        <v>1511</v>
      </c>
      <c r="I337" s="3" t="s">
        <v>42</v>
      </c>
      <c r="J337" s="3" t="s">
        <v>43</v>
      </c>
      <c r="K337" s="3" t="s">
        <v>505</v>
      </c>
      <c r="L337" s="3" t="s">
        <v>45</v>
      </c>
      <c r="M337" s="3" t="s">
        <v>9</v>
      </c>
      <c r="N337" s="3">
        <v>90</v>
      </c>
      <c r="O337" s="3">
        <v>76200000</v>
      </c>
      <c r="P337" s="3">
        <v>84672431</v>
      </c>
      <c r="Q337" s="3">
        <v>0</v>
      </c>
      <c r="R337" s="3"/>
      <c r="S337" s="3" t="s">
        <v>67</v>
      </c>
      <c r="T337" s="3" t="s">
        <v>40</v>
      </c>
      <c r="U337" s="3" t="s">
        <v>40</v>
      </c>
      <c r="V337" s="3" t="s">
        <v>40</v>
      </c>
      <c r="W337" s="3" t="s">
        <v>1513</v>
      </c>
      <c r="X337" s="14">
        <f t="shared" si="5"/>
        <v>1</v>
      </c>
    </row>
    <row r="338" spans="1:24" s="4" customFormat="1" ht="11.25" x14ac:dyDescent="0.2">
      <c r="A338" s="3" t="s">
        <v>1345</v>
      </c>
      <c r="B338" s="3" t="s">
        <v>1495</v>
      </c>
      <c r="C338" s="3" t="s">
        <v>1347</v>
      </c>
      <c r="D338" s="3">
        <v>13494</v>
      </c>
      <c r="E338" s="3" t="s">
        <v>1514</v>
      </c>
      <c r="F338" s="3" t="s">
        <v>1517</v>
      </c>
      <c r="G338" s="3" t="s">
        <v>1515</v>
      </c>
      <c r="H338" s="3" t="s">
        <v>1516</v>
      </c>
      <c r="I338" s="3" t="s">
        <v>42</v>
      </c>
      <c r="J338" s="3" t="s">
        <v>43</v>
      </c>
      <c r="K338" s="3" t="s">
        <v>44</v>
      </c>
      <c r="L338" s="3" t="s">
        <v>45</v>
      </c>
      <c r="M338" s="3" t="s">
        <v>9</v>
      </c>
      <c r="N338" s="3">
        <v>86</v>
      </c>
      <c r="O338" s="3">
        <v>6</v>
      </c>
      <c r="P338" s="3">
        <v>7</v>
      </c>
      <c r="Q338" s="3">
        <v>0</v>
      </c>
      <c r="R338" s="3"/>
      <c r="S338" s="3" t="s">
        <v>67</v>
      </c>
      <c r="T338" s="3" t="s">
        <v>40</v>
      </c>
      <c r="U338" s="3" t="s">
        <v>40</v>
      </c>
      <c r="V338" s="3" t="s">
        <v>40</v>
      </c>
      <c r="W338" s="3" t="s">
        <v>1518</v>
      </c>
      <c r="X338" s="14">
        <f t="shared" si="5"/>
        <v>1</v>
      </c>
    </row>
    <row r="339" spans="1:24" s="4" customFormat="1" ht="11.25" x14ac:dyDescent="0.2">
      <c r="A339" s="3" t="s">
        <v>1345</v>
      </c>
      <c r="B339" s="3" t="s">
        <v>1519</v>
      </c>
      <c r="C339" s="3" t="s">
        <v>1347</v>
      </c>
      <c r="D339" s="3">
        <v>13204</v>
      </c>
      <c r="E339" s="3" t="s">
        <v>1520</v>
      </c>
      <c r="F339" s="3" t="s">
        <v>1521</v>
      </c>
      <c r="G339" s="3"/>
      <c r="H339" s="3"/>
      <c r="I339" s="3" t="s">
        <v>42</v>
      </c>
      <c r="J339" s="3" t="s">
        <v>43</v>
      </c>
      <c r="K339" s="3" t="s">
        <v>44</v>
      </c>
      <c r="L339" s="3" t="s">
        <v>78</v>
      </c>
      <c r="M339" s="3" t="s">
        <v>5256</v>
      </c>
      <c r="N339" s="3" t="s">
        <v>67</v>
      </c>
      <c r="O339" s="3" t="s">
        <v>40</v>
      </c>
      <c r="P339" s="3" t="s">
        <v>40</v>
      </c>
      <c r="Q339" s="3" t="s">
        <v>40</v>
      </c>
      <c r="R339" s="3"/>
      <c r="S339" s="3">
        <v>0</v>
      </c>
      <c r="T339" s="3">
        <v>0</v>
      </c>
      <c r="U339" s="3">
        <v>54</v>
      </c>
      <c r="V339" s="3">
        <v>0</v>
      </c>
      <c r="W339" s="3" t="s">
        <v>1522</v>
      </c>
      <c r="X339" s="14" t="str">
        <f t="shared" si="5"/>
        <v>-</v>
      </c>
    </row>
    <row r="340" spans="1:24" s="4" customFormat="1" ht="11.25" x14ac:dyDescent="0.2">
      <c r="A340" s="3" t="s">
        <v>1345</v>
      </c>
      <c r="B340" s="3" t="s">
        <v>1519</v>
      </c>
      <c r="C340" s="3" t="s">
        <v>1347</v>
      </c>
      <c r="D340" s="3">
        <v>13205</v>
      </c>
      <c r="E340" s="3" t="s">
        <v>1523</v>
      </c>
      <c r="F340" s="3" t="s">
        <v>1507</v>
      </c>
      <c r="G340" s="3" t="s">
        <v>1524</v>
      </c>
      <c r="H340" s="3" t="s">
        <v>1525</v>
      </c>
      <c r="I340" s="3" t="s">
        <v>42</v>
      </c>
      <c r="J340" s="3" t="s">
        <v>43</v>
      </c>
      <c r="K340" s="3" t="s">
        <v>44</v>
      </c>
      <c r="L340" s="3" t="s">
        <v>6</v>
      </c>
      <c r="M340" s="3" t="s">
        <v>5257</v>
      </c>
      <c r="N340" s="3">
        <v>100</v>
      </c>
      <c r="O340" s="3">
        <v>77</v>
      </c>
      <c r="P340" s="3">
        <v>77</v>
      </c>
      <c r="Q340" s="3">
        <v>0</v>
      </c>
      <c r="R340" s="3"/>
      <c r="S340" s="3">
        <v>100</v>
      </c>
      <c r="T340" s="3">
        <v>77</v>
      </c>
      <c r="U340" s="3">
        <v>77</v>
      </c>
      <c r="V340" s="3">
        <v>0</v>
      </c>
      <c r="W340" s="3" t="s">
        <v>1526</v>
      </c>
      <c r="X340" s="14">
        <f t="shared" si="5"/>
        <v>0</v>
      </c>
    </row>
    <row r="341" spans="1:24" s="4" customFormat="1" ht="11.25" x14ac:dyDescent="0.2">
      <c r="A341" s="3" t="s">
        <v>1345</v>
      </c>
      <c r="B341" s="3" t="s">
        <v>1519</v>
      </c>
      <c r="C341" s="3" t="s">
        <v>1347</v>
      </c>
      <c r="D341" s="3">
        <v>13206</v>
      </c>
      <c r="E341" s="3" t="s">
        <v>1527</v>
      </c>
      <c r="F341" s="3" t="s">
        <v>1528</v>
      </c>
      <c r="G341" s="3"/>
      <c r="H341" s="3"/>
      <c r="I341" s="3" t="s">
        <v>42</v>
      </c>
      <c r="J341" s="3" t="s">
        <v>43</v>
      </c>
      <c r="K341" s="3" t="s">
        <v>44</v>
      </c>
      <c r="L341" s="3" t="s">
        <v>78</v>
      </c>
      <c r="M341" s="3" t="s">
        <v>5256</v>
      </c>
      <c r="N341" s="3" t="s">
        <v>67</v>
      </c>
      <c r="O341" s="3" t="s">
        <v>40</v>
      </c>
      <c r="P341" s="3" t="s">
        <v>40</v>
      </c>
      <c r="Q341" s="3" t="s">
        <v>40</v>
      </c>
      <c r="R341" s="3"/>
      <c r="S341" s="3">
        <v>83</v>
      </c>
      <c r="T341" s="3">
        <v>24</v>
      </c>
      <c r="U341" s="3">
        <v>29</v>
      </c>
      <c r="V341" s="3">
        <v>0</v>
      </c>
      <c r="W341" s="3" t="s">
        <v>1529</v>
      </c>
      <c r="X341" s="14" t="str">
        <f t="shared" si="5"/>
        <v>-</v>
      </c>
    </row>
    <row r="342" spans="1:24" s="4" customFormat="1" ht="11.25" x14ac:dyDescent="0.2">
      <c r="A342" s="3" t="s">
        <v>1345</v>
      </c>
      <c r="B342" s="3" t="s">
        <v>1519</v>
      </c>
      <c r="C342" s="3" t="s">
        <v>1347</v>
      </c>
      <c r="D342" s="3">
        <v>13281</v>
      </c>
      <c r="E342" s="3" t="s">
        <v>1530</v>
      </c>
      <c r="F342" s="3" t="s">
        <v>1531</v>
      </c>
      <c r="G342" s="3"/>
      <c r="H342" s="3"/>
      <c r="I342" s="3" t="s">
        <v>42</v>
      </c>
      <c r="J342" s="3" t="s">
        <v>43</v>
      </c>
      <c r="K342" s="3" t="s">
        <v>44</v>
      </c>
      <c r="L342" s="3" t="s">
        <v>78</v>
      </c>
      <c r="M342" s="3" t="s">
        <v>5256</v>
      </c>
      <c r="N342" s="3" t="s">
        <v>67</v>
      </c>
      <c r="O342" s="3" t="s">
        <v>40</v>
      </c>
      <c r="P342" s="3" t="s">
        <v>40</v>
      </c>
      <c r="Q342" s="3" t="s">
        <v>40</v>
      </c>
      <c r="R342" s="3"/>
      <c r="S342" s="3">
        <v>36</v>
      </c>
      <c r="T342" s="3">
        <v>20</v>
      </c>
      <c r="U342" s="3">
        <v>55</v>
      </c>
      <c r="V342" s="3">
        <v>0</v>
      </c>
      <c r="W342" s="3" t="s">
        <v>1532</v>
      </c>
      <c r="X342" s="14" t="str">
        <f t="shared" si="5"/>
        <v>-</v>
      </c>
    </row>
    <row r="343" spans="1:24" s="4" customFormat="1" ht="11.25" x14ac:dyDescent="0.2">
      <c r="A343" s="3" t="s">
        <v>1345</v>
      </c>
      <c r="B343" s="3" t="s">
        <v>1519</v>
      </c>
      <c r="C343" s="3" t="s">
        <v>1347</v>
      </c>
      <c r="D343" s="3">
        <v>13440</v>
      </c>
      <c r="E343" s="3" t="s">
        <v>1533</v>
      </c>
      <c r="F343" s="3" t="s">
        <v>1536</v>
      </c>
      <c r="G343" s="3" t="s">
        <v>1534</v>
      </c>
      <c r="H343" s="3" t="s">
        <v>1535</v>
      </c>
      <c r="I343" s="3" t="s">
        <v>42</v>
      </c>
      <c r="J343" s="3" t="s">
        <v>43</v>
      </c>
      <c r="K343" s="3" t="s">
        <v>44</v>
      </c>
      <c r="L343" s="3" t="s">
        <v>45</v>
      </c>
      <c r="M343" s="3" t="s">
        <v>9</v>
      </c>
      <c r="N343" s="3">
        <v>73</v>
      </c>
      <c r="O343" s="3">
        <v>8</v>
      </c>
      <c r="P343" s="3">
        <v>11</v>
      </c>
      <c r="Q343" s="3">
        <v>0</v>
      </c>
      <c r="R343" s="3"/>
      <c r="S343" s="3">
        <v>0</v>
      </c>
      <c r="T343" s="3">
        <v>0</v>
      </c>
      <c r="U343" s="3">
        <v>0</v>
      </c>
      <c r="V343" s="3">
        <v>0</v>
      </c>
      <c r="W343" s="3" t="s">
        <v>1537</v>
      </c>
      <c r="X343" s="14">
        <f t="shared" si="5"/>
        <v>1</v>
      </c>
    </row>
    <row r="344" spans="1:24" s="4" customFormat="1" ht="11.25" x14ac:dyDescent="0.2">
      <c r="A344" s="3" t="s">
        <v>1345</v>
      </c>
      <c r="B344" s="3" t="s">
        <v>1519</v>
      </c>
      <c r="C344" s="3" t="s">
        <v>1347</v>
      </c>
      <c r="D344" s="3">
        <v>13441</v>
      </c>
      <c r="E344" s="3" t="s">
        <v>1538</v>
      </c>
      <c r="F344" s="3" t="s">
        <v>1541</v>
      </c>
      <c r="G344" s="3" t="s">
        <v>1539</v>
      </c>
      <c r="H344" s="3" t="s">
        <v>1540</v>
      </c>
      <c r="I344" s="3" t="s">
        <v>42</v>
      </c>
      <c r="J344" s="3" t="s">
        <v>43</v>
      </c>
      <c r="K344" s="3" t="s">
        <v>44</v>
      </c>
      <c r="L344" s="3" t="s">
        <v>78</v>
      </c>
      <c r="M344" s="3" t="s">
        <v>9</v>
      </c>
      <c r="N344" s="3">
        <v>43</v>
      </c>
      <c r="O344" s="3">
        <v>818</v>
      </c>
      <c r="P344" s="3">
        <v>1889</v>
      </c>
      <c r="Q344" s="3">
        <v>0</v>
      </c>
      <c r="R344" s="3"/>
      <c r="S344" s="3">
        <v>43</v>
      </c>
      <c r="T344" s="3">
        <v>818</v>
      </c>
      <c r="U344" s="3">
        <v>1889</v>
      </c>
      <c r="V344" s="3">
        <v>0</v>
      </c>
      <c r="W344" s="3" t="s">
        <v>1542</v>
      </c>
      <c r="X344" s="14">
        <f t="shared" si="5"/>
        <v>0</v>
      </c>
    </row>
    <row r="345" spans="1:24" s="4" customFormat="1" ht="11.25" x14ac:dyDescent="0.2">
      <c r="A345" s="3" t="s">
        <v>1345</v>
      </c>
      <c r="B345" s="3" t="s">
        <v>1519</v>
      </c>
      <c r="C345" s="3" t="s">
        <v>1347</v>
      </c>
      <c r="D345" s="3">
        <v>13446</v>
      </c>
      <c r="E345" s="3" t="s">
        <v>1543</v>
      </c>
      <c r="F345" s="3" t="s">
        <v>1546</v>
      </c>
      <c r="G345" s="3" t="s">
        <v>1544</v>
      </c>
      <c r="H345" s="3" t="s">
        <v>1545</v>
      </c>
      <c r="I345" s="3" t="s">
        <v>42</v>
      </c>
      <c r="J345" s="3" t="s">
        <v>43</v>
      </c>
      <c r="K345" s="3" t="s">
        <v>44</v>
      </c>
      <c r="L345" s="3" t="s">
        <v>45</v>
      </c>
      <c r="M345" s="3" t="s">
        <v>9</v>
      </c>
      <c r="N345" s="3">
        <v>100</v>
      </c>
      <c r="O345" s="3">
        <v>4</v>
      </c>
      <c r="P345" s="3">
        <v>4</v>
      </c>
      <c r="Q345" s="3">
        <v>0</v>
      </c>
      <c r="R345" s="3"/>
      <c r="S345" s="3">
        <v>100</v>
      </c>
      <c r="T345" s="3">
        <v>4</v>
      </c>
      <c r="U345" s="3">
        <v>4</v>
      </c>
      <c r="V345" s="3">
        <v>0</v>
      </c>
      <c r="W345" s="3" t="s">
        <v>1547</v>
      </c>
      <c r="X345" s="14">
        <f t="shared" si="5"/>
        <v>0</v>
      </c>
    </row>
    <row r="346" spans="1:24" s="4" customFormat="1" ht="11.25" x14ac:dyDescent="0.2">
      <c r="A346" s="3" t="s">
        <v>1345</v>
      </c>
      <c r="B346" s="3" t="s">
        <v>1548</v>
      </c>
      <c r="C346" s="3" t="s">
        <v>1347</v>
      </c>
      <c r="D346" s="3">
        <v>13342</v>
      </c>
      <c r="E346" s="3" t="s">
        <v>1530</v>
      </c>
      <c r="F346" s="3" t="s">
        <v>1531</v>
      </c>
      <c r="G346" s="3"/>
      <c r="H346" s="3"/>
      <c r="I346" s="3" t="s">
        <v>42</v>
      </c>
      <c r="J346" s="3" t="s">
        <v>43</v>
      </c>
      <c r="K346" s="3" t="s">
        <v>44</v>
      </c>
      <c r="L346" s="3" t="s">
        <v>78</v>
      </c>
      <c r="M346" s="3" t="s">
        <v>5256</v>
      </c>
      <c r="N346" s="3" t="s">
        <v>67</v>
      </c>
      <c r="O346" s="3" t="s">
        <v>40</v>
      </c>
      <c r="P346" s="3" t="s">
        <v>40</v>
      </c>
      <c r="Q346" s="3" t="s">
        <v>40</v>
      </c>
      <c r="R346" s="3"/>
      <c r="S346" s="3" t="s">
        <v>67</v>
      </c>
      <c r="T346" s="3" t="s">
        <v>40</v>
      </c>
      <c r="U346" s="3" t="s">
        <v>40</v>
      </c>
      <c r="V346" s="3" t="s">
        <v>40</v>
      </c>
      <c r="W346" s="3" t="s">
        <v>1549</v>
      </c>
      <c r="X346" s="14" t="str">
        <f t="shared" si="5"/>
        <v>-</v>
      </c>
    </row>
    <row r="347" spans="1:24" s="4" customFormat="1" ht="11.25" x14ac:dyDescent="0.2">
      <c r="A347" s="3" t="s">
        <v>1345</v>
      </c>
      <c r="B347" s="3" t="s">
        <v>1548</v>
      </c>
      <c r="C347" s="3" t="s">
        <v>1347</v>
      </c>
      <c r="D347" s="3">
        <v>13343</v>
      </c>
      <c r="E347" s="3" t="s">
        <v>1520</v>
      </c>
      <c r="F347" s="3" t="s">
        <v>1552</v>
      </c>
      <c r="G347" s="3" t="s">
        <v>1550</v>
      </c>
      <c r="H347" s="3" t="s">
        <v>1551</v>
      </c>
      <c r="I347" s="3" t="s">
        <v>42</v>
      </c>
      <c r="J347" s="3" t="s">
        <v>43</v>
      </c>
      <c r="K347" s="3" t="s">
        <v>44</v>
      </c>
      <c r="L347" s="3" t="s">
        <v>78</v>
      </c>
      <c r="M347" s="3" t="s">
        <v>5257</v>
      </c>
      <c r="N347" s="3">
        <v>67.2</v>
      </c>
      <c r="O347" s="3">
        <v>43</v>
      </c>
      <c r="P347" s="3">
        <v>64</v>
      </c>
      <c r="Q347" s="3">
        <v>0</v>
      </c>
      <c r="R347" s="3"/>
      <c r="S347" s="3">
        <v>0</v>
      </c>
      <c r="T347" s="3">
        <v>0</v>
      </c>
      <c r="U347" s="3">
        <v>0</v>
      </c>
      <c r="V347" s="3">
        <v>0</v>
      </c>
      <c r="W347" s="3" t="s">
        <v>1553</v>
      </c>
      <c r="X347" s="14" t="str">
        <f t="shared" si="5"/>
        <v>-</v>
      </c>
    </row>
    <row r="348" spans="1:24" s="4" customFormat="1" ht="11.25" x14ac:dyDescent="0.2">
      <c r="A348" s="3" t="s">
        <v>1345</v>
      </c>
      <c r="B348" s="3" t="s">
        <v>1548</v>
      </c>
      <c r="C348" s="3" t="s">
        <v>1347</v>
      </c>
      <c r="D348" s="3">
        <v>13344</v>
      </c>
      <c r="E348" s="3" t="s">
        <v>1554</v>
      </c>
      <c r="F348" s="3" t="s">
        <v>1555</v>
      </c>
      <c r="G348" s="3"/>
      <c r="H348" s="3"/>
      <c r="I348" s="3" t="s">
        <v>42</v>
      </c>
      <c r="J348" s="3" t="s">
        <v>43</v>
      </c>
      <c r="K348" s="3" t="s">
        <v>44</v>
      </c>
      <c r="L348" s="3" t="s">
        <v>6</v>
      </c>
      <c r="M348" s="3" t="s">
        <v>5256</v>
      </c>
      <c r="N348" s="3" t="s">
        <v>67</v>
      </c>
      <c r="O348" s="3" t="s">
        <v>40</v>
      </c>
      <c r="P348" s="3" t="s">
        <v>40</v>
      </c>
      <c r="Q348" s="3" t="s">
        <v>40</v>
      </c>
      <c r="R348" s="3"/>
      <c r="S348" s="3" t="s">
        <v>67</v>
      </c>
      <c r="T348" s="3" t="s">
        <v>40</v>
      </c>
      <c r="U348" s="3" t="s">
        <v>40</v>
      </c>
      <c r="V348" s="3" t="s">
        <v>40</v>
      </c>
      <c r="W348" s="3" t="s">
        <v>1556</v>
      </c>
      <c r="X348" s="14" t="str">
        <f t="shared" si="5"/>
        <v>-</v>
      </c>
    </row>
    <row r="349" spans="1:24" s="4" customFormat="1" ht="11.25" x14ac:dyDescent="0.2">
      <c r="A349" s="3" t="s">
        <v>1345</v>
      </c>
      <c r="B349" s="3" t="s">
        <v>1548</v>
      </c>
      <c r="C349" s="3" t="s">
        <v>1347</v>
      </c>
      <c r="D349" s="3">
        <v>13345</v>
      </c>
      <c r="E349" s="3" t="s">
        <v>1557</v>
      </c>
      <c r="F349" s="3" t="s">
        <v>1558</v>
      </c>
      <c r="G349" s="3"/>
      <c r="H349" s="3"/>
      <c r="I349" s="3" t="s">
        <v>42</v>
      </c>
      <c r="J349" s="3" t="s">
        <v>52</v>
      </c>
      <c r="K349" s="3" t="s">
        <v>44</v>
      </c>
      <c r="L349" s="3" t="s">
        <v>78</v>
      </c>
      <c r="M349" s="3" t="s">
        <v>5256</v>
      </c>
      <c r="N349" s="3" t="s">
        <v>67</v>
      </c>
      <c r="O349" s="3" t="s">
        <v>40</v>
      </c>
      <c r="P349" s="3" t="s">
        <v>40</v>
      </c>
      <c r="Q349" s="3" t="s">
        <v>40</v>
      </c>
      <c r="R349" s="3"/>
      <c r="S349" s="3" t="s">
        <v>67</v>
      </c>
      <c r="T349" s="3" t="s">
        <v>40</v>
      </c>
      <c r="U349" s="3" t="s">
        <v>40</v>
      </c>
      <c r="V349" s="3" t="s">
        <v>40</v>
      </c>
      <c r="W349" s="3" t="s">
        <v>1559</v>
      </c>
      <c r="X349" s="14" t="e">
        <f t="shared" si="5"/>
        <v>#VALUE!</v>
      </c>
    </row>
    <row r="350" spans="1:24" s="4" customFormat="1" ht="11.25" x14ac:dyDescent="0.2">
      <c r="A350" s="3" t="s">
        <v>1345</v>
      </c>
      <c r="B350" s="3" t="s">
        <v>1548</v>
      </c>
      <c r="C350" s="3" t="s">
        <v>1347</v>
      </c>
      <c r="D350" s="3">
        <v>13465</v>
      </c>
      <c r="E350" s="3" t="s">
        <v>1560</v>
      </c>
      <c r="F350" s="3" t="s">
        <v>1563</v>
      </c>
      <c r="G350" s="3" t="s">
        <v>1561</v>
      </c>
      <c r="H350" s="3" t="s">
        <v>1562</v>
      </c>
      <c r="I350" s="3" t="s">
        <v>42</v>
      </c>
      <c r="J350" s="3" t="s">
        <v>43</v>
      </c>
      <c r="K350" s="3" t="s">
        <v>44</v>
      </c>
      <c r="L350" s="3" t="s">
        <v>78</v>
      </c>
      <c r="M350" s="3" t="s">
        <v>9</v>
      </c>
      <c r="N350" s="3">
        <v>5</v>
      </c>
      <c r="O350" s="3">
        <v>906</v>
      </c>
      <c r="P350" s="3">
        <v>18914</v>
      </c>
      <c r="Q350" s="3">
        <v>0</v>
      </c>
      <c r="R350" s="3"/>
      <c r="S350" s="3">
        <v>1</v>
      </c>
      <c r="T350" s="3">
        <v>208</v>
      </c>
      <c r="U350" s="3">
        <v>18008</v>
      </c>
      <c r="V350" s="3">
        <v>0</v>
      </c>
      <c r="W350" s="3" t="s">
        <v>1564</v>
      </c>
      <c r="X350" s="14">
        <f t="shared" si="5"/>
        <v>4</v>
      </c>
    </row>
    <row r="351" spans="1:24" s="4" customFormat="1" ht="11.25" x14ac:dyDescent="0.2">
      <c r="A351" s="3" t="s">
        <v>1345</v>
      </c>
      <c r="B351" s="3" t="s">
        <v>1548</v>
      </c>
      <c r="C351" s="3" t="s">
        <v>1347</v>
      </c>
      <c r="D351" s="3">
        <v>13468</v>
      </c>
      <c r="E351" s="3" t="s">
        <v>1565</v>
      </c>
      <c r="F351" s="3" t="s">
        <v>1499</v>
      </c>
      <c r="G351" s="3" t="s">
        <v>1566</v>
      </c>
      <c r="H351" s="3" t="s">
        <v>1498</v>
      </c>
      <c r="I351" s="3" t="s">
        <v>42</v>
      </c>
      <c r="J351" s="3" t="s">
        <v>43</v>
      </c>
      <c r="K351" s="3" t="s">
        <v>44</v>
      </c>
      <c r="L351" s="3" t="s">
        <v>45</v>
      </c>
      <c r="M351" s="3" t="s">
        <v>9</v>
      </c>
      <c r="N351" s="3">
        <v>80</v>
      </c>
      <c r="O351" s="3">
        <v>8</v>
      </c>
      <c r="P351" s="3">
        <v>10</v>
      </c>
      <c r="Q351" s="3">
        <v>0</v>
      </c>
      <c r="R351" s="3"/>
      <c r="S351" s="3" t="s">
        <v>67</v>
      </c>
      <c r="T351" s="3" t="s">
        <v>40</v>
      </c>
      <c r="U351" s="3" t="s">
        <v>40</v>
      </c>
      <c r="V351" s="3" t="s">
        <v>40</v>
      </c>
      <c r="W351" s="3" t="s">
        <v>1567</v>
      </c>
      <c r="X351" s="14">
        <f t="shared" si="5"/>
        <v>1</v>
      </c>
    </row>
    <row r="352" spans="1:24" s="4" customFormat="1" ht="11.25" x14ac:dyDescent="0.2">
      <c r="A352" s="3" t="s">
        <v>1345</v>
      </c>
      <c r="B352" s="3" t="s">
        <v>1548</v>
      </c>
      <c r="C352" s="3" t="s">
        <v>1347</v>
      </c>
      <c r="D352" s="3">
        <v>13471</v>
      </c>
      <c r="E352" s="3" t="s">
        <v>1568</v>
      </c>
      <c r="F352" s="3" t="s">
        <v>1571</v>
      </c>
      <c r="G352" s="3" t="s">
        <v>1569</v>
      </c>
      <c r="H352" s="3" t="s">
        <v>1570</v>
      </c>
      <c r="I352" s="3" t="s">
        <v>42</v>
      </c>
      <c r="J352" s="3" t="s">
        <v>43</v>
      </c>
      <c r="K352" s="3" t="s">
        <v>44</v>
      </c>
      <c r="L352" s="3" t="s">
        <v>45</v>
      </c>
      <c r="M352" s="3" t="s">
        <v>9</v>
      </c>
      <c r="N352" s="3">
        <v>100</v>
      </c>
      <c r="O352" s="3">
        <v>8</v>
      </c>
      <c r="P352" s="3">
        <v>8</v>
      </c>
      <c r="Q352" s="3">
        <v>0</v>
      </c>
      <c r="R352" s="3"/>
      <c r="S352" s="3" t="s">
        <v>67</v>
      </c>
      <c r="T352" s="3" t="s">
        <v>40</v>
      </c>
      <c r="U352" s="3" t="s">
        <v>40</v>
      </c>
      <c r="V352" s="3" t="s">
        <v>40</v>
      </c>
      <c r="W352" s="3" t="s">
        <v>1572</v>
      </c>
      <c r="X352" s="14">
        <f t="shared" si="5"/>
        <v>1</v>
      </c>
    </row>
    <row r="353" spans="1:24" s="4" customFormat="1" ht="11.25" x14ac:dyDescent="0.2">
      <c r="A353" s="3" t="s">
        <v>1345</v>
      </c>
      <c r="B353" s="3" t="s">
        <v>1548</v>
      </c>
      <c r="C353" s="3" t="s">
        <v>1347</v>
      </c>
      <c r="D353" s="3">
        <v>13472</v>
      </c>
      <c r="E353" s="3" t="s">
        <v>1573</v>
      </c>
      <c r="F353" s="3" t="s">
        <v>1576</v>
      </c>
      <c r="G353" s="3" t="s">
        <v>1574</v>
      </c>
      <c r="H353" s="3" t="s">
        <v>1575</v>
      </c>
      <c r="I353" s="3" t="s">
        <v>42</v>
      </c>
      <c r="J353" s="3" t="s">
        <v>52</v>
      </c>
      <c r="K353" s="3" t="s">
        <v>44</v>
      </c>
      <c r="L353" s="3" t="s">
        <v>45</v>
      </c>
      <c r="M353" s="3" t="s">
        <v>9</v>
      </c>
      <c r="N353" s="3">
        <v>100</v>
      </c>
      <c r="O353" s="3">
        <v>6</v>
      </c>
      <c r="P353" s="3">
        <v>6</v>
      </c>
      <c r="Q353" s="3">
        <v>0</v>
      </c>
      <c r="R353" s="3"/>
      <c r="S353" s="3" t="s">
        <v>67</v>
      </c>
      <c r="T353" s="3" t="s">
        <v>40</v>
      </c>
      <c r="U353" s="3" t="s">
        <v>40</v>
      </c>
      <c r="V353" s="3" t="s">
        <v>40</v>
      </c>
      <c r="W353" s="3" t="s">
        <v>1577</v>
      </c>
      <c r="X353" s="14">
        <f t="shared" si="5"/>
        <v>-1</v>
      </c>
    </row>
    <row r="354" spans="1:24" s="4" customFormat="1" ht="11.25" x14ac:dyDescent="0.2">
      <c r="A354" s="3" t="s">
        <v>1345</v>
      </c>
      <c r="B354" s="3" t="s">
        <v>1548</v>
      </c>
      <c r="C354" s="3" t="s">
        <v>1347</v>
      </c>
      <c r="D354" s="3">
        <v>13473</v>
      </c>
      <c r="E354" s="3" t="s">
        <v>1578</v>
      </c>
      <c r="F354" s="3" t="s">
        <v>1580</v>
      </c>
      <c r="G354" s="3" t="s">
        <v>1574</v>
      </c>
      <c r="H354" s="3" t="s">
        <v>1579</v>
      </c>
      <c r="I354" s="3" t="s">
        <v>42</v>
      </c>
      <c r="J354" s="3" t="s">
        <v>43</v>
      </c>
      <c r="K354" s="3" t="s">
        <v>44</v>
      </c>
      <c r="L354" s="3" t="s">
        <v>45</v>
      </c>
      <c r="M354" s="3" t="s">
        <v>9</v>
      </c>
      <c r="N354" s="3">
        <v>100</v>
      </c>
      <c r="O354" s="3">
        <v>8</v>
      </c>
      <c r="P354" s="3">
        <v>8</v>
      </c>
      <c r="Q354" s="3">
        <v>0</v>
      </c>
      <c r="R354" s="3"/>
      <c r="S354" s="3" t="s">
        <v>67</v>
      </c>
      <c r="T354" s="3" t="s">
        <v>40</v>
      </c>
      <c r="U354" s="3" t="s">
        <v>40</v>
      </c>
      <c r="V354" s="3" t="s">
        <v>40</v>
      </c>
      <c r="W354" s="3" t="s">
        <v>1581</v>
      </c>
      <c r="X354" s="14">
        <f t="shared" si="5"/>
        <v>1</v>
      </c>
    </row>
    <row r="355" spans="1:24" s="4" customFormat="1" ht="11.25" x14ac:dyDescent="0.2">
      <c r="A355" s="3" t="s">
        <v>1345</v>
      </c>
      <c r="B355" s="3" t="s">
        <v>1582</v>
      </c>
      <c r="C355" s="3" t="s">
        <v>1347</v>
      </c>
      <c r="D355" s="3">
        <v>13439</v>
      </c>
      <c r="E355" s="3" t="s">
        <v>1583</v>
      </c>
      <c r="F355" s="3" t="s">
        <v>1504</v>
      </c>
      <c r="G355" s="3" t="s">
        <v>1584</v>
      </c>
      <c r="H355" s="3" t="s">
        <v>1585</v>
      </c>
      <c r="I355" s="3" t="s">
        <v>42</v>
      </c>
      <c r="J355" s="3" t="s">
        <v>43</v>
      </c>
      <c r="K355" s="3" t="s">
        <v>44</v>
      </c>
      <c r="L355" s="3" t="s">
        <v>6</v>
      </c>
      <c r="M355" s="3" t="s">
        <v>9</v>
      </c>
      <c r="N355" s="3">
        <v>86</v>
      </c>
      <c r="O355" s="3">
        <v>43</v>
      </c>
      <c r="P355" s="3">
        <v>50</v>
      </c>
      <c r="Q355" s="3">
        <v>0</v>
      </c>
      <c r="R355" s="3"/>
      <c r="S355" s="3" t="s">
        <v>67</v>
      </c>
      <c r="T355" s="3" t="s">
        <v>40</v>
      </c>
      <c r="U355" s="3" t="s">
        <v>40</v>
      </c>
      <c r="V355" s="3" t="s">
        <v>40</v>
      </c>
      <c r="W355" s="3" t="s">
        <v>1586</v>
      </c>
      <c r="X355" s="14">
        <f t="shared" si="5"/>
        <v>1</v>
      </c>
    </row>
    <row r="356" spans="1:24" s="4" customFormat="1" ht="11.25" x14ac:dyDescent="0.2">
      <c r="A356" s="3" t="s">
        <v>1345</v>
      </c>
      <c r="B356" s="3" t="s">
        <v>1582</v>
      </c>
      <c r="C356" s="3" t="s">
        <v>1347</v>
      </c>
      <c r="D356" s="3">
        <v>13443</v>
      </c>
      <c r="E356" s="3" t="s">
        <v>1587</v>
      </c>
      <c r="F356" s="3" t="s">
        <v>1499</v>
      </c>
      <c r="G356" s="3" t="s">
        <v>1588</v>
      </c>
      <c r="H356" s="3" t="s">
        <v>1589</v>
      </c>
      <c r="I356" s="3" t="s">
        <v>42</v>
      </c>
      <c r="J356" s="3" t="s">
        <v>43</v>
      </c>
      <c r="K356" s="3" t="s">
        <v>44</v>
      </c>
      <c r="L356" s="3" t="s">
        <v>45</v>
      </c>
      <c r="M356" s="3" t="s">
        <v>9</v>
      </c>
      <c r="N356" s="3">
        <v>80</v>
      </c>
      <c r="O356" s="3">
        <v>16</v>
      </c>
      <c r="P356" s="3">
        <v>20</v>
      </c>
      <c r="Q356" s="3">
        <v>0</v>
      </c>
      <c r="R356" s="3"/>
      <c r="S356" s="3" t="s">
        <v>67</v>
      </c>
      <c r="T356" s="3" t="s">
        <v>40</v>
      </c>
      <c r="U356" s="3" t="s">
        <v>40</v>
      </c>
      <c r="V356" s="3" t="s">
        <v>40</v>
      </c>
      <c r="W356" s="3" t="s">
        <v>1590</v>
      </c>
      <c r="X356" s="14">
        <f t="shared" si="5"/>
        <v>1</v>
      </c>
    </row>
    <row r="357" spans="1:24" s="4" customFormat="1" ht="11.25" x14ac:dyDescent="0.2">
      <c r="A357" s="3" t="s">
        <v>1345</v>
      </c>
      <c r="B357" s="3" t="s">
        <v>1582</v>
      </c>
      <c r="C357" s="3" t="s">
        <v>1347</v>
      </c>
      <c r="D357" s="3">
        <v>13449</v>
      </c>
      <c r="E357" s="3" t="s">
        <v>1591</v>
      </c>
      <c r="F357" s="3" t="s">
        <v>1594</v>
      </c>
      <c r="G357" s="3" t="s">
        <v>1592</v>
      </c>
      <c r="H357" s="3" t="s">
        <v>1593</v>
      </c>
      <c r="I357" s="3" t="s">
        <v>42</v>
      </c>
      <c r="J357" s="3" t="s">
        <v>43</v>
      </c>
      <c r="K357" s="3" t="s">
        <v>44</v>
      </c>
      <c r="L357" s="3" t="s">
        <v>45</v>
      </c>
      <c r="M357" s="3" t="s">
        <v>9</v>
      </c>
      <c r="N357" s="3">
        <v>80</v>
      </c>
      <c r="O357" s="3">
        <v>4</v>
      </c>
      <c r="P357" s="3">
        <v>5</v>
      </c>
      <c r="Q357" s="3">
        <v>0</v>
      </c>
      <c r="R357" s="3"/>
      <c r="S357" s="3" t="s">
        <v>67</v>
      </c>
      <c r="T357" s="3" t="s">
        <v>40</v>
      </c>
      <c r="U357" s="3" t="s">
        <v>40</v>
      </c>
      <c r="V357" s="3" t="s">
        <v>40</v>
      </c>
      <c r="W357" s="3" t="s">
        <v>1595</v>
      </c>
      <c r="X357" s="14">
        <f t="shared" si="5"/>
        <v>1</v>
      </c>
    </row>
    <row r="358" spans="1:24" s="4" customFormat="1" ht="11.25" x14ac:dyDescent="0.2">
      <c r="A358" s="3" t="s">
        <v>1345</v>
      </c>
      <c r="B358" s="3" t="s">
        <v>1582</v>
      </c>
      <c r="C358" s="3" t="s">
        <v>1347</v>
      </c>
      <c r="D358" s="3">
        <v>13451</v>
      </c>
      <c r="E358" s="3" t="s">
        <v>1491</v>
      </c>
      <c r="F358" s="3" t="s">
        <v>1493</v>
      </c>
      <c r="G358" s="3" t="s">
        <v>1596</v>
      </c>
      <c r="H358" s="3" t="s">
        <v>1597</v>
      </c>
      <c r="I358" s="3" t="s">
        <v>42</v>
      </c>
      <c r="J358" s="3" t="s">
        <v>43</v>
      </c>
      <c r="K358" s="3" t="s">
        <v>44</v>
      </c>
      <c r="L358" s="3" t="s">
        <v>6</v>
      </c>
      <c r="M358" s="3" t="s">
        <v>9</v>
      </c>
      <c r="N358" s="3">
        <v>83</v>
      </c>
      <c r="O358" s="3">
        <v>57</v>
      </c>
      <c r="P358" s="3">
        <v>69</v>
      </c>
      <c r="Q358" s="3">
        <v>0</v>
      </c>
      <c r="R358" s="3"/>
      <c r="S358" s="3" t="s">
        <v>67</v>
      </c>
      <c r="T358" s="3" t="s">
        <v>40</v>
      </c>
      <c r="U358" s="3" t="s">
        <v>40</v>
      </c>
      <c r="V358" s="3" t="s">
        <v>40</v>
      </c>
      <c r="W358" s="3" t="s">
        <v>1598</v>
      </c>
      <c r="X358" s="14">
        <f t="shared" si="5"/>
        <v>1</v>
      </c>
    </row>
    <row r="359" spans="1:24" s="4" customFormat="1" ht="11.25" x14ac:dyDescent="0.2">
      <c r="A359" s="3" t="s">
        <v>1345</v>
      </c>
      <c r="B359" s="3" t="s">
        <v>1582</v>
      </c>
      <c r="C359" s="3" t="s">
        <v>1347</v>
      </c>
      <c r="D359" s="3">
        <v>13454</v>
      </c>
      <c r="E359" s="3" t="s">
        <v>1599</v>
      </c>
      <c r="F359" s="3" t="s">
        <v>1602</v>
      </c>
      <c r="G359" s="3" t="s">
        <v>1600</v>
      </c>
      <c r="H359" s="3" t="s">
        <v>1601</v>
      </c>
      <c r="I359" s="3" t="s">
        <v>42</v>
      </c>
      <c r="J359" s="3" t="s">
        <v>43</v>
      </c>
      <c r="K359" s="3" t="s">
        <v>505</v>
      </c>
      <c r="L359" s="3" t="s">
        <v>45</v>
      </c>
      <c r="M359" s="3" t="s">
        <v>9</v>
      </c>
      <c r="N359" s="3">
        <v>80</v>
      </c>
      <c r="O359" s="3">
        <v>30140863000</v>
      </c>
      <c r="P359" s="3">
        <v>37676088000</v>
      </c>
      <c r="Q359" s="3">
        <v>0</v>
      </c>
      <c r="R359" s="3"/>
      <c r="S359" s="3" t="s">
        <v>67</v>
      </c>
      <c r="T359" s="3" t="s">
        <v>40</v>
      </c>
      <c r="U359" s="3" t="s">
        <v>40</v>
      </c>
      <c r="V359" s="3" t="s">
        <v>40</v>
      </c>
      <c r="W359" s="3" t="s">
        <v>1603</v>
      </c>
      <c r="X359" s="14">
        <f t="shared" si="5"/>
        <v>1</v>
      </c>
    </row>
    <row r="360" spans="1:24" s="4" customFormat="1" ht="11.25" x14ac:dyDescent="0.2">
      <c r="A360" s="3" t="s">
        <v>1345</v>
      </c>
      <c r="B360" s="3" t="s">
        <v>1604</v>
      </c>
      <c r="C360" s="3" t="s">
        <v>1347</v>
      </c>
      <c r="D360" s="3">
        <v>13190</v>
      </c>
      <c r="E360" s="3" t="s">
        <v>1530</v>
      </c>
      <c r="F360" s="3" t="s">
        <v>1531</v>
      </c>
      <c r="G360" s="3"/>
      <c r="H360" s="3"/>
      <c r="I360" s="3" t="s">
        <v>42</v>
      </c>
      <c r="J360" s="3" t="s">
        <v>43</v>
      </c>
      <c r="K360" s="3" t="s">
        <v>44</v>
      </c>
      <c r="L360" s="3" t="s">
        <v>78</v>
      </c>
      <c r="M360" s="3" t="s">
        <v>5256</v>
      </c>
      <c r="N360" s="3" t="s">
        <v>67</v>
      </c>
      <c r="O360" s="3" t="s">
        <v>40</v>
      </c>
      <c r="P360" s="3" t="s">
        <v>40</v>
      </c>
      <c r="Q360" s="3" t="s">
        <v>40</v>
      </c>
      <c r="R360" s="3"/>
      <c r="S360" s="3">
        <v>66.7</v>
      </c>
      <c r="T360" s="3">
        <v>18</v>
      </c>
      <c r="U360" s="3">
        <v>27</v>
      </c>
      <c r="V360" s="3">
        <v>0</v>
      </c>
      <c r="W360" s="3" t="s">
        <v>1605</v>
      </c>
      <c r="X360" s="14" t="str">
        <f t="shared" si="5"/>
        <v>-</v>
      </c>
    </row>
    <row r="361" spans="1:24" s="4" customFormat="1" ht="11.25" x14ac:dyDescent="0.2">
      <c r="A361" s="3" t="s">
        <v>1345</v>
      </c>
      <c r="B361" s="3" t="s">
        <v>1604</v>
      </c>
      <c r="C361" s="3" t="s">
        <v>1347</v>
      </c>
      <c r="D361" s="3">
        <v>13191</v>
      </c>
      <c r="E361" s="3" t="s">
        <v>1520</v>
      </c>
      <c r="F361" s="3" t="s">
        <v>1552</v>
      </c>
      <c r="G361" s="3"/>
      <c r="H361" s="3"/>
      <c r="I361" s="3" t="s">
        <v>42</v>
      </c>
      <c r="J361" s="3" t="s">
        <v>43</v>
      </c>
      <c r="K361" s="3" t="s">
        <v>44</v>
      </c>
      <c r="L361" s="3" t="s">
        <v>78</v>
      </c>
      <c r="M361" s="3" t="s">
        <v>5256</v>
      </c>
      <c r="N361" s="3" t="s">
        <v>67</v>
      </c>
      <c r="O361" s="3" t="s">
        <v>40</v>
      </c>
      <c r="P361" s="3" t="s">
        <v>40</v>
      </c>
      <c r="Q361" s="3" t="s">
        <v>40</v>
      </c>
      <c r="R361" s="3"/>
      <c r="S361" s="3">
        <v>0</v>
      </c>
      <c r="T361" s="3">
        <v>0</v>
      </c>
      <c r="U361" s="3">
        <v>75</v>
      </c>
      <c r="V361" s="3">
        <v>0</v>
      </c>
      <c r="W361" s="3" t="s">
        <v>1606</v>
      </c>
      <c r="X361" s="14" t="str">
        <f t="shared" si="5"/>
        <v>-</v>
      </c>
    </row>
    <row r="362" spans="1:24" s="4" customFormat="1" ht="11.25" x14ac:dyDescent="0.2">
      <c r="A362" s="3" t="s">
        <v>1345</v>
      </c>
      <c r="B362" s="3" t="s">
        <v>1604</v>
      </c>
      <c r="C362" s="3" t="s">
        <v>1347</v>
      </c>
      <c r="D362" s="3">
        <v>13192</v>
      </c>
      <c r="E362" s="3" t="s">
        <v>1554</v>
      </c>
      <c r="F362" s="3" t="s">
        <v>1555</v>
      </c>
      <c r="G362" s="3" t="s">
        <v>1607</v>
      </c>
      <c r="H362" s="3" t="s">
        <v>1608</v>
      </c>
      <c r="I362" s="3" t="s">
        <v>42</v>
      </c>
      <c r="J362" s="3" t="s">
        <v>43</v>
      </c>
      <c r="K362" s="3" t="s">
        <v>44</v>
      </c>
      <c r="L362" s="3" t="s">
        <v>6</v>
      </c>
      <c r="M362" s="3" t="s">
        <v>5257</v>
      </c>
      <c r="N362" s="3">
        <v>80.5</v>
      </c>
      <c r="O362" s="3">
        <v>70</v>
      </c>
      <c r="P362" s="3">
        <v>87</v>
      </c>
      <c r="Q362" s="3">
        <v>0</v>
      </c>
      <c r="R362" s="3"/>
      <c r="S362" s="3">
        <v>36.299999999999997</v>
      </c>
      <c r="T362" s="3">
        <v>33</v>
      </c>
      <c r="U362" s="3">
        <v>91</v>
      </c>
      <c r="V362" s="3">
        <v>0</v>
      </c>
      <c r="W362" s="3" t="s">
        <v>1494</v>
      </c>
      <c r="X362" s="14">
        <f t="shared" si="5"/>
        <v>1.2176308539944904</v>
      </c>
    </row>
    <row r="363" spans="1:24" s="4" customFormat="1" ht="11.25" x14ac:dyDescent="0.2">
      <c r="A363" s="3" t="s">
        <v>1345</v>
      </c>
      <c r="B363" s="3" t="s">
        <v>1604</v>
      </c>
      <c r="C363" s="3" t="s">
        <v>1347</v>
      </c>
      <c r="D363" s="3">
        <v>13194</v>
      </c>
      <c r="E363" s="3" t="s">
        <v>1609</v>
      </c>
      <c r="F363" s="3" t="s">
        <v>1610</v>
      </c>
      <c r="G363" s="3"/>
      <c r="H363" s="3"/>
      <c r="I363" s="3" t="s">
        <v>42</v>
      </c>
      <c r="J363" s="3" t="s">
        <v>43</v>
      </c>
      <c r="K363" s="3" t="s">
        <v>44</v>
      </c>
      <c r="L363" s="3" t="s">
        <v>6</v>
      </c>
      <c r="M363" s="3" t="s">
        <v>5256</v>
      </c>
      <c r="N363" s="3" t="s">
        <v>67</v>
      </c>
      <c r="O363" s="3" t="s">
        <v>40</v>
      </c>
      <c r="P363" s="3" t="s">
        <v>40</v>
      </c>
      <c r="Q363" s="3" t="s">
        <v>40</v>
      </c>
      <c r="R363" s="3"/>
      <c r="S363" s="3">
        <v>11.8</v>
      </c>
      <c r="T363" s="3">
        <v>2</v>
      </c>
      <c r="U363" s="3">
        <v>17</v>
      </c>
      <c r="V363" s="3">
        <v>0</v>
      </c>
      <c r="W363" s="3" t="s">
        <v>1611</v>
      </c>
      <c r="X363" s="14" t="str">
        <f t="shared" si="5"/>
        <v>-</v>
      </c>
    </row>
    <row r="364" spans="1:24" s="4" customFormat="1" ht="11.25" x14ac:dyDescent="0.2">
      <c r="A364" s="3" t="s">
        <v>1345</v>
      </c>
      <c r="B364" s="3" t="s">
        <v>1604</v>
      </c>
      <c r="C364" s="3" t="s">
        <v>1347</v>
      </c>
      <c r="D364" s="3">
        <v>13195</v>
      </c>
      <c r="E364" s="3" t="s">
        <v>1612</v>
      </c>
      <c r="F364" s="3" t="s">
        <v>1614</v>
      </c>
      <c r="G364" s="3" t="s">
        <v>1607</v>
      </c>
      <c r="H364" s="3" t="s">
        <v>1613</v>
      </c>
      <c r="I364" s="3" t="s">
        <v>42</v>
      </c>
      <c r="J364" s="3" t="s">
        <v>43</v>
      </c>
      <c r="K364" s="3" t="s">
        <v>44</v>
      </c>
      <c r="L364" s="3" t="s">
        <v>6</v>
      </c>
      <c r="M364" s="3" t="s">
        <v>5257</v>
      </c>
      <c r="N364" s="3">
        <v>87.5</v>
      </c>
      <c r="O364" s="3">
        <v>7</v>
      </c>
      <c r="P364" s="3">
        <v>8</v>
      </c>
      <c r="Q364" s="3">
        <v>0</v>
      </c>
      <c r="R364" s="3"/>
      <c r="S364" s="3">
        <v>94.7</v>
      </c>
      <c r="T364" s="3">
        <v>18</v>
      </c>
      <c r="U364" s="3">
        <v>19</v>
      </c>
      <c r="V364" s="3">
        <v>0</v>
      </c>
      <c r="W364" s="3" t="s">
        <v>1615</v>
      </c>
      <c r="X364" s="14">
        <f t="shared" si="5"/>
        <v>-7.6029567053854302E-2</v>
      </c>
    </row>
    <row r="365" spans="1:24" s="4" customFormat="1" ht="11.25" x14ac:dyDescent="0.2">
      <c r="A365" s="3" t="s">
        <v>1345</v>
      </c>
      <c r="B365" s="3" t="s">
        <v>1604</v>
      </c>
      <c r="C365" s="3" t="s">
        <v>1347</v>
      </c>
      <c r="D365" s="3">
        <v>13474</v>
      </c>
      <c r="E365" s="3" t="s">
        <v>1616</v>
      </c>
      <c r="F365" s="3" t="s">
        <v>1619</v>
      </c>
      <c r="G365" s="3" t="s">
        <v>1617</v>
      </c>
      <c r="H365" s="3" t="s">
        <v>1618</v>
      </c>
      <c r="I365" s="3" t="s">
        <v>42</v>
      </c>
      <c r="J365" s="3" t="s">
        <v>43</v>
      </c>
      <c r="K365" s="3" t="s">
        <v>44</v>
      </c>
      <c r="L365" s="3" t="s">
        <v>78</v>
      </c>
      <c r="M365" s="3" t="s">
        <v>9</v>
      </c>
      <c r="N365" s="3">
        <v>60</v>
      </c>
      <c r="O365" s="3">
        <v>180</v>
      </c>
      <c r="P365" s="3">
        <v>300</v>
      </c>
      <c r="Q365" s="3">
        <v>0</v>
      </c>
      <c r="R365" s="3"/>
      <c r="S365" s="3">
        <v>0</v>
      </c>
      <c r="T365" s="3">
        <v>0</v>
      </c>
      <c r="U365" s="3">
        <v>0</v>
      </c>
      <c r="V365" s="3">
        <v>0</v>
      </c>
      <c r="W365" s="3" t="s">
        <v>1620</v>
      </c>
      <c r="X365" s="14">
        <f t="shared" si="5"/>
        <v>1</v>
      </c>
    </row>
    <row r="366" spans="1:24" s="4" customFormat="1" ht="11.25" x14ac:dyDescent="0.2">
      <c r="A366" s="3" t="s">
        <v>1345</v>
      </c>
      <c r="B366" s="3" t="s">
        <v>1604</v>
      </c>
      <c r="C366" s="3" t="s">
        <v>1347</v>
      </c>
      <c r="D366" s="3">
        <v>13475</v>
      </c>
      <c r="E366" s="3" t="s">
        <v>1621</v>
      </c>
      <c r="F366" s="3" t="s">
        <v>1624</v>
      </c>
      <c r="G366" s="3" t="s">
        <v>1622</v>
      </c>
      <c r="H366" s="3" t="s">
        <v>1623</v>
      </c>
      <c r="I366" s="3" t="s">
        <v>42</v>
      </c>
      <c r="J366" s="3" t="s">
        <v>43</v>
      </c>
      <c r="K366" s="3" t="s">
        <v>44</v>
      </c>
      <c r="L366" s="3" t="s">
        <v>78</v>
      </c>
      <c r="M366" s="3" t="s">
        <v>9</v>
      </c>
      <c r="N366" s="3">
        <v>75</v>
      </c>
      <c r="O366" s="3">
        <v>9</v>
      </c>
      <c r="P366" s="3">
        <v>12</v>
      </c>
      <c r="Q366" s="3">
        <v>0</v>
      </c>
      <c r="R366" s="3"/>
      <c r="S366" s="3">
        <v>0</v>
      </c>
      <c r="T366" s="3">
        <v>0</v>
      </c>
      <c r="U366" s="3">
        <v>0</v>
      </c>
      <c r="V366" s="3">
        <v>0</v>
      </c>
      <c r="W366" s="3" t="s">
        <v>1625</v>
      </c>
      <c r="X366" s="14">
        <f t="shared" si="5"/>
        <v>1</v>
      </c>
    </row>
    <row r="367" spans="1:24" s="4" customFormat="1" ht="11.25" x14ac:dyDescent="0.2">
      <c r="A367" s="3" t="s">
        <v>1345</v>
      </c>
      <c r="B367" s="3" t="s">
        <v>1604</v>
      </c>
      <c r="C367" s="3" t="s">
        <v>1347</v>
      </c>
      <c r="D367" s="3">
        <v>13476</v>
      </c>
      <c r="E367" s="3" t="s">
        <v>1626</v>
      </c>
      <c r="F367" s="3" t="s">
        <v>1629</v>
      </c>
      <c r="G367" s="3" t="s">
        <v>1627</v>
      </c>
      <c r="H367" s="3" t="s">
        <v>1628</v>
      </c>
      <c r="I367" s="3" t="s">
        <v>42</v>
      </c>
      <c r="J367" s="3" t="s">
        <v>43</v>
      </c>
      <c r="K367" s="3" t="s">
        <v>44</v>
      </c>
      <c r="L367" s="3" t="s">
        <v>45</v>
      </c>
      <c r="M367" s="3" t="s">
        <v>9</v>
      </c>
      <c r="N367" s="3">
        <v>80</v>
      </c>
      <c r="O367" s="3">
        <v>3560000</v>
      </c>
      <c r="P367" s="3">
        <v>4450000</v>
      </c>
      <c r="Q367" s="3">
        <v>0</v>
      </c>
      <c r="R367" s="3"/>
      <c r="S367" s="3">
        <v>86.4</v>
      </c>
      <c r="T367" s="3">
        <v>3762342</v>
      </c>
      <c r="U367" s="3">
        <v>4352579</v>
      </c>
      <c r="V367" s="3">
        <v>0</v>
      </c>
      <c r="W367" s="3" t="s">
        <v>1630</v>
      </c>
      <c r="X367" s="14">
        <f t="shared" si="5"/>
        <v>-7.4074074074074139E-2</v>
      </c>
    </row>
    <row r="368" spans="1:24" s="4" customFormat="1" ht="11.25" x14ac:dyDescent="0.2">
      <c r="A368" s="3" t="s">
        <v>1345</v>
      </c>
      <c r="B368" s="3" t="s">
        <v>1604</v>
      </c>
      <c r="C368" s="3" t="s">
        <v>1347</v>
      </c>
      <c r="D368" s="3">
        <v>13477</v>
      </c>
      <c r="E368" s="3" t="s">
        <v>1631</v>
      </c>
      <c r="F368" s="3" t="s">
        <v>1634</v>
      </c>
      <c r="G368" s="3" t="s">
        <v>1632</v>
      </c>
      <c r="H368" s="3" t="s">
        <v>1633</v>
      </c>
      <c r="I368" s="3" t="s">
        <v>42</v>
      </c>
      <c r="J368" s="3" t="s">
        <v>43</v>
      </c>
      <c r="K368" s="3" t="s">
        <v>44</v>
      </c>
      <c r="L368" s="3" t="s">
        <v>45</v>
      </c>
      <c r="M368" s="3" t="s">
        <v>9</v>
      </c>
      <c r="N368" s="3">
        <v>32.1</v>
      </c>
      <c r="O368" s="3">
        <v>610</v>
      </c>
      <c r="P368" s="3">
        <v>1900</v>
      </c>
      <c r="Q368" s="3">
        <v>0</v>
      </c>
      <c r="R368" s="3"/>
      <c r="S368" s="3">
        <v>24.9</v>
      </c>
      <c r="T368" s="3">
        <v>352</v>
      </c>
      <c r="U368" s="3">
        <v>1412</v>
      </c>
      <c r="V368" s="3">
        <v>0</v>
      </c>
      <c r="W368" s="3" t="s">
        <v>1635</v>
      </c>
      <c r="X368" s="14">
        <f t="shared" si="5"/>
        <v>0.28915662650602425</v>
      </c>
    </row>
    <row r="369" spans="1:24" s="4" customFormat="1" ht="11.25" x14ac:dyDescent="0.2">
      <c r="A369" s="3" t="s">
        <v>1345</v>
      </c>
      <c r="B369" s="3" t="s">
        <v>1604</v>
      </c>
      <c r="C369" s="3" t="s">
        <v>1347</v>
      </c>
      <c r="D369" s="3">
        <v>13806</v>
      </c>
      <c r="E369" s="3" t="s">
        <v>1514</v>
      </c>
      <c r="F369" s="3" t="s">
        <v>1638</v>
      </c>
      <c r="G369" s="3" t="s">
        <v>1636</v>
      </c>
      <c r="H369" s="3" t="s">
        <v>1637</v>
      </c>
      <c r="I369" s="3" t="s">
        <v>42</v>
      </c>
      <c r="J369" s="3" t="s">
        <v>43</v>
      </c>
      <c r="K369" s="3" t="s">
        <v>44</v>
      </c>
      <c r="L369" s="3" t="s">
        <v>45</v>
      </c>
      <c r="M369" s="3" t="s">
        <v>9</v>
      </c>
      <c r="N369" s="3">
        <v>75</v>
      </c>
      <c r="O369" s="3">
        <v>9</v>
      </c>
      <c r="P369" s="3">
        <v>12</v>
      </c>
      <c r="Q369" s="3">
        <v>0</v>
      </c>
      <c r="R369" s="3"/>
      <c r="S369" s="3">
        <v>69</v>
      </c>
      <c r="T369" s="3">
        <v>9</v>
      </c>
      <c r="U369" s="3">
        <v>13</v>
      </c>
      <c r="V369" s="3">
        <v>0</v>
      </c>
      <c r="W369" s="3" t="s">
        <v>1639</v>
      </c>
      <c r="X369" s="14">
        <f t="shared" si="5"/>
        <v>8.6956521739130432E-2</v>
      </c>
    </row>
    <row r="370" spans="1:24" s="4" customFormat="1" ht="11.25" x14ac:dyDescent="0.2">
      <c r="A370" s="3" t="s">
        <v>1345</v>
      </c>
      <c r="B370" s="3" t="s">
        <v>1640</v>
      </c>
      <c r="C370" s="3" t="s">
        <v>1347</v>
      </c>
      <c r="D370" s="3">
        <v>13336</v>
      </c>
      <c r="E370" s="3" t="s">
        <v>1530</v>
      </c>
      <c r="F370" s="3" t="s">
        <v>1531</v>
      </c>
      <c r="G370" s="3"/>
      <c r="H370" s="3"/>
      <c r="I370" s="3" t="s">
        <v>42</v>
      </c>
      <c r="J370" s="3" t="s">
        <v>43</v>
      </c>
      <c r="K370" s="3" t="s">
        <v>44</v>
      </c>
      <c r="L370" s="3" t="s">
        <v>78</v>
      </c>
      <c r="M370" s="3" t="s">
        <v>5256</v>
      </c>
      <c r="N370" s="3" t="s">
        <v>67</v>
      </c>
      <c r="O370" s="3" t="s">
        <v>40</v>
      </c>
      <c r="P370" s="3" t="s">
        <v>40</v>
      </c>
      <c r="Q370" s="3" t="s">
        <v>40</v>
      </c>
      <c r="R370" s="3"/>
      <c r="S370" s="3" t="s">
        <v>67</v>
      </c>
      <c r="T370" s="3" t="s">
        <v>40</v>
      </c>
      <c r="U370" s="3" t="s">
        <v>40</v>
      </c>
      <c r="V370" s="3" t="s">
        <v>40</v>
      </c>
      <c r="W370" s="3" t="s">
        <v>1605</v>
      </c>
      <c r="X370" s="14" t="str">
        <f t="shared" si="5"/>
        <v>-</v>
      </c>
    </row>
    <row r="371" spans="1:24" s="4" customFormat="1" ht="11.25" x14ac:dyDescent="0.2">
      <c r="A371" s="3" t="s">
        <v>1345</v>
      </c>
      <c r="B371" s="3" t="s">
        <v>1640</v>
      </c>
      <c r="C371" s="3" t="s">
        <v>1347</v>
      </c>
      <c r="D371" s="3">
        <v>13337</v>
      </c>
      <c r="E371" s="3" t="s">
        <v>1520</v>
      </c>
      <c r="F371" s="3" t="s">
        <v>1552</v>
      </c>
      <c r="G371" s="3"/>
      <c r="H371" s="3"/>
      <c r="I371" s="3" t="s">
        <v>42</v>
      </c>
      <c r="J371" s="3" t="s">
        <v>43</v>
      </c>
      <c r="K371" s="3" t="s">
        <v>44</v>
      </c>
      <c r="L371" s="3" t="s">
        <v>78</v>
      </c>
      <c r="M371" s="3" t="s">
        <v>5256</v>
      </c>
      <c r="N371" s="3" t="s">
        <v>67</v>
      </c>
      <c r="O371" s="3" t="s">
        <v>40</v>
      </c>
      <c r="P371" s="3" t="s">
        <v>40</v>
      </c>
      <c r="Q371" s="3" t="s">
        <v>40</v>
      </c>
      <c r="R371" s="3"/>
      <c r="S371" s="3" t="s">
        <v>67</v>
      </c>
      <c r="T371" s="3" t="s">
        <v>40</v>
      </c>
      <c r="U371" s="3" t="s">
        <v>40</v>
      </c>
      <c r="V371" s="3" t="s">
        <v>40</v>
      </c>
      <c r="W371" s="3" t="s">
        <v>1606</v>
      </c>
      <c r="X371" s="14" t="str">
        <f t="shared" si="5"/>
        <v>-</v>
      </c>
    </row>
    <row r="372" spans="1:24" s="4" customFormat="1" ht="11.25" x14ac:dyDescent="0.2">
      <c r="A372" s="3" t="s">
        <v>1345</v>
      </c>
      <c r="B372" s="3" t="s">
        <v>1640</v>
      </c>
      <c r="C372" s="3" t="s">
        <v>1347</v>
      </c>
      <c r="D372" s="3">
        <v>13339</v>
      </c>
      <c r="E372" s="3" t="s">
        <v>1641</v>
      </c>
      <c r="F372" s="3" t="s">
        <v>1644</v>
      </c>
      <c r="G372" s="3" t="s">
        <v>1642</v>
      </c>
      <c r="H372" s="3" t="s">
        <v>1643</v>
      </c>
      <c r="I372" s="3" t="s">
        <v>42</v>
      </c>
      <c r="J372" s="3" t="s">
        <v>43</v>
      </c>
      <c r="K372" s="3" t="s">
        <v>44</v>
      </c>
      <c r="L372" s="3" t="s">
        <v>6</v>
      </c>
      <c r="M372" s="3" t="s">
        <v>5257</v>
      </c>
      <c r="N372" s="3">
        <v>100</v>
      </c>
      <c r="O372" s="3">
        <v>49</v>
      </c>
      <c r="P372" s="3">
        <v>49</v>
      </c>
      <c r="Q372" s="3">
        <v>0</v>
      </c>
      <c r="R372" s="3"/>
      <c r="S372" s="3">
        <v>100</v>
      </c>
      <c r="T372" s="3">
        <v>49</v>
      </c>
      <c r="U372" s="3">
        <v>49</v>
      </c>
      <c r="V372" s="3">
        <v>0</v>
      </c>
      <c r="W372" s="3" t="s">
        <v>1494</v>
      </c>
      <c r="X372" s="14">
        <f t="shared" si="5"/>
        <v>0</v>
      </c>
    </row>
    <row r="373" spans="1:24" s="4" customFormat="1" ht="11.25" x14ac:dyDescent="0.2">
      <c r="A373" s="3" t="s">
        <v>1345</v>
      </c>
      <c r="B373" s="3" t="s">
        <v>1640</v>
      </c>
      <c r="C373" s="3" t="s">
        <v>1347</v>
      </c>
      <c r="D373" s="3">
        <v>13340</v>
      </c>
      <c r="E373" s="3" t="s">
        <v>1645</v>
      </c>
      <c r="F373" s="3" t="s">
        <v>1646</v>
      </c>
      <c r="G373" s="3"/>
      <c r="H373" s="3"/>
      <c r="I373" s="3" t="s">
        <v>42</v>
      </c>
      <c r="J373" s="3" t="s">
        <v>43</v>
      </c>
      <c r="K373" s="3" t="s">
        <v>44</v>
      </c>
      <c r="L373" s="3" t="s">
        <v>6</v>
      </c>
      <c r="M373" s="3" t="s">
        <v>5256</v>
      </c>
      <c r="N373" s="3" t="s">
        <v>67</v>
      </c>
      <c r="O373" s="3" t="s">
        <v>40</v>
      </c>
      <c r="P373" s="3" t="s">
        <v>40</v>
      </c>
      <c r="Q373" s="3" t="s">
        <v>40</v>
      </c>
      <c r="R373" s="3"/>
      <c r="S373" s="3" t="s">
        <v>67</v>
      </c>
      <c r="T373" s="3" t="s">
        <v>40</v>
      </c>
      <c r="U373" s="3" t="s">
        <v>40</v>
      </c>
      <c r="V373" s="3" t="s">
        <v>40</v>
      </c>
      <c r="W373" s="3" t="s">
        <v>1647</v>
      </c>
      <c r="X373" s="14" t="str">
        <f t="shared" si="5"/>
        <v>-</v>
      </c>
    </row>
    <row r="374" spans="1:24" s="4" customFormat="1" ht="11.25" x14ac:dyDescent="0.2">
      <c r="A374" s="3" t="s">
        <v>1345</v>
      </c>
      <c r="B374" s="3" t="s">
        <v>1640</v>
      </c>
      <c r="C374" s="3" t="s">
        <v>1347</v>
      </c>
      <c r="D374" s="3">
        <v>13462</v>
      </c>
      <c r="E374" s="3" t="s">
        <v>1648</v>
      </c>
      <c r="F374" s="3" t="s">
        <v>1651</v>
      </c>
      <c r="G374" s="3" t="s">
        <v>1649</v>
      </c>
      <c r="H374" s="3" t="s">
        <v>1650</v>
      </c>
      <c r="I374" s="3" t="s">
        <v>42</v>
      </c>
      <c r="J374" s="3" t="s">
        <v>52</v>
      </c>
      <c r="K374" s="3" t="s">
        <v>44</v>
      </c>
      <c r="L374" s="3" t="s">
        <v>6</v>
      </c>
      <c r="M374" s="3" t="s">
        <v>9</v>
      </c>
      <c r="N374" s="3">
        <v>85</v>
      </c>
      <c r="O374" s="3">
        <v>1000</v>
      </c>
      <c r="P374" s="3">
        <v>1176</v>
      </c>
      <c r="Q374" s="3">
        <v>0</v>
      </c>
      <c r="R374" s="3"/>
      <c r="S374" s="3">
        <v>80</v>
      </c>
      <c r="T374" s="3">
        <v>953</v>
      </c>
      <c r="U374" s="3">
        <v>1189</v>
      </c>
      <c r="V374" s="3">
        <v>0</v>
      </c>
      <c r="W374" s="3" t="s">
        <v>1652</v>
      </c>
      <c r="X374" s="14">
        <f t="shared" si="5"/>
        <v>-6.25E-2</v>
      </c>
    </row>
    <row r="375" spans="1:24" s="4" customFormat="1" ht="11.25" x14ac:dyDescent="0.2">
      <c r="A375" s="3" t="s">
        <v>1345</v>
      </c>
      <c r="B375" s="3" t="s">
        <v>1640</v>
      </c>
      <c r="C375" s="3" t="s">
        <v>1347</v>
      </c>
      <c r="D375" s="3">
        <v>13463</v>
      </c>
      <c r="E375" s="3" t="s">
        <v>1653</v>
      </c>
      <c r="F375" s="3" t="s">
        <v>1656</v>
      </c>
      <c r="G375" s="3" t="s">
        <v>1654</v>
      </c>
      <c r="H375" s="3" t="s">
        <v>1655</v>
      </c>
      <c r="I375" s="3" t="s">
        <v>42</v>
      </c>
      <c r="J375" s="3" t="s">
        <v>52</v>
      </c>
      <c r="K375" s="3" t="s">
        <v>44</v>
      </c>
      <c r="L375" s="3" t="s">
        <v>6</v>
      </c>
      <c r="M375" s="3" t="s">
        <v>9</v>
      </c>
      <c r="N375" s="3">
        <v>20</v>
      </c>
      <c r="O375" s="3">
        <v>250</v>
      </c>
      <c r="P375" s="3">
        <v>1254</v>
      </c>
      <c r="Q375" s="3">
        <v>0</v>
      </c>
      <c r="R375" s="3"/>
      <c r="S375" s="3">
        <v>49</v>
      </c>
      <c r="T375" s="3">
        <v>604</v>
      </c>
      <c r="U375" s="3">
        <v>1228</v>
      </c>
      <c r="V375" s="3">
        <v>0</v>
      </c>
      <c r="W375" s="3" t="s">
        <v>1657</v>
      </c>
      <c r="X375" s="14">
        <f t="shared" si="5"/>
        <v>0.59183673469387754</v>
      </c>
    </row>
    <row r="376" spans="1:24" s="4" customFormat="1" ht="11.25" x14ac:dyDescent="0.2">
      <c r="A376" s="3" t="s">
        <v>1345</v>
      </c>
      <c r="B376" s="3" t="s">
        <v>1640</v>
      </c>
      <c r="C376" s="3" t="s">
        <v>1347</v>
      </c>
      <c r="D376" s="3">
        <v>13464</v>
      </c>
      <c r="E376" s="3" t="s">
        <v>1658</v>
      </c>
      <c r="F376" s="3" t="s">
        <v>1661</v>
      </c>
      <c r="G376" s="3" t="s">
        <v>1659</v>
      </c>
      <c r="H376" s="3" t="s">
        <v>1660</v>
      </c>
      <c r="I376" s="3" t="s">
        <v>42</v>
      </c>
      <c r="J376" s="3" t="s">
        <v>43</v>
      </c>
      <c r="K376" s="3" t="s">
        <v>44</v>
      </c>
      <c r="L376" s="3" t="s">
        <v>78</v>
      </c>
      <c r="M376" s="3" t="s">
        <v>9</v>
      </c>
      <c r="N376" s="3">
        <v>45</v>
      </c>
      <c r="O376" s="3">
        <v>22</v>
      </c>
      <c r="P376" s="3">
        <v>49</v>
      </c>
      <c r="Q376" s="3">
        <v>0</v>
      </c>
      <c r="R376" s="3"/>
      <c r="S376" s="3">
        <v>16</v>
      </c>
      <c r="T376" s="3">
        <v>8</v>
      </c>
      <c r="U376" s="3">
        <v>49</v>
      </c>
      <c r="V376" s="3">
        <v>0</v>
      </c>
      <c r="W376" s="3" t="s">
        <v>1662</v>
      </c>
      <c r="X376" s="14">
        <f t="shared" si="5"/>
        <v>1.8125</v>
      </c>
    </row>
    <row r="377" spans="1:24" s="4" customFormat="1" ht="11.25" x14ac:dyDescent="0.2">
      <c r="A377" s="3" t="s">
        <v>1345</v>
      </c>
      <c r="B377" s="3" t="s">
        <v>1640</v>
      </c>
      <c r="C377" s="3" t="s">
        <v>1347</v>
      </c>
      <c r="D377" s="3">
        <v>13466</v>
      </c>
      <c r="E377" s="3" t="s">
        <v>1663</v>
      </c>
      <c r="F377" s="3" t="s">
        <v>1666</v>
      </c>
      <c r="G377" s="3" t="s">
        <v>1664</v>
      </c>
      <c r="H377" s="3" t="s">
        <v>1665</v>
      </c>
      <c r="I377" s="3" t="s">
        <v>42</v>
      </c>
      <c r="J377" s="3" t="s">
        <v>43</v>
      </c>
      <c r="K377" s="3" t="s">
        <v>44</v>
      </c>
      <c r="L377" s="3" t="s">
        <v>6</v>
      </c>
      <c r="M377" s="3" t="s">
        <v>9</v>
      </c>
      <c r="N377" s="3">
        <v>100</v>
      </c>
      <c r="O377" s="3">
        <v>2250</v>
      </c>
      <c r="P377" s="3">
        <v>2245</v>
      </c>
      <c r="Q377" s="3">
        <v>0</v>
      </c>
      <c r="R377" s="3"/>
      <c r="S377" s="3">
        <v>100</v>
      </c>
      <c r="T377" s="3">
        <v>2149</v>
      </c>
      <c r="U377" s="3">
        <v>2148</v>
      </c>
      <c r="V377" s="3">
        <v>0</v>
      </c>
      <c r="W377" s="3" t="s">
        <v>1667</v>
      </c>
      <c r="X377" s="14">
        <f t="shared" si="5"/>
        <v>0</v>
      </c>
    </row>
    <row r="378" spans="1:24" s="4" customFormat="1" ht="11.25" x14ac:dyDescent="0.2">
      <c r="A378" s="3" t="s">
        <v>1345</v>
      </c>
      <c r="B378" s="3" t="s">
        <v>1668</v>
      </c>
      <c r="C378" s="3" t="s">
        <v>1347</v>
      </c>
      <c r="D378" s="3">
        <v>13212</v>
      </c>
      <c r="E378" s="3" t="s">
        <v>1530</v>
      </c>
      <c r="F378" s="3" t="s">
        <v>1531</v>
      </c>
      <c r="G378" s="3" t="s">
        <v>1669</v>
      </c>
      <c r="H378" s="3"/>
      <c r="I378" s="3" t="s">
        <v>42</v>
      </c>
      <c r="J378" s="3" t="s">
        <v>43</v>
      </c>
      <c r="K378" s="3" t="s">
        <v>44</v>
      </c>
      <c r="L378" s="3" t="s">
        <v>78</v>
      </c>
      <c r="M378" s="3" t="s">
        <v>5256</v>
      </c>
      <c r="N378" s="3" t="s">
        <v>67</v>
      </c>
      <c r="O378" s="3" t="s">
        <v>40</v>
      </c>
      <c r="P378" s="3" t="s">
        <v>40</v>
      </c>
      <c r="Q378" s="3" t="s">
        <v>40</v>
      </c>
      <c r="R378" s="3"/>
      <c r="S378" s="3">
        <v>64.5</v>
      </c>
      <c r="T378" s="3">
        <v>20</v>
      </c>
      <c r="U378" s="3">
        <v>31</v>
      </c>
      <c r="V378" s="3">
        <v>0</v>
      </c>
      <c r="W378" s="3" t="s">
        <v>1670</v>
      </c>
      <c r="X378" s="14" t="str">
        <f t="shared" si="5"/>
        <v>-</v>
      </c>
    </row>
    <row r="379" spans="1:24" s="4" customFormat="1" ht="11.25" x14ac:dyDescent="0.2">
      <c r="A379" s="3" t="s">
        <v>1345</v>
      </c>
      <c r="B379" s="3" t="s">
        <v>1668</v>
      </c>
      <c r="C379" s="3" t="s">
        <v>1347</v>
      </c>
      <c r="D379" s="3">
        <v>13215</v>
      </c>
      <c r="E379" s="3" t="s">
        <v>1671</v>
      </c>
      <c r="F379" s="3" t="s">
        <v>1672</v>
      </c>
      <c r="G379" s="3" t="s">
        <v>1669</v>
      </c>
      <c r="H379" s="3"/>
      <c r="I379" s="3" t="s">
        <v>42</v>
      </c>
      <c r="J379" s="3" t="s">
        <v>43</v>
      </c>
      <c r="K379" s="3" t="s">
        <v>44</v>
      </c>
      <c r="L379" s="3" t="s">
        <v>6</v>
      </c>
      <c r="M379" s="3" t="s">
        <v>5256</v>
      </c>
      <c r="N379" s="3" t="s">
        <v>67</v>
      </c>
      <c r="O379" s="3" t="s">
        <v>40</v>
      </c>
      <c r="P379" s="3" t="s">
        <v>40</v>
      </c>
      <c r="Q379" s="3" t="s">
        <v>40</v>
      </c>
      <c r="R379" s="3"/>
      <c r="S379" s="3">
        <v>17.2</v>
      </c>
      <c r="T379" s="3">
        <v>380</v>
      </c>
      <c r="U379" s="3">
        <v>2207</v>
      </c>
      <c r="V379" s="3">
        <v>0</v>
      </c>
      <c r="W379" s="3" t="s">
        <v>1673</v>
      </c>
      <c r="X379" s="14" t="str">
        <f t="shared" si="5"/>
        <v>-</v>
      </c>
    </row>
    <row r="380" spans="1:24" s="4" customFormat="1" ht="11.25" x14ac:dyDescent="0.2">
      <c r="A380" s="3" t="s">
        <v>1345</v>
      </c>
      <c r="B380" s="3" t="s">
        <v>1668</v>
      </c>
      <c r="C380" s="3" t="s">
        <v>1347</v>
      </c>
      <c r="D380" s="3">
        <v>13287</v>
      </c>
      <c r="E380" s="3" t="s">
        <v>1520</v>
      </c>
      <c r="F380" s="3" t="s">
        <v>1675</v>
      </c>
      <c r="G380" s="3" t="s">
        <v>1674</v>
      </c>
      <c r="H380" s="3"/>
      <c r="I380" s="3" t="s">
        <v>42</v>
      </c>
      <c r="J380" s="3" t="s">
        <v>43</v>
      </c>
      <c r="K380" s="3" t="s">
        <v>44</v>
      </c>
      <c r="L380" s="3" t="s">
        <v>78</v>
      </c>
      <c r="M380" s="3" t="s">
        <v>5256</v>
      </c>
      <c r="N380" s="3" t="s">
        <v>67</v>
      </c>
      <c r="O380" s="3" t="s">
        <v>40</v>
      </c>
      <c r="P380" s="3" t="s">
        <v>40</v>
      </c>
      <c r="Q380" s="3" t="s">
        <v>40</v>
      </c>
      <c r="R380" s="3"/>
      <c r="S380" s="3">
        <v>7.5</v>
      </c>
      <c r="T380" s="3">
        <v>4</v>
      </c>
      <c r="U380" s="3">
        <v>53</v>
      </c>
      <c r="V380" s="3">
        <v>0</v>
      </c>
      <c r="W380" s="3" t="s">
        <v>1676</v>
      </c>
      <c r="X380" s="14" t="str">
        <f t="shared" si="5"/>
        <v>-</v>
      </c>
    </row>
    <row r="381" spans="1:24" s="4" customFormat="1" ht="11.25" x14ac:dyDescent="0.2">
      <c r="A381" s="3" t="s">
        <v>1345</v>
      </c>
      <c r="B381" s="3" t="s">
        <v>1668</v>
      </c>
      <c r="C381" s="3" t="s">
        <v>1347</v>
      </c>
      <c r="D381" s="3">
        <v>13288</v>
      </c>
      <c r="E381" s="3" t="s">
        <v>1523</v>
      </c>
      <c r="F381" s="3" t="s">
        <v>1679</v>
      </c>
      <c r="G381" s="3" t="s">
        <v>1677</v>
      </c>
      <c r="H381" s="3" t="s">
        <v>1678</v>
      </c>
      <c r="I381" s="3" t="s">
        <v>42</v>
      </c>
      <c r="J381" s="3" t="s">
        <v>43</v>
      </c>
      <c r="K381" s="3" t="s">
        <v>44</v>
      </c>
      <c r="L381" s="3" t="s">
        <v>6</v>
      </c>
      <c r="M381" s="3" t="s">
        <v>5257</v>
      </c>
      <c r="N381" s="3">
        <v>100</v>
      </c>
      <c r="O381" s="3">
        <v>61</v>
      </c>
      <c r="P381" s="3">
        <v>61</v>
      </c>
      <c r="Q381" s="3">
        <v>0</v>
      </c>
      <c r="R381" s="3"/>
      <c r="S381" s="3">
        <v>98.4</v>
      </c>
      <c r="T381" s="3">
        <v>60</v>
      </c>
      <c r="U381" s="3">
        <v>61</v>
      </c>
      <c r="V381" s="3">
        <v>0</v>
      </c>
      <c r="W381" s="3" t="s">
        <v>1680</v>
      </c>
      <c r="X381" s="14">
        <f t="shared" si="5"/>
        <v>1.6260162601625959E-2</v>
      </c>
    </row>
    <row r="382" spans="1:24" s="4" customFormat="1" ht="11.25" x14ac:dyDescent="0.2">
      <c r="A382" s="3" t="s">
        <v>1345</v>
      </c>
      <c r="B382" s="3" t="s">
        <v>1668</v>
      </c>
      <c r="C382" s="3" t="s">
        <v>1347</v>
      </c>
      <c r="D382" s="3">
        <v>13456</v>
      </c>
      <c r="E382" s="3" t="s">
        <v>1681</v>
      </c>
      <c r="F382" s="3" t="s">
        <v>1683</v>
      </c>
      <c r="G382" s="3" t="s">
        <v>1669</v>
      </c>
      <c r="H382" s="3" t="s">
        <v>1682</v>
      </c>
      <c r="I382" s="3" t="s">
        <v>42</v>
      </c>
      <c r="J382" s="3" t="s">
        <v>43</v>
      </c>
      <c r="K382" s="3" t="s">
        <v>44</v>
      </c>
      <c r="L382" s="3" t="s">
        <v>78</v>
      </c>
      <c r="M382" s="3" t="s">
        <v>9</v>
      </c>
      <c r="N382" s="3">
        <v>46</v>
      </c>
      <c r="O382" s="3">
        <v>288</v>
      </c>
      <c r="P382" s="3">
        <v>626</v>
      </c>
      <c r="Q382" s="3">
        <v>0</v>
      </c>
      <c r="R382" s="3"/>
      <c r="S382" s="3" t="s">
        <v>67</v>
      </c>
      <c r="T382" s="3" t="s">
        <v>40</v>
      </c>
      <c r="U382" s="3" t="s">
        <v>40</v>
      </c>
      <c r="V382" s="3" t="s">
        <v>40</v>
      </c>
      <c r="W382" s="3" t="s">
        <v>1684</v>
      </c>
      <c r="X382" s="14">
        <f t="shared" si="5"/>
        <v>1</v>
      </c>
    </row>
    <row r="383" spans="1:24" s="4" customFormat="1" ht="11.25" x14ac:dyDescent="0.2">
      <c r="A383" s="3" t="s">
        <v>1345</v>
      </c>
      <c r="B383" s="3" t="s">
        <v>1668</v>
      </c>
      <c r="C383" s="3" t="s">
        <v>1347</v>
      </c>
      <c r="D383" s="3">
        <v>13459</v>
      </c>
      <c r="E383" s="3" t="s">
        <v>1685</v>
      </c>
      <c r="F383" s="3" t="s">
        <v>1688</v>
      </c>
      <c r="G383" s="3" t="s">
        <v>1686</v>
      </c>
      <c r="H383" s="3" t="s">
        <v>1687</v>
      </c>
      <c r="I383" s="3" t="s">
        <v>42</v>
      </c>
      <c r="J383" s="3" t="s">
        <v>43</v>
      </c>
      <c r="K383" s="3" t="s">
        <v>44</v>
      </c>
      <c r="L383" s="3" t="s">
        <v>45</v>
      </c>
      <c r="M383" s="3" t="s">
        <v>9</v>
      </c>
      <c r="N383" s="3">
        <v>75</v>
      </c>
      <c r="O383" s="3">
        <v>6</v>
      </c>
      <c r="P383" s="3">
        <v>8</v>
      </c>
      <c r="Q383" s="3">
        <v>0</v>
      </c>
      <c r="R383" s="3"/>
      <c r="S383" s="3" t="s">
        <v>67</v>
      </c>
      <c r="T383" s="3" t="s">
        <v>40</v>
      </c>
      <c r="U383" s="3" t="s">
        <v>40</v>
      </c>
      <c r="V383" s="3" t="s">
        <v>40</v>
      </c>
      <c r="W383" s="3" t="s">
        <v>1689</v>
      </c>
      <c r="X383" s="14">
        <f t="shared" si="5"/>
        <v>1</v>
      </c>
    </row>
    <row r="384" spans="1:24" s="4" customFormat="1" ht="11.25" x14ac:dyDescent="0.2">
      <c r="A384" s="3" t="s">
        <v>1345</v>
      </c>
      <c r="B384" s="3" t="s">
        <v>1690</v>
      </c>
      <c r="C384" s="3" t="s">
        <v>1347</v>
      </c>
      <c r="D384" s="3">
        <v>13479</v>
      </c>
      <c r="E384" s="3" t="s">
        <v>1691</v>
      </c>
      <c r="F384" s="3" t="s">
        <v>1694</v>
      </c>
      <c r="G384" s="3" t="s">
        <v>1692</v>
      </c>
      <c r="H384" s="3" t="s">
        <v>1693</v>
      </c>
      <c r="I384" s="3" t="s">
        <v>42</v>
      </c>
      <c r="J384" s="3" t="s">
        <v>43</v>
      </c>
      <c r="K384" s="3" t="s">
        <v>44</v>
      </c>
      <c r="L384" s="3" t="s">
        <v>45</v>
      </c>
      <c r="M384" s="3" t="s">
        <v>9</v>
      </c>
      <c r="N384" s="3">
        <v>40</v>
      </c>
      <c r="O384" s="3">
        <v>4</v>
      </c>
      <c r="P384" s="3">
        <v>10</v>
      </c>
      <c r="Q384" s="3">
        <v>0</v>
      </c>
      <c r="R384" s="3"/>
      <c r="S384" s="3" t="s">
        <v>67</v>
      </c>
      <c r="T384" s="3" t="s">
        <v>40</v>
      </c>
      <c r="U384" s="3" t="s">
        <v>40</v>
      </c>
      <c r="V384" s="3" t="s">
        <v>40</v>
      </c>
      <c r="W384" s="3" t="s">
        <v>1695</v>
      </c>
      <c r="X384" s="14">
        <f t="shared" si="5"/>
        <v>1</v>
      </c>
    </row>
    <row r="385" spans="1:24" s="4" customFormat="1" ht="11.25" x14ac:dyDescent="0.2">
      <c r="A385" s="3" t="s">
        <v>1345</v>
      </c>
      <c r="B385" s="3" t="s">
        <v>1690</v>
      </c>
      <c r="C385" s="3" t="s">
        <v>1347</v>
      </c>
      <c r="D385" s="3">
        <v>13480</v>
      </c>
      <c r="E385" s="3" t="s">
        <v>1696</v>
      </c>
      <c r="F385" s="3" t="s">
        <v>1699</v>
      </c>
      <c r="G385" s="3" t="s">
        <v>1697</v>
      </c>
      <c r="H385" s="3" t="s">
        <v>1698</v>
      </c>
      <c r="I385" s="3" t="s">
        <v>42</v>
      </c>
      <c r="J385" s="3" t="s">
        <v>43</v>
      </c>
      <c r="K385" s="3" t="s">
        <v>44</v>
      </c>
      <c r="L385" s="3" t="s">
        <v>6</v>
      </c>
      <c r="M385" s="3" t="s">
        <v>9</v>
      </c>
      <c r="N385" s="3">
        <v>10</v>
      </c>
      <c r="O385" s="3">
        <v>1</v>
      </c>
      <c r="P385" s="3">
        <v>10</v>
      </c>
      <c r="Q385" s="3">
        <v>0</v>
      </c>
      <c r="R385" s="3"/>
      <c r="S385" s="3" t="s">
        <v>67</v>
      </c>
      <c r="T385" s="3" t="s">
        <v>40</v>
      </c>
      <c r="U385" s="3" t="s">
        <v>40</v>
      </c>
      <c r="V385" s="3" t="s">
        <v>40</v>
      </c>
      <c r="W385" s="3" t="s">
        <v>1700</v>
      </c>
      <c r="X385" s="14">
        <f t="shared" si="5"/>
        <v>1</v>
      </c>
    </row>
    <row r="386" spans="1:24" s="4" customFormat="1" ht="11.25" x14ac:dyDescent="0.2">
      <c r="A386" s="3" t="s">
        <v>1345</v>
      </c>
      <c r="B386" s="3" t="s">
        <v>1690</v>
      </c>
      <c r="C386" s="3" t="s">
        <v>1347</v>
      </c>
      <c r="D386" s="3">
        <v>13481</v>
      </c>
      <c r="E386" s="3" t="s">
        <v>1599</v>
      </c>
      <c r="F386" s="3" t="s">
        <v>1703</v>
      </c>
      <c r="G386" s="3" t="s">
        <v>1701</v>
      </c>
      <c r="H386" s="3" t="s">
        <v>1702</v>
      </c>
      <c r="I386" s="3" t="s">
        <v>42</v>
      </c>
      <c r="J386" s="3" t="s">
        <v>43</v>
      </c>
      <c r="K386" s="3" t="s">
        <v>505</v>
      </c>
      <c r="L386" s="3" t="s">
        <v>45</v>
      </c>
      <c r="M386" s="3" t="s">
        <v>9</v>
      </c>
      <c r="N386" s="3">
        <v>80</v>
      </c>
      <c r="O386" s="3">
        <v>4</v>
      </c>
      <c r="P386" s="3">
        <v>5</v>
      </c>
      <c r="Q386" s="3">
        <v>0</v>
      </c>
      <c r="R386" s="3"/>
      <c r="S386" s="3" t="s">
        <v>67</v>
      </c>
      <c r="T386" s="3" t="s">
        <v>40</v>
      </c>
      <c r="U386" s="3" t="s">
        <v>40</v>
      </c>
      <c r="V386" s="3" t="s">
        <v>40</v>
      </c>
      <c r="W386" s="3" t="s">
        <v>1603</v>
      </c>
      <c r="X386" s="14">
        <f t="shared" si="5"/>
        <v>1</v>
      </c>
    </row>
    <row r="387" spans="1:24" s="4" customFormat="1" ht="11.25" x14ac:dyDescent="0.2">
      <c r="A387" s="3" t="s">
        <v>1345</v>
      </c>
      <c r="B387" s="3" t="s">
        <v>1690</v>
      </c>
      <c r="C387" s="3" t="s">
        <v>1347</v>
      </c>
      <c r="D387" s="3">
        <v>13482</v>
      </c>
      <c r="E387" s="3" t="s">
        <v>1491</v>
      </c>
      <c r="F387" s="3" t="s">
        <v>1507</v>
      </c>
      <c r="G387" s="3" t="s">
        <v>1704</v>
      </c>
      <c r="H387" s="3" t="s">
        <v>1705</v>
      </c>
      <c r="I387" s="3" t="s">
        <v>42</v>
      </c>
      <c r="J387" s="3" t="s">
        <v>43</v>
      </c>
      <c r="K387" s="3" t="s">
        <v>44</v>
      </c>
      <c r="L387" s="3" t="s">
        <v>6</v>
      </c>
      <c r="M387" s="3" t="s">
        <v>9</v>
      </c>
      <c r="N387" s="3">
        <v>75</v>
      </c>
      <c r="O387" s="3">
        <v>3</v>
      </c>
      <c r="P387" s="3">
        <v>4</v>
      </c>
      <c r="Q387" s="3">
        <v>0</v>
      </c>
      <c r="R387" s="3"/>
      <c r="S387" s="3" t="s">
        <v>67</v>
      </c>
      <c r="T387" s="3" t="s">
        <v>40</v>
      </c>
      <c r="U387" s="3" t="s">
        <v>40</v>
      </c>
      <c r="V387" s="3" t="s">
        <v>40</v>
      </c>
      <c r="W387" s="3" t="s">
        <v>1706</v>
      </c>
      <c r="X387" s="14">
        <f t="shared" ref="X387:X450" si="6">+IF(J387="Asc",IF(AND(M387="Nuevo",IFERROR((N387-S387)/S387,"-") ="-"),1,IFERROR((N387-S387)/S387,"-")),IF(AND(M387="Nuevo",IFERROR((N387-S387)/S387,"-") ="-"),1,IFERROR((N387-S387)/S387,"-"))*-1)</f>
        <v>1</v>
      </c>
    </row>
    <row r="388" spans="1:24" s="4" customFormat="1" ht="11.25" x14ac:dyDescent="0.2">
      <c r="A388" s="3" t="s">
        <v>1345</v>
      </c>
      <c r="B388" s="3" t="s">
        <v>1690</v>
      </c>
      <c r="C388" s="3" t="s">
        <v>1347</v>
      </c>
      <c r="D388" s="3">
        <v>13483</v>
      </c>
      <c r="E388" s="3" t="s">
        <v>1707</v>
      </c>
      <c r="F388" s="3" t="s">
        <v>1710</v>
      </c>
      <c r="G388" s="3" t="s">
        <v>1708</v>
      </c>
      <c r="H388" s="3" t="s">
        <v>1709</v>
      </c>
      <c r="I388" s="3" t="s">
        <v>42</v>
      </c>
      <c r="J388" s="3" t="s">
        <v>43</v>
      </c>
      <c r="K388" s="3" t="s">
        <v>44</v>
      </c>
      <c r="L388" s="3" t="s">
        <v>6</v>
      </c>
      <c r="M388" s="3" t="s">
        <v>9</v>
      </c>
      <c r="N388" s="3">
        <v>30</v>
      </c>
      <c r="O388" s="3">
        <v>3</v>
      </c>
      <c r="P388" s="3">
        <v>10</v>
      </c>
      <c r="Q388" s="3">
        <v>0</v>
      </c>
      <c r="R388" s="3"/>
      <c r="S388" s="3" t="s">
        <v>67</v>
      </c>
      <c r="T388" s="3" t="s">
        <v>40</v>
      </c>
      <c r="U388" s="3" t="s">
        <v>40</v>
      </c>
      <c r="V388" s="3" t="s">
        <v>40</v>
      </c>
      <c r="W388" s="3" t="s">
        <v>1711</v>
      </c>
      <c r="X388" s="14">
        <f t="shared" si="6"/>
        <v>1</v>
      </c>
    </row>
    <row r="389" spans="1:24" s="4" customFormat="1" ht="11.25" x14ac:dyDescent="0.2">
      <c r="A389" s="3" t="s">
        <v>1345</v>
      </c>
      <c r="B389" s="3" t="s">
        <v>1690</v>
      </c>
      <c r="C389" s="3" t="s">
        <v>1347</v>
      </c>
      <c r="D389" s="3">
        <v>13484</v>
      </c>
      <c r="E389" s="3" t="s">
        <v>1712</v>
      </c>
      <c r="F389" s="3" t="s">
        <v>1715</v>
      </c>
      <c r="G389" s="3" t="s">
        <v>1713</v>
      </c>
      <c r="H389" s="3" t="s">
        <v>1714</v>
      </c>
      <c r="I389" s="3" t="s">
        <v>42</v>
      </c>
      <c r="J389" s="3" t="s">
        <v>43</v>
      </c>
      <c r="K389" s="3" t="s">
        <v>44</v>
      </c>
      <c r="L389" s="3" t="s">
        <v>45</v>
      </c>
      <c r="M389" s="3" t="s">
        <v>9</v>
      </c>
      <c r="N389" s="3">
        <v>92</v>
      </c>
      <c r="O389" s="3">
        <v>9.1999999999999993</v>
      </c>
      <c r="P389" s="3">
        <v>10</v>
      </c>
      <c r="Q389" s="3">
        <v>0</v>
      </c>
      <c r="R389" s="3"/>
      <c r="S389" s="3" t="s">
        <v>67</v>
      </c>
      <c r="T389" s="3" t="s">
        <v>40</v>
      </c>
      <c r="U389" s="3" t="s">
        <v>40</v>
      </c>
      <c r="V389" s="3" t="s">
        <v>40</v>
      </c>
      <c r="W389" s="3"/>
      <c r="X389" s="14">
        <f t="shared" si="6"/>
        <v>1</v>
      </c>
    </row>
    <row r="390" spans="1:24" s="4" customFormat="1" ht="11.25" x14ac:dyDescent="0.2">
      <c r="A390" s="3" t="s">
        <v>1345</v>
      </c>
      <c r="B390" s="3" t="s">
        <v>1716</v>
      </c>
      <c r="C390" s="3" t="s">
        <v>1347</v>
      </c>
      <c r="D390" s="3">
        <v>13202</v>
      </c>
      <c r="E390" s="3" t="s">
        <v>1717</v>
      </c>
      <c r="F390" s="3" t="s">
        <v>1720</v>
      </c>
      <c r="G390" s="3" t="s">
        <v>1718</v>
      </c>
      <c r="H390" s="3" t="s">
        <v>1719</v>
      </c>
      <c r="I390" s="3" t="s">
        <v>42</v>
      </c>
      <c r="J390" s="3" t="s">
        <v>43</v>
      </c>
      <c r="K390" s="3" t="s">
        <v>44</v>
      </c>
      <c r="L390" s="3" t="s">
        <v>6</v>
      </c>
      <c r="M390" s="3" t="s">
        <v>5257</v>
      </c>
      <c r="N390" s="3">
        <v>66</v>
      </c>
      <c r="O390" s="3">
        <v>13517</v>
      </c>
      <c r="P390" s="3">
        <v>20521</v>
      </c>
      <c r="Q390" s="3">
        <v>0</v>
      </c>
      <c r="R390" s="3"/>
      <c r="S390" s="3">
        <v>66</v>
      </c>
      <c r="T390" s="3">
        <v>13519</v>
      </c>
      <c r="U390" s="3">
        <v>20521</v>
      </c>
      <c r="V390" s="3">
        <v>0</v>
      </c>
      <c r="W390" s="3" t="s">
        <v>1721</v>
      </c>
      <c r="X390" s="14">
        <f t="shared" si="6"/>
        <v>0</v>
      </c>
    </row>
    <row r="391" spans="1:24" s="4" customFormat="1" ht="11.25" x14ac:dyDescent="0.2">
      <c r="A391" s="3" t="s">
        <v>1345</v>
      </c>
      <c r="B391" s="3" t="s">
        <v>1716</v>
      </c>
      <c r="C391" s="3" t="s">
        <v>1347</v>
      </c>
      <c r="D391" s="3">
        <v>13209</v>
      </c>
      <c r="E391" s="3" t="s">
        <v>1722</v>
      </c>
      <c r="F391" s="3" t="s">
        <v>1723</v>
      </c>
      <c r="G391" s="3"/>
      <c r="H391" s="3"/>
      <c r="I391" s="3" t="s">
        <v>42</v>
      </c>
      <c r="J391" s="3" t="s">
        <v>52</v>
      </c>
      <c r="K391" s="3" t="s">
        <v>44</v>
      </c>
      <c r="L391" s="3" t="s">
        <v>78</v>
      </c>
      <c r="M391" s="3" t="s">
        <v>5256</v>
      </c>
      <c r="N391" s="3" t="s">
        <v>67</v>
      </c>
      <c r="O391" s="3" t="s">
        <v>40</v>
      </c>
      <c r="P391" s="3" t="s">
        <v>40</v>
      </c>
      <c r="Q391" s="3" t="s">
        <v>40</v>
      </c>
      <c r="R391" s="3"/>
      <c r="S391" s="3">
        <v>2</v>
      </c>
      <c r="T391" s="3">
        <v>316</v>
      </c>
      <c r="U391" s="3">
        <v>13519</v>
      </c>
      <c r="V391" s="3">
        <v>0</v>
      </c>
      <c r="W391" s="3"/>
      <c r="X391" s="14" t="e">
        <f t="shared" si="6"/>
        <v>#VALUE!</v>
      </c>
    </row>
    <row r="392" spans="1:24" s="4" customFormat="1" ht="11.25" x14ac:dyDescent="0.2">
      <c r="A392" s="3" t="s">
        <v>1345</v>
      </c>
      <c r="B392" s="3" t="s">
        <v>1716</v>
      </c>
      <c r="C392" s="3" t="s">
        <v>1347</v>
      </c>
      <c r="D392" s="3">
        <v>13282</v>
      </c>
      <c r="E392" s="3" t="s">
        <v>1520</v>
      </c>
      <c r="F392" s="3" t="s">
        <v>1675</v>
      </c>
      <c r="G392" s="3" t="s">
        <v>1718</v>
      </c>
      <c r="H392" s="3" t="s">
        <v>1724</v>
      </c>
      <c r="I392" s="3" t="s">
        <v>42</v>
      </c>
      <c r="J392" s="3" t="s">
        <v>43</v>
      </c>
      <c r="K392" s="3" t="s">
        <v>44</v>
      </c>
      <c r="L392" s="3" t="s">
        <v>78</v>
      </c>
      <c r="M392" s="3" t="s">
        <v>5257</v>
      </c>
      <c r="N392" s="3">
        <v>90</v>
      </c>
      <c r="O392" s="3">
        <v>44</v>
      </c>
      <c r="P392" s="3">
        <v>49</v>
      </c>
      <c r="Q392" s="3">
        <v>0</v>
      </c>
      <c r="R392" s="3"/>
      <c r="S392" s="3">
        <v>6</v>
      </c>
      <c r="T392" s="3">
        <v>3</v>
      </c>
      <c r="U392" s="3">
        <v>49</v>
      </c>
      <c r="V392" s="3">
        <v>0</v>
      </c>
      <c r="W392" s="3" t="s">
        <v>1725</v>
      </c>
      <c r="X392" s="14">
        <f t="shared" si="6"/>
        <v>14</v>
      </c>
    </row>
    <row r="393" spans="1:24" s="4" customFormat="1" ht="11.25" x14ac:dyDescent="0.2">
      <c r="A393" s="3" t="s">
        <v>1345</v>
      </c>
      <c r="B393" s="3" t="s">
        <v>1716</v>
      </c>
      <c r="C393" s="3" t="s">
        <v>1347</v>
      </c>
      <c r="D393" s="3">
        <v>13283</v>
      </c>
      <c r="E393" s="3" t="s">
        <v>1530</v>
      </c>
      <c r="F393" s="3" t="s">
        <v>1531</v>
      </c>
      <c r="G393" s="3"/>
      <c r="H393" s="3"/>
      <c r="I393" s="3" t="s">
        <v>42</v>
      </c>
      <c r="J393" s="3" t="s">
        <v>43</v>
      </c>
      <c r="K393" s="3" t="s">
        <v>44</v>
      </c>
      <c r="L393" s="3" t="s">
        <v>78</v>
      </c>
      <c r="M393" s="3" t="s">
        <v>5256</v>
      </c>
      <c r="N393" s="3" t="s">
        <v>67</v>
      </c>
      <c r="O393" s="3" t="s">
        <v>40</v>
      </c>
      <c r="P393" s="3" t="s">
        <v>40</v>
      </c>
      <c r="Q393" s="3" t="s">
        <v>40</v>
      </c>
      <c r="R393" s="3"/>
      <c r="S393" s="3">
        <v>72</v>
      </c>
      <c r="T393" s="3">
        <v>28</v>
      </c>
      <c r="U393" s="3">
        <v>39</v>
      </c>
      <c r="V393" s="3">
        <v>0</v>
      </c>
      <c r="W393" s="3" t="s">
        <v>1532</v>
      </c>
      <c r="X393" s="14" t="str">
        <f t="shared" si="6"/>
        <v>-</v>
      </c>
    </row>
    <row r="394" spans="1:24" s="4" customFormat="1" ht="11.25" x14ac:dyDescent="0.2">
      <c r="A394" s="3" t="s">
        <v>1345</v>
      </c>
      <c r="B394" s="3" t="s">
        <v>1716</v>
      </c>
      <c r="C394" s="3" t="s">
        <v>1347</v>
      </c>
      <c r="D394" s="3">
        <v>13284</v>
      </c>
      <c r="E394" s="3" t="s">
        <v>1523</v>
      </c>
      <c r="F394" s="3" t="s">
        <v>1679</v>
      </c>
      <c r="G394" s="3" t="s">
        <v>1726</v>
      </c>
      <c r="H394" s="3" t="s">
        <v>1727</v>
      </c>
      <c r="I394" s="3" t="s">
        <v>42</v>
      </c>
      <c r="J394" s="3" t="s">
        <v>43</v>
      </c>
      <c r="K394" s="3" t="s">
        <v>44</v>
      </c>
      <c r="L394" s="3" t="s">
        <v>6</v>
      </c>
      <c r="M394" s="3" t="s">
        <v>5257</v>
      </c>
      <c r="N394" s="3">
        <v>100</v>
      </c>
      <c r="O394" s="3">
        <v>59</v>
      </c>
      <c r="P394" s="3">
        <v>59</v>
      </c>
      <c r="Q394" s="3">
        <v>0</v>
      </c>
      <c r="R394" s="3"/>
      <c r="S394" s="3">
        <v>100</v>
      </c>
      <c r="T394" s="3">
        <v>59</v>
      </c>
      <c r="U394" s="3">
        <v>59</v>
      </c>
      <c r="V394" s="3">
        <v>0</v>
      </c>
      <c r="W394" s="3" t="s">
        <v>1728</v>
      </c>
      <c r="X394" s="14">
        <f t="shared" si="6"/>
        <v>0</v>
      </c>
    </row>
    <row r="395" spans="1:24" s="4" customFormat="1" ht="11.25" x14ac:dyDescent="0.2">
      <c r="A395" s="3" t="s">
        <v>1345</v>
      </c>
      <c r="B395" s="3" t="s">
        <v>1716</v>
      </c>
      <c r="C395" s="3" t="s">
        <v>1347</v>
      </c>
      <c r="D395" s="3">
        <v>13460</v>
      </c>
      <c r="E395" s="3" t="s">
        <v>1616</v>
      </c>
      <c r="F395" s="3" t="s">
        <v>1731</v>
      </c>
      <c r="G395" s="3" t="s">
        <v>1729</v>
      </c>
      <c r="H395" s="3" t="s">
        <v>1730</v>
      </c>
      <c r="I395" s="3" t="s">
        <v>42</v>
      </c>
      <c r="J395" s="3" t="s">
        <v>43</v>
      </c>
      <c r="K395" s="3" t="s">
        <v>44</v>
      </c>
      <c r="L395" s="3" t="s">
        <v>78</v>
      </c>
      <c r="M395" s="3" t="s">
        <v>9</v>
      </c>
      <c r="N395" s="3">
        <v>70</v>
      </c>
      <c r="O395" s="3">
        <v>748</v>
      </c>
      <c r="P395" s="3">
        <v>1069</v>
      </c>
      <c r="Q395" s="3">
        <v>0</v>
      </c>
      <c r="R395" s="3"/>
      <c r="S395" s="3" t="s">
        <v>67</v>
      </c>
      <c r="T395" s="3" t="s">
        <v>40</v>
      </c>
      <c r="U395" s="3" t="s">
        <v>40</v>
      </c>
      <c r="V395" s="3" t="s">
        <v>40</v>
      </c>
      <c r="W395" s="3" t="s">
        <v>1732</v>
      </c>
      <c r="X395" s="14">
        <f t="shared" si="6"/>
        <v>1</v>
      </c>
    </row>
    <row r="396" spans="1:24" s="4" customFormat="1" ht="11.25" x14ac:dyDescent="0.2">
      <c r="A396" s="3" t="s">
        <v>1345</v>
      </c>
      <c r="B396" s="3" t="s">
        <v>1716</v>
      </c>
      <c r="C396" s="3" t="s">
        <v>1347</v>
      </c>
      <c r="D396" s="3">
        <v>13461</v>
      </c>
      <c r="E396" s="3" t="s">
        <v>1599</v>
      </c>
      <c r="F396" s="3" t="s">
        <v>1735</v>
      </c>
      <c r="G396" s="3" t="s">
        <v>1733</v>
      </c>
      <c r="H396" s="3" t="s">
        <v>1734</v>
      </c>
      <c r="I396" s="3" t="s">
        <v>42</v>
      </c>
      <c r="J396" s="3" t="s">
        <v>43</v>
      </c>
      <c r="K396" s="3" t="s">
        <v>505</v>
      </c>
      <c r="L396" s="3" t="s">
        <v>45</v>
      </c>
      <c r="M396" s="3" t="s">
        <v>9</v>
      </c>
      <c r="N396" s="3">
        <v>90</v>
      </c>
      <c r="O396" s="3">
        <v>42721356</v>
      </c>
      <c r="P396" s="3">
        <v>47420706</v>
      </c>
      <c r="Q396" s="3">
        <v>0</v>
      </c>
      <c r="R396" s="3"/>
      <c r="S396" s="3">
        <v>89</v>
      </c>
      <c r="T396" s="3">
        <v>51147073</v>
      </c>
      <c r="U396" s="3">
        <v>57533277</v>
      </c>
      <c r="V396" s="3">
        <v>0</v>
      </c>
      <c r="W396" s="3" t="s">
        <v>1603</v>
      </c>
      <c r="X396" s="14">
        <f t="shared" si="6"/>
        <v>1.1235955056179775E-2</v>
      </c>
    </row>
    <row r="397" spans="1:24" s="4" customFormat="1" ht="11.25" x14ac:dyDescent="0.2">
      <c r="A397" s="3" t="s">
        <v>1345</v>
      </c>
      <c r="B397" s="3" t="s">
        <v>1716</v>
      </c>
      <c r="C397" s="3" t="s">
        <v>1347</v>
      </c>
      <c r="D397" s="3">
        <v>13665</v>
      </c>
      <c r="E397" s="3" t="s">
        <v>1736</v>
      </c>
      <c r="F397" s="3" t="s">
        <v>1739</v>
      </c>
      <c r="G397" s="3" t="s">
        <v>1737</v>
      </c>
      <c r="H397" s="3" t="s">
        <v>1738</v>
      </c>
      <c r="I397" s="3" t="s">
        <v>42</v>
      </c>
      <c r="J397" s="3" t="s">
        <v>43</v>
      </c>
      <c r="K397" s="3" t="s">
        <v>44</v>
      </c>
      <c r="L397" s="3" t="s">
        <v>45</v>
      </c>
      <c r="M397" s="3" t="s">
        <v>9</v>
      </c>
      <c r="N397" s="3">
        <v>100</v>
      </c>
      <c r="O397" s="3">
        <v>6</v>
      </c>
      <c r="P397" s="3">
        <v>6</v>
      </c>
      <c r="Q397" s="3">
        <v>0</v>
      </c>
      <c r="R397" s="3"/>
      <c r="S397" s="3" t="s">
        <v>67</v>
      </c>
      <c r="T397" s="3" t="s">
        <v>40</v>
      </c>
      <c r="U397" s="3" t="s">
        <v>40</v>
      </c>
      <c r="V397" s="3" t="s">
        <v>40</v>
      </c>
      <c r="W397" s="3" t="s">
        <v>1740</v>
      </c>
      <c r="X397" s="14">
        <f t="shared" si="6"/>
        <v>1</v>
      </c>
    </row>
    <row r="398" spans="1:24" s="4" customFormat="1" ht="11.25" x14ac:dyDescent="0.2">
      <c r="A398" s="3" t="s">
        <v>1345</v>
      </c>
      <c r="B398" s="3" t="s">
        <v>1741</v>
      </c>
      <c r="C398" s="3" t="s">
        <v>1347</v>
      </c>
      <c r="D398" s="3">
        <v>13499</v>
      </c>
      <c r="E398" s="3" t="s">
        <v>1742</v>
      </c>
      <c r="F398" s="3" t="s">
        <v>1744</v>
      </c>
      <c r="G398" s="3" t="s">
        <v>1743</v>
      </c>
      <c r="H398" s="3" t="s">
        <v>1597</v>
      </c>
      <c r="I398" s="3" t="s">
        <v>42</v>
      </c>
      <c r="J398" s="3" t="s">
        <v>43</v>
      </c>
      <c r="K398" s="3" t="s">
        <v>44</v>
      </c>
      <c r="L398" s="3" t="s">
        <v>6</v>
      </c>
      <c r="M398" s="3" t="s">
        <v>9</v>
      </c>
      <c r="N398" s="3">
        <v>100</v>
      </c>
      <c r="O398" s="3">
        <v>264</v>
      </c>
      <c r="P398" s="3">
        <v>264</v>
      </c>
      <c r="Q398" s="3">
        <v>0</v>
      </c>
      <c r="R398" s="3"/>
      <c r="S398" s="3" t="s">
        <v>67</v>
      </c>
      <c r="T398" s="3" t="s">
        <v>40</v>
      </c>
      <c r="U398" s="3" t="s">
        <v>40</v>
      </c>
      <c r="V398" s="3" t="s">
        <v>40</v>
      </c>
      <c r="W398" s="3" t="s">
        <v>1745</v>
      </c>
      <c r="X398" s="14">
        <f t="shared" si="6"/>
        <v>1</v>
      </c>
    </row>
    <row r="399" spans="1:24" s="4" customFormat="1" ht="11.25" x14ac:dyDescent="0.2">
      <c r="A399" s="3" t="s">
        <v>1345</v>
      </c>
      <c r="B399" s="3" t="s">
        <v>1741</v>
      </c>
      <c r="C399" s="3" t="s">
        <v>1347</v>
      </c>
      <c r="D399" s="3">
        <v>13500</v>
      </c>
      <c r="E399" s="3" t="s">
        <v>1746</v>
      </c>
      <c r="F399" s="3" t="s">
        <v>1536</v>
      </c>
      <c r="G399" s="3" t="s">
        <v>1747</v>
      </c>
      <c r="H399" s="3" t="s">
        <v>1748</v>
      </c>
      <c r="I399" s="3" t="s">
        <v>42</v>
      </c>
      <c r="J399" s="3" t="s">
        <v>52</v>
      </c>
      <c r="K399" s="3" t="s">
        <v>44</v>
      </c>
      <c r="L399" s="3" t="s">
        <v>45</v>
      </c>
      <c r="M399" s="3" t="s">
        <v>9</v>
      </c>
      <c r="N399" s="3">
        <v>100</v>
      </c>
      <c r="O399" s="3">
        <v>3</v>
      </c>
      <c r="P399" s="3">
        <v>3</v>
      </c>
      <c r="Q399" s="3">
        <v>0</v>
      </c>
      <c r="R399" s="3"/>
      <c r="S399" s="3" t="s">
        <v>67</v>
      </c>
      <c r="T399" s="3" t="s">
        <v>40</v>
      </c>
      <c r="U399" s="3" t="s">
        <v>40</v>
      </c>
      <c r="V399" s="3" t="s">
        <v>40</v>
      </c>
      <c r="W399" s="3" t="s">
        <v>1749</v>
      </c>
      <c r="X399" s="14">
        <f t="shared" si="6"/>
        <v>-1</v>
      </c>
    </row>
    <row r="400" spans="1:24" s="4" customFormat="1" ht="11.25" x14ac:dyDescent="0.2">
      <c r="A400" s="3" t="s">
        <v>1345</v>
      </c>
      <c r="B400" s="3" t="s">
        <v>1741</v>
      </c>
      <c r="C400" s="3" t="s">
        <v>1347</v>
      </c>
      <c r="D400" s="3">
        <v>13501</v>
      </c>
      <c r="E400" s="3" t="s">
        <v>1750</v>
      </c>
      <c r="F400" s="3" t="s">
        <v>1753</v>
      </c>
      <c r="G400" s="3" t="s">
        <v>1751</v>
      </c>
      <c r="H400" s="3" t="s">
        <v>1752</v>
      </c>
      <c r="I400" s="3" t="s">
        <v>42</v>
      </c>
      <c r="J400" s="3" t="s">
        <v>43</v>
      </c>
      <c r="K400" s="3" t="s">
        <v>44</v>
      </c>
      <c r="L400" s="3" t="s">
        <v>78</v>
      </c>
      <c r="M400" s="3" t="s">
        <v>9</v>
      </c>
      <c r="N400" s="3">
        <v>75</v>
      </c>
      <c r="O400" s="3">
        <v>1005</v>
      </c>
      <c r="P400" s="3">
        <v>1340</v>
      </c>
      <c r="Q400" s="3">
        <v>0</v>
      </c>
      <c r="R400" s="3"/>
      <c r="S400" s="3" t="s">
        <v>67</v>
      </c>
      <c r="T400" s="3" t="s">
        <v>40</v>
      </c>
      <c r="U400" s="3" t="s">
        <v>40</v>
      </c>
      <c r="V400" s="3" t="s">
        <v>40</v>
      </c>
      <c r="W400" s="3" t="s">
        <v>1754</v>
      </c>
      <c r="X400" s="14">
        <f t="shared" si="6"/>
        <v>1</v>
      </c>
    </row>
    <row r="401" spans="1:24" s="4" customFormat="1" ht="11.25" x14ac:dyDescent="0.2">
      <c r="A401" s="3" t="s">
        <v>1345</v>
      </c>
      <c r="B401" s="3" t="s">
        <v>1741</v>
      </c>
      <c r="C401" s="3" t="s">
        <v>1347</v>
      </c>
      <c r="D401" s="3">
        <v>13502</v>
      </c>
      <c r="E401" s="3" t="s">
        <v>1755</v>
      </c>
      <c r="F401" s="3" t="s">
        <v>1757</v>
      </c>
      <c r="G401" s="3" t="s">
        <v>1756</v>
      </c>
      <c r="H401" s="3" t="s">
        <v>1498</v>
      </c>
      <c r="I401" s="3" t="s">
        <v>42</v>
      </c>
      <c r="J401" s="3" t="s">
        <v>52</v>
      </c>
      <c r="K401" s="3" t="s">
        <v>44</v>
      </c>
      <c r="L401" s="3" t="s">
        <v>45</v>
      </c>
      <c r="M401" s="3" t="s">
        <v>9</v>
      </c>
      <c r="N401" s="3">
        <v>86</v>
      </c>
      <c r="O401" s="3">
        <v>57</v>
      </c>
      <c r="P401" s="3">
        <v>66</v>
      </c>
      <c r="Q401" s="3">
        <v>0</v>
      </c>
      <c r="R401" s="3"/>
      <c r="S401" s="3" t="s">
        <v>67</v>
      </c>
      <c r="T401" s="3" t="s">
        <v>40</v>
      </c>
      <c r="U401" s="3" t="s">
        <v>40</v>
      </c>
      <c r="V401" s="3" t="s">
        <v>40</v>
      </c>
      <c r="W401" s="3" t="s">
        <v>1758</v>
      </c>
      <c r="X401" s="14">
        <f t="shared" si="6"/>
        <v>-1</v>
      </c>
    </row>
    <row r="402" spans="1:24" s="4" customFormat="1" ht="11.25" x14ac:dyDescent="0.2">
      <c r="A402" s="3" t="s">
        <v>1345</v>
      </c>
      <c r="B402" s="3" t="s">
        <v>1741</v>
      </c>
      <c r="C402" s="3" t="s">
        <v>1347</v>
      </c>
      <c r="D402" s="3">
        <v>13719</v>
      </c>
      <c r="E402" s="3" t="s">
        <v>1759</v>
      </c>
      <c r="F402" s="3" t="s">
        <v>1761</v>
      </c>
      <c r="G402" s="3" t="s">
        <v>1760</v>
      </c>
      <c r="H402" s="3" t="s">
        <v>1655</v>
      </c>
      <c r="I402" s="3" t="s">
        <v>42</v>
      </c>
      <c r="J402" s="3" t="s">
        <v>52</v>
      </c>
      <c r="K402" s="3" t="s">
        <v>44</v>
      </c>
      <c r="L402" s="3" t="s">
        <v>6</v>
      </c>
      <c r="M402" s="3" t="s">
        <v>9</v>
      </c>
      <c r="N402" s="3">
        <v>20</v>
      </c>
      <c r="O402" s="3">
        <v>329</v>
      </c>
      <c r="P402" s="3">
        <v>1642</v>
      </c>
      <c r="Q402" s="3">
        <v>0</v>
      </c>
      <c r="R402" s="3"/>
      <c r="S402" s="3" t="s">
        <v>67</v>
      </c>
      <c r="T402" s="3" t="s">
        <v>40</v>
      </c>
      <c r="U402" s="3" t="s">
        <v>40</v>
      </c>
      <c r="V402" s="3" t="s">
        <v>40</v>
      </c>
      <c r="W402" s="3" t="s">
        <v>1762</v>
      </c>
      <c r="X402" s="14">
        <f t="shared" si="6"/>
        <v>-1</v>
      </c>
    </row>
    <row r="403" spans="1:24" s="4" customFormat="1" ht="11.25" x14ac:dyDescent="0.2">
      <c r="A403" s="3" t="s">
        <v>1345</v>
      </c>
      <c r="B403" s="3" t="s">
        <v>1763</v>
      </c>
      <c r="C403" s="3" t="s">
        <v>1347</v>
      </c>
      <c r="D403" s="3">
        <v>9963</v>
      </c>
      <c r="E403" s="3" t="s">
        <v>1764</v>
      </c>
      <c r="F403" s="3" t="s">
        <v>1765</v>
      </c>
      <c r="G403" s="3"/>
      <c r="H403" s="3"/>
      <c r="I403" s="3" t="s">
        <v>42</v>
      </c>
      <c r="J403" s="3" t="s">
        <v>43</v>
      </c>
      <c r="K403" s="3" t="s">
        <v>44</v>
      </c>
      <c r="L403" s="3" t="s">
        <v>6</v>
      </c>
      <c r="M403" s="3" t="s">
        <v>5256</v>
      </c>
      <c r="N403" s="3" t="s">
        <v>67</v>
      </c>
      <c r="O403" s="3" t="s">
        <v>40</v>
      </c>
      <c r="P403" s="3" t="s">
        <v>40</v>
      </c>
      <c r="Q403" s="3" t="s">
        <v>40</v>
      </c>
      <c r="R403" s="3"/>
      <c r="S403" s="3">
        <v>83.2</v>
      </c>
      <c r="T403" s="3">
        <v>76586</v>
      </c>
      <c r="U403" s="3">
        <v>92044</v>
      </c>
      <c r="V403" s="3">
        <v>0</v>
      </c>
      <c r="W403" s="3" t="s">
        <v>1766</v>
      </c>
      <c r="X403" s="14" t="str">
        <f t="shared" si="6"/>
        <v>-</v>
      </c>
    </row>
    <row r="404" spans="1:24" s="4" customFormat="1" ht="11.25" x14ac:dyDescent="0.2">
      <c r="A404" s="3" t="s">
        <v>1345</v>
      </c>
      <c r="B404" s="3" t="s">
        <v>1763</v>
      </c>
      <c r="C404" s="3" t="s">
        <v>1347</v>
      </c>
      <c r="D404" s="3">
        <v>12933</v>
      </c>
      <c r="E404" s="3" t="s">
        <v>1767</v>
      </c>
      <c r="F404" s="3" t="s">
        <v>1768</v>
      </c>
      <c r="G404" s="3"/>
      <c r="H404" s="3"/>
      <c r="I404" s="3" t="s">
        <v>42</v>
      </c>
      <c r="J404" s="3" t="s">
        <v>43</v>
      </c>
      <c r="K404" s="3" t="s">
        <v>44</v>
      </c>
      <c r="L404" s="3" t="s">
        <v>6</v>
      </c>
      <c r="M404" s="3" t="s">
        <v>5256</v>
      </c>
      <c r="N404" s="3" t="s">
        <v>67</v>
      </c>
      <c r="O404" s="3" t="s">
        <v>40</v>
      </c>
      <c r="P404" s="3" t="s">
        <v>40</v>
      </c>
      <c r="Q404" s="3" t="s">
        <v>40</v>
      </c>
      <c r="R404" s="3"/>
      <c r="S404" s="3">
        <v>83.2</v>
      </c>
      <c r="T404" s="3">
        <v>283</v>
      </c>
      <c r="U404" s="3">
        <v>340</v>
      </c>
      <c r="V404" s="3">
        <v>0</v>
      </c>
      <c r="W404" s="3" t="s">
        <v>1769</v>
      </c>
      <c r="X404" s="14" t="str">
        <f t="shared" si="6"/>
        <v>-</v>
      </c>
    </row>
    <row r="405" spans="1:24" s="4" customFormat="1" ht="11.25" x14ac:dyDescent="0.2">
      <c r="A405" s="3" t="s">
        <v>1345</v>
      </c>
      <c r="B405" s="3" t="s">
        <v>1763</v>
      </c>
      <c r="C405" s="3" t="s">
        <v>1347</v>
      </c>
      <c r="D405" s="3">
        <v>13107</v>
      </c>
      <c r="E405" s="3" t="s">
        <v>1770</v>
      </c>
      <c r="F405" s="3" t="s">
        <v>1773</v>
      </c>
      <c r="G405" s="3" t="s">
        <v>1771</v>
      </c>
      <c r="H405" s="3" t="s">
        <v>1772</v>
      </c>
      <c r="I405" s="3" t="s">
        <v>42</v>
      </c>
      <c r="J405" s="3" t="s">
        <v>43</v>
      </c>
      <c r="K405" s="3" t="s">
        <v>44</v>
      </c>
      <c r="L405" s="3" t="s">
        <v>6</v>
      </c>
      <c r="M405" s="3" t="s">
        <v>5257</v>
      </c>
      <c r="N405" s="3">
        <v>90</v>
      </c>
      <c r="O405" s="3">
        <v>13950000</v>
      </c>
      <c r="P405" s="3">
        <v>15500000</v>
      </c>
      <c r="Q405" s="3">
        <v>0</v>
      </c>
      <c r="R405" s="3"/>
      <c r="S405" s="3">
        <v>91.1</v>
      </c>
      <c r="T405" s="3">
        <v>13945097</v>
      </c>
      <c r="U405" s="3">
        <v>15308438</v>
      </c>
      <c r="V405" s="3">
        <v>0</v>
      </c>
      <c r="W405" s="3" t="s">
        <v>1774</v>
      </c>
      <c r="X405" s="14">
        <f t="shared" si="6"/>
        <v>-1.2074643249176667E-2</v>
      </c>
    </row>
    <row r="406" spans="1:24" s="4" customFormat="1" ht="11.25" x14ac:dyDescent="0.2">
      <c r="A406" s="3" t="s">
        <v>1345</v>
      </c>
      <c r="B406" s="3" t="s">
        <v>1763</v>
      </c>
      <c r="C406" s="3" t="s">
        <v>1347</v>
      </c>
      <c r="D406" s="3">
        <v>13108</v>
      </c>
      <c r="E406" s="3" t="s">
        <v>1775</v>
      </c>
      <c r="F406" s="3" t="s">
        <v>1776</v>
      </c>
      <c r="G406" s="3" t="s">
        <v>1771</v>
      </c>
      <c r="H406" s="3" t="s">
        <v>1772</v>
      </c>
      <c r="I406" s="3" t="s">
        <v>42</v>
      </c>
      <c r="J406" s="3" t="s">
        <v>43</v>
      </c>
      <c r="K406" s="3" t="s">
        <v>44</v>
      </c>
      <c r="L406" s="3" t="s">
        <v>6</v>
      </c>
      <c r="M406" s="3" t="s">
        <v>5257</v>
      </c>
      <c r="N406" s="3">
        <v>84.9</v>
      </c>
      <c r="O406" s="3">
        <v>9047</v>
      </c>
      <c r="P406" s="3">
        <v>10662</v>
      </c>
      <c r="Q406" s="3">
        <v>0</v>
      </c>
      <c r="R406" s="3"/>
      <c r="S406" s="3">
        <v>69</v>
      </c>
      <c r="T406" s="3">
        <v>7358</v>
      </c>
      <c r="U406" s="3">
        <v>10662</v>
      </c>
      <c r="V406" s="3">
        <v>0</v>
      </c>
      <c r="W406" s="3" t="s">
        <v>1777</v>
      </c>
      <c r="X406" s="14">
        <f t="shared" si="6"/>
        <v>0.23043478260869574</v>
      </c>
    </row>
    <row r="407" spans="1:24" s="4" customFormat="1" ht="11.25" x14ac:dyDescent="0.2">
      <c r="A407" s="3" t="s">
        <v>1345</v>
      </c>
      <c r="B407" s="3" t="s">
        <v>1763</v>
      </c>
      <c r="C407" s="3" t="s">
        <v>1347</v>
      </c>
      <c r="D407" s="3">
        <v>13851</v>
      </c>
      <c r="E407" s="3" t="s">
        <v>1778</v>
      </c>
      <c r="F407" s="3" t="s">
        <v>1781</v>
      </c>
      <c r="G407" s="3" t="s">
        <v>1779</v>
      </c>
      <c r="H407" s="3" t="s">
        <v>1780</v>
      </c>
      <c r="I407" s="3" t="s">
        <v>42</v>
      </c>
      <c r="J407" s="3" t="s">
        <v>43</v>
      </c>
      <c r="K407" s="3" t="s">
        <v>44</v>
      </c>
      <c r="L407" s="3" t="s">
        <v>6</v>
      </c>
      <c r="M407" s="3" t="s">
        <v>9</v>
      </c>
      <c r="N407" s="3">
        <v>30</v>
      </c>
      <c r="O407" s="3">
        <v>3176</v>
      </c>
      <c r="P407" s="3">
        <v>10585</v>
      </c>
      <c r="Q407" s="3">
        <v>0</v>
      </c>
      <c r="R407" s="3"/>
      <c r="S407" s="3" t="s">
        <v>67</v>
      </c>
      <c r="T407" s="3" t="s">
        <v>40</v>
      </c>
      <c r="U407" s="3" t="s">
        <v>40</v>
      </c>
      <c r="V407" s="3" t="s">
        <v>40</v>
      </c>
      <c r="W407" s="3" t="s">
        <v>1782</v>
      </c>
      <c r="X407" s="14">
        <f t="shared" si="6"/>
        <v>1</v>
      </c>
    </row>
    <row r="408" spans="1:24" s="4" customFormat="1" ht="11.25" x14ac:dyDescent="0.2">
      <c r="A408" s="3" t="s">
        <v>1345</v>
      </c>
      <c r="B408" s="3" t="s">
        <v>1763</v>
      </c>
      <c r="C408" s="3" t="s">
        <v>1347</v>
      </c>
      <c r="D408" s="3">
        <v>13856</v>
      </c>
      <c r="E408" s="3" t="s">
        <v>1783</v>
      </c>
      <c r="F408" s="3" t="s">
        <v>1786</v>
      </c>
      <c r="G408" s="3" t="s">
        <v>1784</v>
      </c>
      <c r="H408" s="3" t="s">
        <v>1785</v>
      </c>
      <c r="I408" s="3" t="s">
        <v>42</v>
      </c>
      <c r="J408" s="3" t="s">
        <v>43</v>
      </c>
      <c r="K408" s="3" t="s">
        <v>44</v>
      </c>
      <c r="L408" s="3" t="s">
        <v>45</v>
      </c>
      <c r="M408" s="3" t="s">
        <v>9</v>
      </c>
      <c r="N408" s="3">
        <v>100</v>
      </c>
      <c r="O408" s="3">
        <v>8</v>
      </c>
      <c r="P408" s="3">
        <v>8</v>
      </c>
      <c r="Q408" s="3">
        <v>0</v>
      </c>
      <c r="R408" s="3"/>
      <c r="S408" s="3">
        <v>50</v>
      </c>
      <c r="T408" s="3">
        <v>2</v>
      </c>
      <c r="U408" s="3">
        <v>4</v>
      </c>
      <c r="V408" s="3">
        <v>0</v>
      </c>
      <c r="W408" s="3" t="s">
        <v>1787</v>
      </c>
      <c r="X408" s="14">
        <f t="shared" si="6"/>
        <v>1</v>
      </c>
    </row>
    <row r="409" spans="1:24" s="4" customFormat="1" ht="11.25" x14ac:dyDescent="0.2">
      <c r="A409" s="3" t="s">
        <v>1345</v>
      </c>
      <c r="B409" s="3" t="s">
        <v>1763</v>
      </c>
      <c r="C409" s="3" t="s">
        <v>1347</v>
      </c>
      <c r="D409" s="3">
        <v>13861</v>
      </c>
      <c r="E409" s="3" t="s">
        <v>1788</v>
      </c>
      <c r="F409" s="3" t="s">
        <v>1791</v>
      </c>
      <c r="G409" s="3" t="s">
        <v>1789</v>
      </c>
      <c r="H409" s="3" t="s">
        <v>1790</v>
      </c>
      <c r="I409" s="3" t="s">
        <v>1186</v>
      </c>
      <c r="J409" s="3" t="s">
        <v>43</v>
      </c>
      <c r="K409" s="3" t="s">
        <v>44</v>
      </c>
      <c r="L409" s="3" t="s">
        <v>6</v>
      </c>
      <c r="M409" s="3" t="s">
        <v>9</v>
      </c>
      <c r="N409" s="3">
        <v>13</v>
      </c>
      <c r="O409" s="3">
        <v>78</v>
      </c>
      <c r="P409" s="3">
        <v>6</v>
      </c>
      <c r="Q409" s="3">
        <v>0</v>
      </c>
      <c r="R409" s="3"/>
      <c r="S409" s="3" t="s">
        <v>67</v>
      </c>
      <c r="T409" s="3" t="s">
        <v>40</v>
      </c>
      <c r="U409" s="3" t="s">
        <v>40</v>
      </c>
      <c r="V409" s="3" t="s">
        <v>40</v>
      </c>
      <c r="W409" s="3" t="s">
        <v>1792</v>
      </c>
      <c r="X409" s="14">
        <f t="shared" si="6"/>
        <v>1</v>
      </c>
    </row>
    <row r="410" spans="1:24" s="4" customFormat="1" ht="11.25" x14ac:dyDescent="0.2">
      <c r="A410" s="3" t="s">
        <v>1345</v>
      </c>
      <c r="B410" s="3" t="s">
        <v>1763</v>
      </c>
      <c r="C410" s="3" t="s">
        <v>1347</v>
      </c>
      <c r="D410" s="3">
        <v>13867</v>
      </c>
      <c r="E410" s="3" t="s">
        <v>1793</v>
      </c>
      <c r="F410" s="3" t="s">
        <v>1796</v>
      </c>
      <c r="G410" s="3" t="s">
        <v>1794</v>
      </c>
      <c r="H410" s="3" t="s">
        <v>1795</v>
      </c>
      <c r="I410" s="3" t="s">
        <v>42</v>
      </c>
      <c r="J410" s="3" t="s">
        <v>43</v>
      </c>
      <c r="K410" s="3" t="s">
        <v>44</v>
      </c>
      <c r="L410" s="3" t="s">
        <v>6</v>
      </c>
      <c r="M410" s="3" t="s">
        <v>9</v>
      </c>
      <c r="N410" s="3">
        <v>64</v>
      </c>
      <c r="O410" s="3">
        <v>27</v>
      </c>
      <c r="P410" s="3">
        <v>42</v>
      </c>
      <c r="Q410" s="3">
        <v>0</v>
      </c>
      <c r="R410" s="3"/>
      <c r="S410" s="3" t="s">
        <v>67</v>
      </c>
      <c r="T410" s="3" t="s">
        <v>40</v>
      </c>
      <c r="U410" s="3" t="s">
        <v>40</v>
      </c>
      <c r="V410" s="3" t="s">
        <v>40</v>
      </c>
      <c r="W410" s="3" t="s">
        <v>1797</v>
      </c>
      <c r="X410" s="14">
        <f t="shared" si="6"/>
        <v>1</v>
      </c>
    </row>
    <row r="411" spans="1:24" s="4" customFormat="1" ht="11.25" x14ac:dyDescent="0.2">
      <c r="A411" s="3" t="s">
        <v>1345</v>
      </c>
      <c r="B411" s="3" t="s">
        <v>1798</v>
      </c>
      <c r="C411" s="3" t="s">
        <v>1347</v>
      </c>
      <c r="D411" s="3">
        <v>12936</v>
      </c>
      <c r="E411" s="3" t="s">
        <v>1799</v>
      </c>
      <c r="F411" s="3" t="s">
        <v>1800</v>
      </c>
      <c r="G411" s="3"/>
      <c r="H411" s="3" t="s">
        <v>1262</v>
      </c>
      <c r="I411" s="3" t="s">
        <v>42</v>
      </c>
      <c r="J411" s="3" t="s">
        <v>43</v>
      </c>
      <c r="K411" s="3" t="s">
        <v>44</v>
      </c>
      <c r="L411" s="3" t="s">
        <v>6</v>
      </c>
      <c r="M411" s="3" t="s">
        <v>5256</v>
      </c>
      <c r="N411" s="3" t="s">
        <v>67</v>
      </c>
      <c r="O411" s="3" t="s">
        <v>40</v>
      </c>
      <c r="P411" s="3" t="s">
        <v>40</v>
      </c>
      <c r="Q411" s="3" t="s">
        <v>40</v>
      </c>
      <c r="R411" s="3"/>
      <c r="S411" s="3">
        <v>58.6</v>
      </c>
      <c r="T411" s="3">
        <v>1094</v>
      </c>
      <c r="U411" s="3">
        <v>1867</v>
      </c>
      <c r="V411" s="3">
        <v>0</v>
      </c>
      <c r="W411" s="3" t="s">
        <v>1801</v>
      </c>
      <c r="X411" s="14" t="str">
        <f t="shared" si="6"/>
        <v>-</v>
      </c>
    </row>
    <row r="412" spans="1:24" s="4" customFormat="1" ht="11.25" x14ac:dyDescent="0.2">
      <c r="A412" s="3" t="s">
        <v>1345</v>
      </c>
      <c r="B412" s="3" t="s">
        <v>1798</v>
      </c>
      <c r="C412" s="3" t="s">
        <v>1347</v>
      </c>
      <c r="D412" s="3">
        <v>12937</v>
      </c>
      <c r="E412" s="3" t="s">
        <v>1802</v>
      </c>
      <c r="F412" s="3" t="s">
        <v>1803</v>
      </c>
      <c r="G412" s="3"/>
      <c r="H412" s="3"/>
      <c r="I412" s="3" t="s">
        <v>42</v>
      </c>
      <c r="J412" s="3" t="s">
        <v>43</v>
      </c>
      <c r="K412" s="3" t="s">
        <v>44</v>
      </c>
      <c r="L412" s="3" t="s">
        <v>6</v>
      </c>
      <c r="M412" s="3" t="s">
        <v>5256</v>
      </c>
      <c r="N412" s="3" t="s">
        <v>67</v>
      </c>
      <c r="O412" s="3" t="s">
        <v>40</v>
      </c>
      <c r="P412" s="3" t="s">
        <v>40</v>
      </c>
      <c r="Q412" s="3" t="s">
        <v>40</v>
      </c>
      <c r="R412" s="3"/>
      <c r="S412" s="3">
        <v>18</v>
      </c>
      <c r="T412" s="3">
        <v>300</v>
      </c>
      <c r="U412" s="3">
        <v>1680</v>
      </c>
      <c r="V412" s="3">
        <v>0</v>
      </c>
      <c r="W412" s="3" t="s">
        <v>1804</v>
      </c>
      <c r="X412" s="14" t="str">
        <f t="shared" si="6"/>
        <v>-</v>
      </c>
    </row>
    <row r="413" spans="1:24" s="4" customFormat="1" ht="11.25" x14ac:dyDescent="0.2">
      <c r="A413" s="3" t="s">
        <v>1345</v>
      </c>
      <c r="B413" s="3" t="s">
        <v>1798</v>
      </c>
      <c r="C413" s="3" t="s">
        <v>1347</v>
      </c>
      <c r="D413" s="3">
        <v>12938</v>
      </c>
      <c r="E413" s="3" t="s">
        <v>1805</v>
      </c>
      <c r="F413" s="3" t="s">
        <v>1806</v>
      </c>
      <c r="G413" s="3"/>
      <c r="H413" s="3"/>
      <c r="I413" s="3" t="s">
        <v>42</v>
      </c>
      <c r="J413" s="3" t="s">
        <v>43</v>
      </c>
      <c r="K413" s="3" t="s">
        <v>44</v>
      </c>
      <c r="L413" s="3" t="s">
        <v>6</v>
      </c>
      <c r="M413" s="3" t="s">
        <v>5256</v>
      </c>
      <c r="N413" s="3" t="s">
        <v>67</v>
      </c>
      <c r="O413" s="3" t="s">
        <v>40</v>
      </c>
      <c r="P413" s="3" t="s">
        <v>40</v>
      </c>
      <c r="Q413" s="3" t="s">
        <v>40</v>
      </c>
      <c r="R413" s="3"/>
      <c r="S413" s="3">
        <v>84</v>
      </c>
      <c r="T413" s="3">
        <v>80421</v>
      </c>
      <c r="U413" s="3">
        <v>95720</v>
      </c>
      <c r="V413" s="3">
        <v>0</v>
      </c>
      <c r="W413" s="3" t="s">
        <v>1807</v>
      </c>
      <c r="X413" s="14" t="str">
        <f t="shared" si="6"/>
        <v>-</v>
      </c>
    </row>
    <row r="414" spans="1:24" s="4" customFormat="1" ht="11.25" x14ac:dyDescent="0.2">
      <c r="A414" s="3" t="s">
        <v>1345</v>
      </c>
      <c r="B414" s="3" t="s">
        <v>1798</v>
      </c>
      <c r="C414" s="3" t="s">
        <v>1347</v>
      </c>
      <c r="D414" s="3">
        <v>13112</v>
      </c>
      <c r="E414" s="3" t="s">
        <v>1808</v>
      </c>
      <c r="F414" s="3" t="s">
        <v>1809</v>
      </c>
      <c r="G414" s="3"/>
      <c r="H414" s="3"/>
      <c r="I414" s="3" t="s">
        <v>42</v>
      </c>
      <c r="J414" s="3" t="s">
        <v>43</v>
      </c>
      <c r="K414" s="3" t="s">
        <v>44</v>
      </c>
      <c r="L414" s="3" t="s">
        <v>6</v>
      </c>
      <c r="M414" s="3" t="s">
        <v>5256</v>
      </c>
      <c r="N414" s="3" t="s">
        <v>67</v>
      </c>
      <c r="O414" s="3" t="s">
        <v>40</v>
      </c>
      <c r="P414" s="3" t="s">
        <v>40</v>
      </c>
      <c r="Q414" s="3" t="s">
        <v>40</v>
      </c>
      <c r="R414" s="3"/>
      <c r="S414" s="3">
        <v>40</v>
      </c>
      <c r="T414" s="3">
        <v>1447</v>
      </c>
      <c r="U414" s="3">
        <v>3611</v>
      </c>
      <c r="V414" s="3">
        <v>0</v>
      </c>
      <c r="W414" s="3" t="s">
        <v>1810</v>
      </c>
      <c r="X414" s="14" t="str">
        <f t="shared" si="6"/>
        <v>-</v>
      </c>
    </row>
    <row r="415" spans="1:24" s="4" customFormat="1" ht="11.25" x14ac:dyDescent="0.2">
      <c r="A415" s="3" t="s">
        <v>1345</v>
      </c>
      <c r="B415" s="3" t="s">
        <v>1798</v>
      </c>
      <c r="C415" s="3" t="s">
        <v>1347</v>
      </c>
      <c r="D415" s="3">
        <v>13486</v>
      </c>
      <c r="E415" s="3" t="s">
        <v>1811</v>
      </c>
      <c r="F415" s="3" t="s">
        <v>1814</v>
      </c>
      <c r="G415" s="3" t="s">
        <v>1812</v>
      </c>
      <c r="H415" s="3" t="s">
        <v>1813</v>
      </c>
      <c r="I415" s="3" t="s">
        <v>42</v>
      </c>
      <c r="J415" s="3" t="s">
        <v>43</v>
      </c>
      <c r="K415" s="3" t="s">
        <v>44</v>
      </c>
      <c r="L415" s="3" t="s">
        <v>6</v>
      </c>
      <c r="M415" s="3" t="s">
        <v>9</v>
      </c>
      <c r="N415" s="3">
        <v>80</v>
      </c>
      <c r="O415" s="3">
        <v>80</v>
      </c>
      <c r="P415" s="3">
        <v>100</v>
      </c>
      <c r="Q415" s="3">
        <v>0</v>
      </c>
      <c r="R415" s="3"/>
      <c r="S415" s="3">
        <v>97</v>
      </c>
      <c r="T415" s="3">
        <v>105</v>
      </c>
      <c r="U415" s="3">
        <v>108</v>
      </c>
      <c r="V415" s="3">
        <v>0</v>
      </c>
      <c r="W415" s="3" t="s">
        <v>1815</v>
      </c>
      <c r="X415" s="14">
        <f t="shared" si="6"/>
        <v>-0.17525773195876287</v>
      </c>
    </row>
    <row r="416" spans="1:24" s="4" customFormat="1" ht="11.25" x14ac:dyDescent="0.2">
      <c r="A416" s="3" t="s">
        <v>1345</v>
      </c>
      <c r="B416" s="3" t="s">
        <v>1798</v>
      </c>
      <c r="C416" s="3" t="s">
        <v>1347</v>
      </c>
      <c r="D416" s="3">
        <v>13505</v>
      </c>
      <c r="E416" s="3" t="s">
        <v>1816</v>
      </c>
      <c r="F416" s="3" t="s">
        <v>1819</v>
      </c>
      <c r="G416" s="3" t="s">
        <v>1817</v>
      </c>
      <c r="H416" s="3" t="s">
        <v>1818</v>
      </c>
      <c r="I416" s="3" t="s">
        <v>42</v>
      </c>
      <c r="J416" s="3" t="s">
        <v>43</v>
      </c>
      <c r="K416" s="3" t="s">
        <v>44</v>
      </c>
      <c r="L416" s="3" t="s">
        <v>45</v>
      </c>
      <c r="M416" s="3" t="s">
        <v>9</v>
      </c>
      <c r="N416" s="3">
        <v>100</v>
      </c>
      <c r="O416" s="3">
        <v>1</v>
      </c>
      <c r="P416" s="3">
        <v>1</v>
      </c>
      <c r="Q416" s="3">
        <v>0</v>
      </c>
      <c r="R416" s="3"/>
      <c r="S416" s="3" t="s">
        <v>67</v>
      </c>
      <c r="T416" s="3" t="s">
        <v>40</v>
      </c>
      <c r="U416" s="3" t="s">
        <v>40</v>
      </c>
      <c r="V416" s="3" t="s">
        <v>40</v>
      </c>
      <c r="W416" s="3" t="s">
        <v>1820</v>
      </c>
      <c r="X416" s="14">
        <f t="shared" si="6"/>
        <v>1</v>
      </c>
    </row>
    <row r="417" spans="1:24" s="4" customFormat="1" ht="11.25" x14ac:dyDescent="0.2">
      <c r="A417" s="3" t="s">
        <v>1345</v>
      </c>
      <c r="B417" s="3" t="s">
        <v>1798</v>
      </c>
      <c r="C417" s="3" t="s">
        <v>1347</v>
      </c>
      <c r="D417" s="3">
        <v>13506</v>
      </c>
      <c r="E417" s="3" t="s">
        <v>1821</v>
      </c>
      <c r="F417" s="3" t="s">
        <v>1824</v>
      </c>
      <c r="G417" s="3" t="s">
        <v>1822</v>
      </c>
      <c r="H417" s="3" t="s">
        <v>1823</v>
      </c>
      <c r="I417" s="3" t="s">
        <v>42</v>
      </c>
      <c r="J417" s="3" t="s">
        <v>43</v>
      </c>
      <c r="K417" s="3" t="s">
        <v>44</v>
      </c>
      <c r="L417" s="3" t="s">
        <v>6</v>
      </c>
      <c r="M417" s="3" t="s">
        <v>9</v>
      </c>
      <c r="N417" s="3">
        <v>100</v>
      </c>
      <c r="O417" s="3">
        <v>1</v>
      </c>
      <c r="P417" s="3">
        <v>1</v>
      </c>
      <c r="Q417" s="3">
        <v>0</v>
      </c>
      <c r="R417" s="3"/>
      <c r="S417" s="3" t="s">
        <v>67</v>
      </c>
      <c r="T417" s="3" t="s">
        <v>40</v>
      </c>
      <c r="U417" s="3" t="s">
        <v>40</v>
      </c>
      <c r="V417" s="3" t="s">
        <v>40</v>
      </c>
      <c r="W417" s="3" t="s">
        <v>1825</v>
      </c>
      <c r="X417" s="14">
        <f t="shared" si="6"/>
        <v>1</v>
      </c>
    </row>
    <row r="418" spans="1:24" s="4" customFormat="1" ht="11.25" x14ac:dyDescent="0.2">
      <c r="A418" s="3" t="s">
        <v>1345</v>
      </c>
      <c r="B418" s="3" t="s">
        <v>1798</v>
      </c>
      <c r="C418" s="3" t="s">
        <v>1347</v>
      </c>
      <c r="D418" s="3">
        <v>13507</v>
      </c>
      <c r="E418" s="3" t="s">
        <v>1826</v>
      </c>
      <c r="F418" s="3" t="s">
        <v>1829</v>
      </c>
      <c r="G418" s="3" t="s">
        <v>1827</v>
      </c>
      <c r="H418" s="3" t="s">
        <v>1828</v>
      </c>
      <c r="I418" s="3" t="s">
        <v>42</v>
      </c>
      <c r="J418" s="3" t="s">
        <v>43</v>
      </c>
      <c r="K418" s="3" t="s">
        <v>44</v>
      </c>
      <c r="L418" s="3" t="s">
        <v>45</v>
      </c>
      <c r="M418" s="3" t="s">
        <v>9</v>
      </c>
      <c r="N418" s="3">
        <v>100</v>
      </c>
      <c r="O418" s="3">
        <v>1</v>
      </c>
      <c r="P418" s="3">
        <v>1</v>
      </c>
      <c r="Q418" s="3">
        <v>0</v>
      </c>
      <c r="R418" s="3"/>
      <c r="S418" s="3" t="s">
        <v>67</v>
      </c>
      <c r="T418" s="3" t="s">
        <v>40</v>
      </c>
      <c r="U418" s="3" t="s">
        <v>40</v>
      </c>
      <c r="V418" s="3" t="s">
        <v>40</v>
      </c>
      <c r="W418" s="3" t="s">
        <v>1820</v>
      </c>
      <c r="X418" s="14">
        <f t="shared" si="6"/>
        <v>1</v>
      </c>
    </row>
    <row r="419" spans="1:24" s="4" customFormat="1" ht="11.25" x14ac:dyDescent="0.2">
      <c r="A419" s="3" t="s">
        <v>1345</v>
      </c>
      <c r="B419" s="3" t="s">
        <v>1830</v>
      </c>
      <c r="C419" s="3" t="s">
        <v>1347</v>
      </c>
      <c r="D419" s="3">
        <v>13445</v>
      </c>
      <c r="E419" s="3" t="s">
        <v>1831</v>
      </c>
      <c r="F419" s="3" t="s">
        <v>1834</v>
      </c>
      <c r="G419" s="3" t="s">
        <v>1832</v>
      </c>
      <c r="H419" s="3" t="s">
        <v>1833</v>
      </c>
      <c r="I419" s="3" t="s">
        <v>42</v>
      </c>
      <c r="J419" s="3" t="s">
        <v>43</v>
      </c>
      <c r="K419" s="3" t="s">
        <v>44</v>
      </c>
      <c r="L419" s="3" t="s">
        <v>6</v>
      </c>
      <c r="M419" s="3" t="s">
        <v>9</v>
      </c>
      <c r="N419" s="3">
        <v>56.71</v>
      </c>
      <c r="O419" s="3">
        <v>164828</v>
      </c>
      <c r="P419" s="3">
        <v>290661</v>
      </c>
      <c r="Q419" s="3">
        <v>0</v>
      </c>
      <c r="R419" s="3"/>
      <c r="S419" s="3">
        <v>52.51</v>
      </c>
      <c r="T419" s="3">
        <v>149755</v>
      </c>
      <c r="U419" s="3">
        <v>285192</v>
      </c>
      <c r="V419" s="3">
        <v>0</v>
      </c>
      <c r="W419" s="3" t="s">
        <v>1835</v>
      </c>
      <c r="X419" s="14">
        <f t="shared" si="6"/>
        <v>7.9984764806703537E-2</v>
      </c>
    </row>
    <row r="420" spans="1:24" s="4" customFormat="1" ht="11.25" x14ac:dyDescent="0.2">
      <c r="A420" s="3" t="s">
        <v>1345</v>
      </c>
      <c r="B420" s="3" t="s">
        <v>1830</v>
      </c>
      <c r="C420" s="3" t="s">
        <v>1347</v>
      </c>
      <c r="D420" s="3">
        <v>13450</v>
      </c>
      <c r="E420" s="3" t="s">
        <v>1836</v>
      </c>
      <c r="F420" s="3" t="s">
        <v>1839</v>
      </c>
      <c r="G420" s="3" t="s">
        <v>1837</v>
      </c>
      <c r="H420" s="3" t="s">
        <v>1838</v>
      </c>
      <c r="I420" s="3" t="s">
        <v>42</v>
      </c>
      <c r="J420" s="3" t="s">
        <v>43</v>
      </c>
      <c r="K420" s="3" t="s">
        <v>44</v>
      </c>
      <c r="L420" s="3" t="s">
        <v>6</v>
      </c>
      <c r="M420" s="3" t="s">
        <v>9</v>
      </c>
      <c r="N420" s="3">
        <v>60.53</v>
      </c>
      <c r="O420" s="3">
        <v>69</v>
      </c>
      <c r="P420" s="3">
        <v>114</v>
      </c>
      <c r="Q420" s="3">
        <v>0</v>
      </c>
      <c r="R420" s="3"/>
      <c r="S420" s="3">
        <v>63.37</v>
      </c>
      <c r="T420" s="3">
        <v>64</v>
      </c>
      <c r="U420" s="3">
        <v>101</v>
      </c>
      <c r="V420" s="3">
        <v>0</v>
      </c>
      <c r="W420" s="3" t="s">
        <v>1840</v>
      </c>
      <c r="X420" s="14">
        <f t="shared" si="6"/>
        <v>-4.4816159065803954E-2</v>
      </c>
    </row>
    <row r="421" spans="1:24" s="4" customFormat="1" ht="11.25" x14ac:dyDescent="0.2">
      <c r="A421" s="3" t="s">
        <v>1345</v>
      </c>
      <c r="B421" s="3" t="s">
        <v>1830</v>
      </c>
      <c r="C421" s="3" t="s">
        <v>1347</v>
      </c>
      <c r="D421" s="3">
        <v>13452</v>
      </c>
      <c r="E421" s="3" t="s">
        <v>1841</v>
      </c>
      <c r="F421" s="3" t="s">
        <v>1844</v>
      </c>
      <c r="G421" s="3" t="s">
        <v>1842</v>
      </c>
      <c r="H421" s="3" t="s">
        <v>1843</v>
      </c>
      <c r="I421" s="3" t="s">
        <v>42</v>
      </c>
      <c r="J421" s="3" t="s">
        <v>43</v>
      </c>
      <c r="K421" s="3" t="s">
        <v>44</v>
      </c>
      <c r="L421" s="3" t="s">
        <v>6</v>
      </c>
      <c r="M421" s="3" t="s">
        <v>9</v>
      </c>
      <c r="N421" s="3">
        <v>50</v>
      </c>
      <c r="O421" s="3">
        <v>29</v>
      </c>
      <c r="P421" s="3">
        <v>58</v>
      </c>
      <c r="Q421" s="3">
        <v>0</v>
      </c>
      <c r="R421" s="3"/>
      <c r="S421" s="3" t="s">
        <v>67</v>
      </c>
      <c r="T421" s="3" t="s">
        <v>40</v>
      </c>
      <c r="U421" s="3" t="s">
        <v>40</v>
      </c>
      <c r="V421" s="3" t="s">
        <v>40</v>
      </c>
      <c r="W421" s="3" t="s">
        <v>1845</v>
      </c>
      <c r="X421" s="14">
        <f t="shared" si="6"/>
        <v>1</v>
      </c>
    </row>
    <row r="422" spans="1:24" s="4" customFormat="1" ht="11.25" x14ac:dyDescent="0.2">
      <c r="A422" s="3" t="s">
        <v>1345</v>
      </c>
      <c r="B422" s="3" t="s">
        <v>1830</v>
      </c>
      <c r="C422" s="3" t="s">
        <v>1347</v>
      </c>
      <c r="D422" s="3">
        <v>13457</v>
      </c>
      <c r="E422" s="3" t="s">
        <v>1846</v>
      </c>
      <c r="F422" s="3" t="s">
        <v>1849</v>
      </c>
      <c r="G422" s="3" t="s">
        <v>1847</v>
      </c>
      <c r="H422" s="3" t="s">
        <v>1848</v>
      </c>
      <c r="I422" s="3" t="s">
        <v>42</v>
      </c>
      <c r="J422" s="3" t="s">
        <v>43</v>
      </c>
      <c r="K422" s="3" t="s">
        <v>44</v>
      </c>
      <c r="L422" s="3" t="s">
        <v>6</v>
      </c>
      <c r="M422" s="3" t="s">
        <v>9</v>
      </c>
      <c r="N422" s="3">
        <v>50</v>
      </c>
      <c r="O422" s="3">
        <v>3</v>
      </c>
      <c r="P422" s="3">
        <v>2</v>
      </c>
      <c r="Q422" s="3">
        <v>0</v>
      </c>
      <c r="R422" s="3"/>
      <c r="S422" s="3" t="s">
        <v>67</v>
      </c>
      <c r="T422" s="3" t="s">
        <v>40</v>
      </c>
      <c r="U422" s="3" t="s">
        <v>40</v>
      </c>
      <c r="V422" s="3" t="s">
        <v>40</v>
      </c>
      <c r="W422" s="3" t="s">
        <v>1850</v>
      </c>
      <c r="X422" s="14">
        <f t="shared" si="6"/>
        <v>1</v>
      </c>
    </row>
    <row r="423" spans="1:24" s="4" customFormat="1" ht="11.25" x14ac:dyDescent="0.2">
      <c r="A423" s="3" t="s">
        <v>1345</v>
      </c>
      <c r="B423" s="3" t="s">
        <v>1851</v>
      </c>
      <c r="C423" s="3" t="s">
        <v>1347</v>
      </c>
      <c r="D423" s="3">
        <v>12291</v>
      </c>
      <c r="E423" s="3" t="s">
        <v>1852</v>
      </c>
      <c r="F423" s="3" t="s">
        <v>1855</v>
      </c>
      <c r="G423" s="3" t="s">
        <v>1853</v>
      </c>
      <c r="H423" s="3" t="s">
        <v>1854</v>
      </c>
      <c r="I423" s="3" t="s">
        <v>42</v>
      </c>
      <c r="J423" s="3" t="s">
        <v>43</v>
      </c>
      <c r="K423" s="3" t="s">
        <v>44</v>
      </c>
      <c r="L423" s="3" t="s">
        <v>6</v>
      </c>
      <c r="M423" s="3" t="s">
        <v>5256</v>
      </c>
      <c r="N423" s="3" t="s">
        <v>67</v>
      </c>
      <c r="O423" s="3" t="s">
        <v>40</v>
      </c>
      <c r="P423" s="3" t="s">
        <v>40</v>
      </c>
      <c r="Q423" s="3" t="s">
        <v>40</v>
      </c>
      <c r="R423" s="3"/>
      <c r="S423" s="3">
        <v>99</v>
      </c>
      <c r="T423" s="3">
        <v>3680</v>
      </c>
      <c r="U423" s="3">
        <v>3717</v>
      </c>
      <c r="V423" s="3">
        <v>0</v>
      </c>
      <c r="W423" s="3" t="s">
        <v>1856</v>
      </c>
      <c r="X423" s="14" t="str">
        <f t="shared" si="6"/>
        <v>-</v>
      </c>
    </row>
    <row r="424" spans="1:24" s="4" customFormat="1" ht="11.25" x14ac:dyDescent="0.2">
      <c r="A424" s="3" t="s">
        <v>1345</v>
      </c>
      <c r="B424" s="3" t="s">
        <v>1851</v>
      </c>
      <c r="C424" s="3" t="s">
        <v>1347</v>
      </c>
      <c r="D424" s="3">
        <v>12293</v>
      </c>
      <c r="E424" s="3" t="s">
        <v>1857</v>
      </c>
      <c r="F424" s="3" t="s">
        <v>1859</v>
      </c>
      <c r="G424" s="3" t="s">
        <v>1853</v>
      </c>
      <c r="H424" s="3" t="s">
        <v>1858</v>
      </c>
      <c r="I424" s="3" t="s">
        <v>42</v>
      </c>
      <c r="J424" s="3" t="s">
        <v>43</v>
      </c>
      <c r="K424" s="3" t="s">
        <v>53</v>
      </c>
      <c r="L424" s="3" t="s">
        <v>6</v>
      </c>
      <c r="M424" s="3" t="s">
        <v>5256</v>
      </c>
      <c r="N424" s="3" t="s">
        <v>67</v>
      </c>
      <c r="O424" s="3" t="s">
        <v>40</v>
      </c>
      <c r="P424" s="3" t="s">
        <v>40</v>
      </c>
      <c r="Q424" s="3" t="s">
        <v>40</v>
      </c>
      <c r="R424" s="3"/>
      <c r="S424" s="3">
        <v>92.14</v>
      </c>
      <c r="T424" s="3">
        <v>4360</v>
      </c>
      <c r="U424" s="3">
        <v>4732</v>
      </c>
      <c r="V424" s="3">
        <v>0</v>
      </c>
      <c r="W424" s="3" t="s">
        <v>1860</v>
      </c>
      <c r="X424" s="14" t="str">
        <f t="shared" si="6"/>
        <v>-</v>
      </c>
    </row>
    <row r="425" spans="1:24" s="4" customFormat="1" ht="11.25" x14ac:dyDescent="0.2">
      <c r="A425" s="3" t="s">
        <v>1345</v>
      </c>
      <c r="B425" s="3" t="s">
        <v>1851</v>
      </c>
      <c r="C425" s="3" t="s">
        <v>1347</v>
      </c>
      <c r="D425" s="3">
        <v>12632</v>
      </c>
      <c r="E425" s="3" t="s">
        <v>1861</v>
      </c>
      <c r="F425" s="3" t="s">
        <v>1864</v>
      </c>
      <c r="G425" s="3" t="s">
        <v>1862</v>
      </c>
      <c r="H425" s="3" t="s">
        <v>1863</v>
      </c>
      <c r="I425" s="3" t="s">
        <v>42</v>
      </c>
      <c r="J425" s="3" t="s">
        <v>43</v>
      </c>
      <c r="K425" s="3" t="s">
        <v>44</v>
      </c>
      <c r="L425" s="3" t="s">
        <v>6</v>
      </c>
      <c r="M425" s="3" t="s">
        <v>5257</v>
      </c>
      <c r="N425" s="3">
        <v>100</v>
      </c>
      <c r="O425" s="3">
        <v>600</v>
      </c>
      <c r="P425" s="3">
        <v>600</v>
      </c>
      <c r="Q425" s="3">
        <v>0</v>
      </c>
      <c r="R425" s="3"/>
      <c r="S425" s="3">
        <v>100</v>
      </c>
      <c r="T425" s="3">
        <v>500</v>
      </c>
      <c r="U425" s="3">
        <v>500</v>
      </c>
      <c r="V425" s="3">
        <v>0</v>
      </c>
      <c r="W425" s="3" t="s">
        <v>1865</v>
      </c>
      <c r="X425" s="14">
        <f t="shared" si="6"/>
        <v>0</v>
      </c>
    </row>
    <row r="426" spans="1:24" s="4" customFormat="1" ht="11.25" x14ac:dyDescent="0.2">
      <c r="A426" s="3" t="s">
        <v>1345</v>
      </c>
      <c r="B426" s="3" t="s">
        <v>1851</v>
      </c>
      <c r="C426" s="3" t="s">
        <v>1347</v>
      </c>
      <c r="D426" s="3">
        <v>13379</v>
      </c>
      <c r="E426" s="3" t="s">
        <v>1216</v>
      </c>
      <c r="F426" s="3" t="s">
        <v>1866</v>
      </c>
      <c r="G426" s="3" t="s">
        <v>1853</v>
      </c>
      <c r="H426" s="3" t="s">
        <v>1854</v>
      </c>
      <c r="I426" s="3" t="s">
        <v>42</v>
      </c>
      <c r="J426" s="3" t="s">
        <v>43</v>
      </c>
      <c r="K426" s="3" t="s">
        <v>44</v>
      </c>
      <c r="L426" s="3" t="s">
        <v>6</v>
      </c>
      <c r="M426" s="3" t="s">
        <v>5257</v>
      </c>
      <c r="N426" s="3">
        <v>45</v>
      </c>
      <c r="O426" s="3">
        <v>8083</v>
      </c>
      <c r="P426" s="3">
        <v>17961</v>
      </c>
      <c r="Q426" s="3">
        <v>0</v>
      </c>
      <c r="R426" s="3"/>
      <c r="S426" s="3">
        <v>57.36</v>
      </c>
      <c r="T426" s="3">
        <v>10287</v>
      </c>
      <c r="U426" s="3">
        <v>17933</v>
      </c>
      <c r="V426" s="3">
        <v>0</v>
      </c>
      <c r="W426" s="3" t="s">
        <v>1867</v>
      </c>
      <c r="X426" s="14">
        <f t="shared" si="6"/>
        <v>-0.21548117154811713</v>
      </c>
    </row>
    <row r="427" spans="1:24" s="4" customFormat="1" ht="11.25" x14ac:dyDescent="0.2">
      <c r="A427" s="3" t="s">
        <v>1345</v>
      </c>
      <c r="B427" s="3" t="s">
        <v>1851</v>
      </c>
      <c r="C427" s="3" t="s">
        <v>1347</v>
      </c>
      <c r="D427" s="3">
        <v>13380</v>
      </c>
      <c r="E427" s="3" t="s">
        <v>1868</v>
      </c>
      <c r="F427" s="3" t="s">
        <v>1869</v>
      </c>
      <c r="G427" s="3" t="s">
        <v>1853</v>
      </c>
      <c r="H427" s="3" t="s">
        <v>1854</v>
      </c>
      <c r="I427" s="3" t="s">
        <v>87</v>
      </c>
      <c r="J427" s="3" t="s">
        <v>52</v>
      </c>
      <c r="K427" s="3" t="s">
        <v>53</v>
      </c>
      <c r="L427" s="3" t="s">
        <v>6</v>
      </c>
      <c r="M427" s="3" t="s">
        <v>5257</v>
      </c>
      <c r="N427" s="3">
        <v>95.04</v>
      </c>
      <c r="O427" s="3">
        <v>1282135</v>
      </c>
      <c r="P427" s="3">
        <v>13490</v>
      </c>
      <c r="Q427" s="3">
        <v>0</v>
      </c>
      <c r="R427" s="3"/>
      <c r="S427" s="3">
        <v>75.8</v>
      </c>
      <c r="T427" s="3">
        <v>348691</v>
      </c>
      <c r="U427" s="3">
        <v>4600</v>
      </c>
      <c r="V427" s="3">
        <v>0</v>
      </c>
      <c r="W427" s="3" t="s">
        <v>1870</v>
      </c>
      <c r="X427" s="14">
        <f t="shared" si="6"/>
        <v>-0.25382585751978903</v>
      </c>
    </row>
    <row r="428" spans="1:24" s="4" customFormat="1" ht="11.25" x14ac:dyDescent="0.2">
      <c r="A428" s="3" t="s">
        <v>1345</v>
      </c>
      <c r="B428" s="3" t="s">
        <v>1851</v>
      </c>
      <c r="C428" s="3" t="s">
        <v>1347</v>
      </c>
      <c r="D428" s="3">
        <v>13488</v>
      </c>
      <c r="E428" s="3" t="s">
        <v>1871</v>
      </c>
      <c r="F428" s="3" t="s">
        <v>1872</v>
      </c>
      <c r="G428" s="3" t="s">
        <v>1853</v>
      </c>
      <c r="H428" s="3" t="s">
        <v>1854</v>
      </c>
      <c r="I428" s="3" t="s">
        <v>42</v>
      </c>
      <c r="J428" s="3" t="s">
        <v>43</v>
      </c>
      <c r="K428" s="3" t="s">
        <v>44</v>
      </c>
      <c r="L428" s="3" t="s">
        <v>6</v>
      </c>
      <c r="M428" s="3" t="s">
        <v>9</v>
      </c>
      <c r="N428" s="3">
        <v>90.16</v>
      </c>
      <c r="O428" s="3">
        <v>5663</v>
      </c>
      <c r="P428" s="3">
        <v>6281</v>
      </c>
      <c r="Q428" s="3">
        <v>0</v>
      </c>
      <c r="R428" s="3"/>
      <c r="S428" s="3">
        <v>99</v>
      </c>
      <c r="T428" s="3">
        <v>3680</v>
      </c>
      <c r="U428" s="3">
        <v>3717</v>
      </c>
      <c r="V428" s="3">
        <v>0</v>
      </c>
      <c r="W428" s="3" t="s">
        <v>1873</v>
      </c>
      <c r="X428" s="14">
        <f t="shared" si="6"/>
        <v>-8.9292929292929327E-2</v>
      </c>
    </row>
    <row r="429" spans="1:24" s="4" customFormat="1" ht="11.25" x14ac:dyDescent="0.2">
      <c r="A429" s="3" t="s">
        <v>1345</v>
      </c>
      <c r="B429" s="3" t="s">
        <v>1851</v>
      </c>
      <c r="C429" s="3" t="s">
        <v>1347</v>
      </c>
      <c r="D429" s="3">
        <v>13490</v>
      </c>
      <c r="E429" s="3" t="s">
        <v>1874</v>
      </c>
      <c r="F429" s="3" t="s">
        <v>1877</v>
      </c>
      <c r="G429" s="3" t="s">
        <v>1875</v>
      </c>
      <c r="H429" s="3" t="s">
        <v>1876</v>
      </c>
      <c r="I429" s="3" t="s">
        <v>42</v>
      </c>
      <c r="J429" s="3" t="s">
        <v>43</v>
      </c>
      <c r="K429" s="3" t="s">
        <v>44</v>
      </c>
      <c r="L429" s="3" t="s">
        <v>6</v>
      </c>
      <c r="M429" s="3" t="s">
        <v>9</v>
      </c>
      <c r="N429" s="3">
        <v>49</v>
      </c>
      <c r="O429" s="3">
        <v>392</v>
      </c>
      <c r="P429" s="3">
        <v>800</v>
      </c>
      <c r="Q429" s="3">
        <v>0</v>
      </c>
      <c r="R429" s="3"/>
      <c r="S429" s="3">
        <v>55.09</v>
      </c>
      <c r="T429" s="3">
        <v>146</v>
      </c>
      <c r="U429" s="3">
        <v>265</v>
      </c>
      <c r="V429" s="3">
        <v>0</v>
      </c>
      <c r="W429" s="3" t="s">
        <v>1878</v>
      </c>
      <c r="X429" s="14">
        <f t="shared" si="6"/>
        <v>-0.11054637865311315</v>
      </c>
    </row>
    <row r="430" spans="1:24" s="4" customFormat="1" ht="11.25" x14ac:dyDescent="0.2">
      <c r="A430" s="3" t="s">
        <v>1345</v>
      </c>
      <c r="B430" s="3" t="s">
        <v>1851</v>
      </c>
      <c r="C430" s="3" t="s">
        <v>1347</v>
      </c>
      <c r="D430" s="3">
        <v>13493</v>
      </c>
      <c r="E430" s="3" t="s">
        <v>1879</v>
      </c>
      <c r="F430" s="3" t="s">
        <v>1882</v>
      </c>
      <c r="G430" s="3" t="s">
        <v>1880</v>
      </c>
      <c r="H430" s="3" t="s">
        <v>1881</v>
      </c>
      <c r="I430" s="3" t="s">
        <v>42</v>
      </c>
      <c r="J430" s="3" t="s">
        <v>43</v>
      </c>
      <c r="K430" s="3" t="s">
        <v>44</v>
      </c>
      <c r="L430" s="3" t="s">
        <v>45</v>
      </c>
      <c r="M430" s="3" t="s">
        <v>9</v>
      </c>
      <c r="N430" s="3">
        <v>100</v>
      </c>
      <c r="O430" s="3">
        <v>5</v>
      </c>
      <c r="P430" s="3">
        <v>5</v>
      </c>
      <c r="Q430" s="3">
        <v>0</v>
      </c>
      <c r="R430" s="3"/>
      <c r="S430" s="3" t="s">
        <v>67</v>
      </c>
      <c r="T430" s="3" t="s">
        <v>40</v>
      </c>
      <c r="U430" s="3" t="s">
        <v>40</v>
      </c>
      <c r="V430" s="3" t="s">
        <v>40</v>
      </c>
      <c r="W430" s="3" t="s">
        <v>1883</v>
      </c>
      <c r="X430" s="14">
        <f t="shared" si="6"/>
        <v>1</v>
      </c>
    </row>
    <row r="431" spans="1:24" s="4" customFormat="1" ht="11.25" x14ac:dyDescent="0.2">
      <c r="A431" s="3" t="s">
        <v>1345</v>
      </c>
      <c r="B431" s="3" t="s">
        <v>1884</v>
      </c>
      <c r="C431" s="3" t="s">
        <v>1347</v>
      </c>
      <c r="D431" s="3">
        <v>13432</v>
      </c>
      <c r="E431" s="3" t="s">
        <v>1885</v>
      </c>
      <c r="F431" s="3" t="s">
        <v>1888</v>
      </c>
      <c r="G431" s="3" t="s">
        <v>1886</v>
      </c>
      <c r="H431" s="3" t="s">
        <v>1887</v>
      </c>
      <c r="I431" s="3" t="s">
        <v>42</v>
      </c>
      <c r="J431" s="3" t="s">
        <v>43</v>
      </c>
      <c r="K431" s="3" t="s">
        <v>44</v>
      </c>
      <c r="L431" s="3" t="s">
        <v>6</v>
      </c>
      <c r="M431" s="3" t="s">
        <v>9</v>
      </c>
      <c r="N431" s="3">
        <v>63</v>
      </c>
      <c r="O431" s="3">
        <v>100</v>
      </c>
      <c r="P431" s="3">
        <v>159</v>
      </c>
      <c r="Q431" s="3">
        <v>0</v>
      </c>
      <c r="R431" s="3"/>
      <c r="S431" s="3">
        <v>69</v>
      </c>
      <c r="T431" s="3">
        <v>108</v>
      </c>
      <c r="U431" s="3">
        <v>156</v>
      </c>
      <c r="V431" s="3">
        <v>0</v>
      </c>
      <c r="W431" s="3" t="s">
        <v>1889</v>
      </c>
      <c r="X431" s="14">
        <f t="shared" si="6"/>
        <v>-8.6956521739130432E-2</v>
      </c>
    </row>
    <row r="432" spans="1:24" s="4" customFormat="1" ht="11.25" x14ac:dyDescent="0.2">
      <c r="A432" s="3" t="s">
        <v>1345</v>
      </c>
      <c r="B432" s="3" t="s">
        <v>1884</v>
      </c>
      <c r="C432" s="3" t="s">
        <v>1347</v>
      </c>
      <c r="D432" s="3">
        <v>13433</v>
      </c>
      <c r="E432" s="3" t="s">
        <v>1890</v>
      </c>
      <c r="F432" s="3" t="s">
        <v>1893</v>
      </c>
      <c r="G432" s="3" t="s">
        <v>1891</v>
      </c>
      <c r="H432" s="3" t="s">
        <v>1892</v>
      </c>
      <c r="I432" s="3" t="s">
        <v>87</v>
      </c>
      <c r="J432" s="3" t="s">
        <v>52</v>
      </c>
      <c r="K432" s="3" t="s">
        <v>44</v>
      </c>
      <c r="L432" s="3" t="s">
        <v>45</v>
      </c>
      <c r="M432" s="3" t="s">
        <v>9</v>
      </c>
      <c r="N432" s="3">
        <v>2</v>
      </c>
      <c r="O432" s="3">
        <v>6194</v>
      </c>
      <c r="P432" s="3">
        <v>3002</v>
      </c>
      <c r="Q432" s="3">
        <v>0</v>
      </c>
      <c r="R432" s="3"/>
      <c r="S432" s="3">
        <v>2</v>
      </c>
      <c r="T432" s="3">
        <v>6644</v>
      </c>
      <c r="U432" s="3">
        <v>3674</v>
      </c>
      <c r="V432" s="3">
        <v>0</v>
      </c>
      <c r="W432" s="3" t="s">
        <v>1894</v>
      </c>
      <c r="X432" s="14">
        <f t="shared" si="6"/>
        <v>0</v>
      </c>
    </row>
    <row r="433" spans="1:24" s="4" customFormat="1" ht="11.25" x14ac:dyDescent="0.2">
      <c r="A433" s="3" t="s">
        <v>1345</v>
      </c>
      <c r="B433" s="3" t="s">
        <v>1884</v>
      </c>
      <c r="C433" s="3" t="s">
        <v>1347</v>
      </c>
      <c r="D433" s="3">
        <v>13442</v>
      </c>
      <c r="E433" s="3" t="s">
        <v>1895</v>
      </c>
      <c r="F433" s="3" t="s">
        <v>1898</v>
      </c>
      <c r="G433" s="3" t="s">
        <v>1896</v>
      </c>
      <c r="H433" s="3" t="s">
        <v>1897</v>
      </c>
      <c r="I433" s="3" t="s">
        <v>42</v>
      </c>
      <c r="J433" s="3" t="s">
        <v>43</v>
      </c>
      <c r="K433" s="3" t="s">
        <v>44</v>
      </c>
      <c r="L433" s="3" t="s">
        <v>45</v>
      </c>
      <c r="M433" s="3" t="s">
        <v>9</v>
      </c>
      <c r="N433" s="3">
        <v>100</v>
      </c>
      <c r="O433" s="3">
        <v>11</v>
      </c>
      <c r="P433" s="3">
        <v>11</v>
      </c>
      <c r="Q433" s="3">
        <v>0</v>
      </c>
      <c r="R433" s="3"/>
      <c r="S433" s="3">
        <v>91</v>
      </c>
      <c r="T433" s="3">
        <v>10</v>
      </c>
      <c r="U433" s="3">
        <v>11</v>
      </c>
      <c r="V433" s="3">
        <v>0</v>
      </c>
      <c r="W433" s="3" t="s">
        <v>1899</v>
      </c>
      <c r="X433" s="14">
        <f t="shared" si="6"/>
        <v>9.8901098901098897E-2</v>
      </c>
    </row>
    <row r="434" spans="1:24" s="4" customFormat="1" ht="11.25" x14ac:dyDescent="0.2">
      <c r="A434" s="3" t="s">
        <v>1345</v>
      </c>
      <c r="B434" s="3" t="s">
        <v>1884</v>
      </c>
      <c r="C434" s="3" t="s">
        <v>1347</v>
      </c>
      <c r="D434" s="3">
        <v>13447</v>
      </c>
      <c r="E434" s="3" t="s">
        <v>1900</v>
      </c>
      <c r="F434" s="3" t="s">
        <v>1903</v>
      </c>
      <c r="G434" s="3" t="s">
        <v>1901</v>
      </c>
      <c r="H434" s="3" t="s">
        <v>1902</v>
      </c>
      <c r="I434" s="3" t="s">
        <v>42</v>
      </c>
      <c r="J434" s="3" t="s">
        <v>43</v>
      </c>
      <c r="K434" s="3" t="s">
        <v>44</v>
      </c>
      <c r="L434" s="3" t="s">
        <v>45</v>
      </c>
      <c r="M434" s="3" t="s">
        <v>9</v>
      </c>
      <c r="N434" s="3">
        <v>100</v>
      </c>
      <c r="O434" s="3">
        <v>2</v>
      </c>
      <c r="P434" s="3">
        <v>2</v>
      </c>
      <c r="Q434" s="3">
        <v>0</v>
      </c>
      <c r="R434" s="3"/>
      <c r="S434" s="3">
        <v>100</v>
      </c>
      <c r="T434" s="3">
        <v>3</v>
      </c>
      <c r="U434" s="3">
        <v>3</v>
      </c>
      <c r="V434" s="3">
        <v>0</v>
      </c>
      <c r="W434" s="3" t="s">
        <v>1904</v>
      </c>
      <c r="X434" s="14">
        <f t="shared" si="6"/>
        <v>0</v>
      </c>
    </row>
    <row r="435" spans="1:24" s="4" customFormat="1" ht="11.25" x14ac:dyDescent="0.2">
      <c r="A435" s="3" t="s">
        <v>1905</v>
      </c>
      <c r="B435" s="3" t="s">
        <v>1906</v>
      </c>
      <c r="C435" s="3" t="s">
        <v>36</v>
      </c>
      <c r="D435" s="3">
        <v>57</v>
      </c>
      <c r="E435" s="3" t="s">
        <v>1907</v>
      </c>
      <c r="F435" s="3" t="s">
        <v>1909</v>
      </c>
      <c r="G435" s="3" t="s">
        <v>1908</v>
      </c>
      <c r="H435" s="3"/>
      <c r="I435" s="3" t="s">
        <v>42</v>
      </c>
      <c r="J435" s="3" t="s">
        <v>43</v>
      </c>
      <c r="K435" s="3" t="s">
        <v>505</v>
      </c>
      <c r="L435" s="3" t="s">
        <v>6</v>
      </c>
      <c r="M435" s="3" t="s">
        <v>5256</v>
      </c>
      <c r="N435" s="3" t="s">
        <v>67</v>
      </c>
      <c r="O435" s="3" t="s">
        <v>40</v>
      </c>
      <c r="P435" s="3" t="s">
        <v>40</v>
      </c>
      <c r="Q435" s="3" t="s">
        <v>40</v>
      </c>
      <c r="R435" s="3"/>
      <c r="S435" s="3">
        <v>26.4</v>
      </c>
      <c r="T435" s="3">
        <v>3256.86</v>
      </c>
      <c r="U435" s="3">
        <v>12318.67</v>
      </c>
      <c r="V435" s="3">
        <v>0</v>
      </c>
      <c r="W435" s="3" t="s">
        <v>1910</v>
      </c>
      <c r="X435" s="14" t="str">
        <f t="shared" si="6"/>
        <v>-</v>
      </c>
    </row>
    <row r="436" spans="1:24" s="4" customFormat="1" ht="11.25" x14ac:dyDescent="0.2">
      <c r="A436" s="3" t="s">
        <v>1905</v>
      </c>
      <c r="B436" s="3" t="s">
        <v>1906</v>
      </c>
      <c r="C436" s="3" t="s">
        <v>36</v>
      </c>
      <c r="D436" s="3">
        <v>58</v>
      </c>
      <c r="E436" s="3" t="s">
        <v>1911</v>
      </c>
      <c r="F436" s="3" t="s">
        <v>1912</v>
      </c>
      <c r="G436" s="3" t="s">
        <v>1908</v>
      </c>
      <c r="H436" s="3"/>
      <c r="I436" s="3" t="s">
        <v>42</v>
      </c>
      <c r="J436" s="3" t="s">
        <v>43</v>
      </c>
      <c r="K436" s="3" t="s">
        <v>44</v>
      </c>
      <c r="L436" s="3" t="s">
        <v>6</v>
      </c>
      <c r="M436" s="3" t="s">
        <v>5256</v>
      </c>
      <c r="N436" s="3" t="s">
        <v>67</v>
      </c>
      <c r="O436" s="3" t="s">
        <v>40</v>
      </c>
      <c r="P436" s="3" t="s">
        <v>40</v>
      </c>
      <c r="Q436" s="3" t="s">
        <v>40</v>
      </c>
      <c r="R436" s="3"/>
      <c r="S436" s="3">
        <v>74.7</v>
      </c>
      <c r="T436" s="3">
        <v>1873</v>
      </c>
      <c r="U436" s="3">
        <v>2508</v>
      </c>
      <c r="V436" s="3">
        <v>0</v>
      </c>
      <c r="W436" s="3" t="s">
        <v>1913</v>
      </c>
      <c r="X436" s="14" t="str">
        <f t="shared" si="6"/>
        <v>-</v>
      </c>
    </row>
    <row r="437" spans="1:24" s="4" customFormat="1" ht="11.25" x14ac:dyDescent="0.2">
      <c r="A437" s="3" t="s">
        <v>1905</v>
      </c>
      <c r="B437" s="3" t="s">
        <v>1906</v>
      </c>
      <c r="C437" s="3" t="s">
        <v>36</v>
      </c>
      <c r="D437" s="3">
        <v>9604</v>
      </c>
      <c r="E437" s="3" t="s">
        <v>1914</v>
      </c>
      <c r="F437" s="3" t="s">
        <v>1917</v>
      </c>
      <c r="G437" s="3" t="s">
        <v>1915</v>
      </c>
      <c r="H437" s="3" t="s">
        <v>1916</v>
      </c>
      <c r="I437" s="3" t="s">
        <v>42</v>
      </c>
      <c r="J437" s="3" t="s">
        <v>43</v>
      </c>
      <c r="K437" s="3" t="s">
        <v>44</v>
      </c>
      <c r="L437" s="3" t="s">
        <v>6</v>
      </c>
      <c r="M437" s="3" t="s">
        <v>5256</v>
      </c>
      <c r="N437" s="3" t="s">
        <v>67</v>
      </c>
      <c r="O437" s="3" t="s">
        <v>40</v>
      </c>
      <c r="P437" s="3" t="s">
        <v>40</v>
      </c>
      <c r="Q437" s="3" t="s">
        <v>40</v>
      </c>
      <c r="R437" s="3"/>
      <c r="S437" s="3">
        <v>100</v>
      </c>
      <c r="T437" s="3">
        <v>581</v>
      </c>
      <c r="U437" s="3">
        <v>581</v>
      </c>
      <c r="V437" s="3">
        <v>0</v>
      </c>
      <c r="W437" s="3"/>
      <c r="X437" s="14" t="str">
        <f t="shared" si="6"/>
        <v>-</v>
      </c>
    </row>
    <row r="438" spans="1:24" s="4" customFormat="1" ht="11.25" x14ac:dyDescent="0.2">
      <c r="A438" s="3" t="s">
        <v>1905</v>
      </c>
      <c r="B438" s="3" t="s">
        <v>1906</v>
      </c>
      <c r="C438" s="3" t="s">
        <v>36</v>
      </c>
      <c r="D438" s="3">
        <v>9608</v>
      </c>
      <c r="E438" s="3" t="s">
        <v>1918</v>
      </c>
      <c r="F438" s="3" t="s">
        <v>1921</v>
      </c>
      <c r="G438" s="3" t="s">
        <v>1919</v>
      </c>
      <c r="H438" s="3" t="s">
        <v>1920</v>
      </c>
      <c r="I438" s="3" t="s">
        <v>391</v>
      </c>
      <c r="J438" s="3" t="s">
        <v>43</v>
      </c>
      <c r="K438" s="3" t="s">
        <v>953</v>
      </c>
      <c r="L438" s="3" t="s">
        <v>6</v>
      </c>
      <c r="M438" s="3" t="s">
        <v>5257</v>
      </c>
      <c r="N438" s="3">
        <v>1</v>
      </c>
      <c r="O438" s="3">
        <v>23</v>
      </c>
      <c r="P438" s="3">
        <v>23</v>
      </c>
      <c r="Q438" s="3">
        <v>0</v>
      </c>
      <c r="R438" s="3"/>
      <c r="S438" s="3">
        <v>0.91</v>
      </c>
      <c r="T438" s="3">
        <v>10</v>
      </c>
      <c r="U438" s="3">
        <v>11</v>
      </c>
      <c r="V438" s="3">
        <v>0</v>
      </c>
      <c r="W438" s="3" t="s">
        <v>1922</v>
      </c>
      <c r="X438" s="14">
        <f t="shared" si="6"/>
        <v>9.8901098901098869E-2</v>
      </c>
    </row>
    <row r="439" spans="1:24" s="4" customFormat="1" ht="11.25" x14ac:dyDescent="0.2">
      <c r="A439" s="3" t="s">
        <v>1905</v>
      </c>
      <c r="B439" s="3" t="s">
        <v>1906</v>
      </c>
      <c r="C439" s="3" t="s">
        <v>36</v>
      </c>
      <c r="D439" s="3">
        <v>11837</v>
      </c>
      <c r="E439" s="3" t="s">
        <v>1923</v>
      </c>
      <c r="F439" s="3" t="s">
        <v>1924</v>
      </c>
      <c r="G439" s="3" t="s">
        <v>1915</v>
      </c>
      <c r="H439" s="3"/>
      <c r="I439" s="3" t="s">
        <v>42</v>
      </c>
      <c r="J439" s="3" t="s">
        <v>43</v>
      </c>
      <c r="K439" s="3" t="s">
        <v>44</v>
      </c>
      <c r="L439" s="3" t="s">
        <v>78</v>
      </c>
      <c r="M439" s="3" t="s">
        <v>5256</v>
      </c>
      <c r="N439" s="3" t="s">
        <v>67</v>
      </c>
      <c r="O439" s="3" t="s">
        <v>40</v>
      </c>
      <c r="P439" s="3" t="s">
        <v>40</v>
      </c>
      <c r="Q439" s="3" t="s">
        <v>40</v>
      </c>
      <c r="R439" s="3"/>
      <c r="S439" s="3">
        <v>64.5</v>
      </c>
      <c r="T439" s="3">
        <v>200</v>
      </c>
      <c r="U439" s="3">
        <v>310</v>
      </c>
      <c r="V439" s="3">
        <v>0</v>
      </c>
      <c r="W439" s="3" t="s">
        <v>1925</v>
      </c>
      <c r="X439" s="14" t="str">
        <f t="shared" si="6"/>
        <v>-</v>
      </c>
    </row>
    <row r="440" spans="1:24" s="4" customFormat="1" ht="11.25" x14ac:dyDescent="0.2">
      <c r="A440" s="3" t="s">
        <v>1905</v>
      </c>
      <c r="B440" s="3" t="s">
        <v>1906</v>
      </c>
      <c r="C440" s="3" t="s">
        <v>36</v>
      </c>
      <c r="D440" s="3">
        <v>13677</v>
      </c>
      <c r="E440" s="3" t="s">
        <v>1926</v>
      </c>
      <c r="F440" s="3" t="s">
        <v>1928</v>
      </c>
      <c r="G440" s="3" t="s">
        <v>1915</v>
      </c>
      <c r="H440" s="3" t="s">
        <v>1927</v>
      </c>
      <c r="I440" s="3" t="s">
        <v>42</v>
      </c>
      <c r="J440" s="3" t="s">
        <v>43</v>
      </c>
      <c r="K440" s="3" t="s">
        <v>44</v>
      </c>
      <c r="L440" s="3" t="s">
        <v>6</v>
      </c>
      <c r="M440" s="3" t="s">
        <v>9</v>
      </c>
      <c r="N440" s="3">
        <v>60</v>
      </c>
      <c r="O440" s="3">
        <v>69</v>
      </c>
      <c r="P440" s="3">
        <v>115</v>
      </c>
      <c r="Q440" s="3">
        <v>0</v>
      </c>
      <c r="R440" s="3"/>
      <c r="S440" s="3" t="s">
        <v>67</v>
      </c>
      <c r="T440" s="3" t="s">
        <v>40</v>
      </c>
      <c r="U440" s="3" t="s">
        <v>40</v>
      </c>
      <c r="V440" s="3" t="s">
        <v>40</v>
      </c>
      <c r="W440" s="3" t="s">
        <v>1929</v>
      </c>
      <c r="X440" s="14">
        <f t="shared" si="6"/>
        <v>1</v>
      </c>
    </row>
    <row r="441" spans="1:24" s="4" customFormat="1" ht="11.25" x14ac:dyDescent="0.2">
      <c r="A441" s="3" t="s">
        <v>1905</v>
      </c>
      <c r="B441" s="3" t="s">
        <v>1906</v>
      </c>
      <c r="C441" s="3" t="s">
        <v>36</v>
      </c>
      <c r="D441" s="3">
        <v>13715</v>
      </c>
      <c r="E441" s="3" t="s">
        <v>1930</v>
      </c>
      <c r="F441" s="3" t="s">
        <v>1932</v>
      </c>
      <c r="G441" s="3" t="s">
        <v>1915</v>
      </c>
      <c r="H441" s="3" t="s">
        <v>1931</v>
      </c>
      <c r="I441" s="3" t="s">
        <v>42</v>
      </c>
      <c r="J441" s="3" t="s">
        <v>43</v>
      </c>
      <c r="K441" s="3" t="s">
        <v>44</v>
      </c>
      <c r="L441" s="3" t="s">
        <v>6</v>
      </c>
      <c r="M441" s="3" t="s">
        <v>9</v>
      </c>
      <c r="N441" s="3">
        <v>100</v>
      </c>
      <c r="O441" s="3">
        <v>13</v>
      </c>
      <c r="P441" s="3">
        <v>13</v>
      </c>
      <c r="Q441" s="3">
        <v>0</v>
      </c>
      <c r="R441" s="3"/>
      <c r="S441" s="3" t="s">
        <v>67</v>
      </c>
      <c r="T441" s="3" t="s">
        <v>40</v>
      </c>
      <c r="U441" s="3" t="s">
        <v>40</v>
      </c>
      <c r="V441" s="3" t="s">
        <v>40</v>
      </c>
      <c r="W441" s="3" t="s">
        <v>1933</v>
      </c>
      <c r="X441" s="14">
        <f t="shared" si="6"/>
        <v>1</v>
      </c>
    </row>
    <row r="442" spans="1:24" s="4" customFormat="1" ht="11.25" x14ac:dyDescent="0.2">
      <c r="A442" s="3" t="s">
        <v>1905</v>
      </c>
      <c r="B442" s="3" t="s">
        <v>1906</v>
      </c>
      <c r="C442" s="3" t="s">
        <v>36</v>
      </c>
      <c r="D442" s="3">
        <v>13716</v>
      </c>
      <c r="E442" s="3" t="s">
        <v>1934</v>
      </c>
      <c r="F442" s="3" t="s">
        <v>1936</v>
      </c>
      <c r="G442" s="3" t="s">
        <v>1915</v>
      </c>
      <c r="H442" s="3" t="s">
        <v>1935</v>
      </c>
      <c r="I442" s="3" t="s">
        <v>42</v>
      </c>
      <c r="J442" s="3" t="s">
        <v>43</v>
      </c>
      <c r="K442" s="3" t="s">
        <v>44</v>
      </c>
      <c r="L442" s="3" t="s">
        <v>6</v>
      </c>
      <c r="M442" s="3" t="s">
        <v>9</v>
      </c>
      <c r="N442" s="3">
        <v>83</v>
      </c>
      <c r="O442" s="3">
        <v>50</v>
      </c>
      <c r="P442" s="3">
        <v>60</v>
      </c>
      <c r="Q442" s="3">
        <v>0</v>
      </c>
      <c r="R442" s="3"/>
      <c r="S442" s="3" t="s">
        <v>67</v>
      </c>
      <c r="T442" s="3" t="s">
        <v>40</v>
      </c>
      <c r="U442" s="3" t="s">
        <v>40</v>
      </c>
      <c r="V442" s="3" t="s">
        <v>40</v>
      </c>
      <c r="W442" s="3" t="s">
        <v>1937</v>
      </c>
      <c r="X442" s="14">
        <f t="shared" si="6"/>
        <v>1</v>
      </c>
    </row>
    <row r="443" spans="1:24" s="4" customFormat="1" ht="11.25" x14ac:dyDescent="0.2">
      <c r="A443" s="3" t="s">
        <v>1905</v>
      </c>
      <c r="B443" s="3" t="s">
        <v>1906</v>
      </c>
      <c r="C443" s="3" t="s">
        <v>36</v>
      </c>
      <c r="D443" s="3">
        <v>13718</v>
      </c>
      <c r="E443" s="3" t="s">
        <v>1938</v>
      </c>
      <c r="F443" s="3" t="s">
        <v>1941</v>
      </c>
      <c r="G443" s="3" t="s">
        <v>1939</v>
      </c>
      <c r="H443" s="3" t="s">
        <v>1940</v>
      </c>
      <c r="I443" s="3" t="s">
        <v>391</v>
      </c>
      <c r="J443" s="3" t="s">
        <v>52</v>
      </c>
      <c r="K443" s="3" t="s">
        <v>44</v>
      </c>
      <c r="L443" s="3" t="s">
        <v>45</v>
      </c>
      <c r="M443" s="3" t="s">
        <v>9</v>
      </c>
      <c r="N443" s="3">
        <v>10</v>
      </c>
      <c r="O443" s="3">
        <v>200</v>
      </c>
      <c r="P443" s="3">
        <v>20</v>
      </c>
      <c r="Q443" s="3">
        <v>0</v>
      </c>
      <c r="R443" s="3"/>
      <c r="S443" s="3" t="s">
        <v>67</v>
      </c>
      <c r="T443" s="3" t="s">
        <v>40</v>
      </c>
      <c r="U443" s="3" t="s">
        <v>40</v>
      </c>
      <c r="V443" s="3" t="s">
        <v>40</v>
      </c>
      <c r="W443" s="3" t="s">
        <v>1942</v>
      </c>
      <c r="X443" s="14">
        <f t="shared" si="6"/>
        <v>-1</v>
      </c>
    </row>
    <row r="444" spans="1:24" s="4" customFormat="1" ht="11.25" x14ac:dyDescent="0.2">
      <c r="A444" s="3" t="s">
        <v>1905</v>
      </c>
      <c r="B444" s="3" t="s">
        <v>1906</v>
      </c>
      <c r="C444" s="3" t="s">
        <v>36</v>
      </c>
      <c r="D444" s="3">
        <v>13748</v>
      </c>
      <c r="E444" s="3" t="s">
        <v>1943</v>
      </c>
      <c r="F444" s="3" t="s">
        <v>1945</v>
      </c>
      <c r="G444" s="3" t="s">
        <v>1908</v>
      </c>
      <c r="H444" s="3" t="s">
        <v>1944</v>
      </c>
      <c r="I444" s="3" t="s">
        <v>42</v>
      </c>
      <c r="J444" s="3" t="s">
        <v>43</v>
      </c>
      <c r="K444" s="3" t="s">
        <v>44</v>
      </c>
      <c r="L444" s="3" t="s">
        <v>6</v>
      </c>
      <c r="M444" s="3" t="s">
        <v>9</v>
      </c>
      <c r="N444" s="3">
        <v>85</v>
      </c>
      <c r="O444" s="3">
        <v>429</v>
      </c>
      <c r="P444" s="3">
        <v>504</v>
      </c>
      <c r="Q444" s="3">
        <v>0</v>
      </c>
      <c r="R444" s="3"/>
      <c r="S444" s="3">
        <v>0</v>
      </c>
      <c r="T444" s="3">
        <v>0</v>
      </c>
      <c r="U444" s="3">
        <v>0</v>
      </c>
      <c r="V444" s="3">
        <v>0</v>
      </c>
      <c r="W444" s="3" t="s">
        <v>1946</v>
      </c>
      <c r="X444" s="14">
        <f t="shared" si="6"/>
        <v>1</v>
      </c>
    </row>
    <row r="445" spans="1:24" s="4" customFormat="1" ht="11.25" x14ac:dyDescent="0.2">
      <c r="A445" s="3" t="s">
        <v>1905</v>
      </c>
      <c r="B445" s="3" t="s">
        <v>1906</v>
      </c>
      <c r="C445" s="3" t="s">
        <v>36</v>
      </c>
      <c r="D445" s="3">
        <v>13749</v>
      </c>
      <c r="E445" s="3" t="s">
        <v>1947</v>
      </c>
      <c r="F445" s="3" t="s">
        <v>1950</v>
      </c>
      <c r="G445" s="3" t="s">
        <v>1948</v>
      </c>
      <c r="H445" s="3" t="s">
        <v>1949</v>
      </c>
      <c r="I445" s="3" t="s">
        <v>42</v>
      </c>
      <c r="J445" s="3" t="s">
        <v>43</v>
      </c>
      <c r="K445" s="3" t="s">
        <v>44</v>
      </c>
      <c r="L445" s="3" t="s">
        <v>45</v>
      </c>
      <c r="M445" s="3" t="s">
        <v>9</v>
      </c>
      <c r="N445" s="3">
        <v>100</v>
      </c>
      <c r="O445" s="3">
        <v>2</v>
      </c>
      <c r="P445" s="3">
        <v>2</v>
      </c>
      <c r="Q445" s="3">
        <v>0</v>
      </c>
      <c r="R445" s="3"/>
      <c r="S445" s="3">
        <v>0</v>
      </c>
      <c r="T445" s="3">
        <v>0</v>
      </c>
      <c r="U445" s="3">
        <v>0</v>
      </c>
      <c r="V445" s="3">
        <v>0</v>
      </c>
      <c r="W445" s="3" t="s">
        <v>1951</v>
      </c>
      <c r="X445" s="14">
        <f t="shared" si="6"/>
        <v>1</v>
      </c>
    </row>
    <row r="446" spans="1:24" s="4" customFormat="1" ht="11.25" x14ac:dyDescent="0.2">
      <c r="A446" s="3" t="s">
        <v>1905</v>
      </c>
      <c r="B446" s="3" t="s">
        <v>1952</v>
      </c>
      <c r="C446" s="3" t="s">
        <v>36</v>
      </c>
      <c r="D446" s="3">
        <v>4888</v>
      </c>
      <c r="E446" s="3" t="s">
        <v>1953</v>
      </c>
      <c r="F446" s="3" t="s">
        <v>1954</v>
      </c>
      <c r="G446" s="3"/>
      <c r="H446" s="3"/>
      <c r="I446" s="3" t="s">
        <v>42</v>
      </c>
      <c r="J446" s="3" t="s">
        <v>52</v>
      </c>
      <c r="K446" s="3" t="s">
        <v>53</v>
      </c>
      <c r="L446" s="3" t="s">
        <v>6</v>
      </c>
      <c r="M446" s="3" t="s">
        <v>5256</v>
      </c>
      <c r="N446" s="3" t="s">
        <v>67</v>
      </c>
      <c r="O446" s="3" t="s">
        <v>40</v>
      </c>
      <c r="P446" s="3" t="s">
        <v>40</v>
      </c>
      <c r="Q446" s="3" t="s">
        <v>40</v>
      </c>
      <c r="R446" s="3"/>
      <c r="S446" s="3">
        <v>0</v>
      </c>
      <c r="T446" s="3">
        <v>0</v>
      </c>
      <c r="U446" s="3">
        <v>2</v>
      </c>
      <c r="V446" s="3">
        <v>0</v>
      </c>
      <c r="W446" s="3" t="s">
        <v>1955</v>
      </c>
      <c r="X446" s="14" t="e">
        <f t="shared" si="6"/>
        <v>#VALUE!</v>
      </c>
    </row>
    <row r="447" spans="1:24" s="4" customFormat="1" ht="11.25" x14ac:dyDescent="0.2">
      <c r="A447" s="3" t="s">
        <v>1905</v>
      </c>
      <c r="B447" s="3" t="s">
        <v>1952</v>
      </c>
      <c r="C447" s="3" t="s">
        <v>36</v>
      </c>
      <c r="D447" s="3">
        <v>8786</v>
      </c>
      <c r="E447" s="3" t="s">
        <v>1956</v>
      </c>
      <c r="F447" s="3" t="s">
        <v>1957</v>
      </c>
      <c r="G447" s="3"/>
      <c r="H447" s="3"/>
      <c r="I447" s="3" t="s">
        <v>42</v>
      </c>
      <c r="J447" s="3" t="s">
        <v>52</v>
      </c>
      <c r="K447" s="3" t="s">
        <v>44</v>
      </c>
      <c r="L447" s="3" t="s">
        <v>6</v>
      </c>
      <c r="M447" s="3" t="s">
        <v>5256</v>
      </c>
      <c r="N447" s="3" t="s">
        <v>67</v>
      </c>
      <c r="O447" s="3" t="s">
        <v>40</v>
      </c>
      <c r="P447" s="3" t="s">
        <v>40</v>
      </c>
      <c r="Q447" s="3" t="s">
        <v>40</v>
      </c>
      <c r="R447" s="3"/>
      <c r="S447" s="3">
        <v>0</v>
      </c>
      <c r="T447" s="3">
        <v>12</v>
      </c>
      <c r="U447" s="3">
        <v>12</v>
      </c>
      <c r="V447" s="3">
        <v>0</v>
      </c>
      <c r="W447" s="3" t="s">
        <v>1958</v>
      </c>
      <c r="X447" s="14" t="e">
        <f t="shared" si="6"/>
        <v>#VALUE!</v>
      </c>
    </row>
    <row r="448" spans="1:24" s="4" customFormat="1" ht="11.25" x14ac:dyDescent="0.2">
      <c r="A448" s="3" t="s">
        <v>1905</v>
      </c>
      <c r="B448" s="3" t="s">
        <v>1952</v>
      </c>
      <c r="C448" s="3" t="s">
        <v>36</v>
      </c>
      <c r="D448" s="3">
        <v>8788</v>
      </c>
      <c r="E448" s="3" t="s">
        <v>1959</v>
      </c>
      <c r="F448" s="3" t="s">
        <v>1962</v>
      </c>
      <c r="G448" s="3" t="s">
        <v>1960</v>
      </c>
      <c r="H448" s="3" t="s">
        <v>1961</v>
      </c>
      <c r="I448" s="3" t="s">
        <v>42</v>
      </c>
      <c r="J448" s="3" t="s">
        <v>52</v>
      </c>
      <c r="K448" s="3" t="s">
        <v>53</v>
      </c>
      <c r="L448" s="3" t="s">
        <v>6</v>
      </c>
      <c r="M448" s="3" t="s">
        <v>5257</v>
      </c>
      <c r="N448" s="3">
        <v>8</v>
      </c>
      <c r="O448" s="3">
        <v>1</v>
      </c>
      <c r="P448" s="3">
        <v>12</v>
      </c>
      <c r="Q448" s="3">
        <v>0</v>
      </c>
      <c r="R448" s="3"/>
      <c r="S448" s="3">
        <v>0</v>
      </c>
      <c r="T448" s="3">
        <v>0</v>
      </c>
      <c r="U448" s="3">
        <v>12</v>
      </c>
      <c r="V448" s="3">
        <v>0</v>
      </c>
      <c r="W448" s="3" t="s">
        <v>1963</v>
      </c>
      <c r="X448" s="14" t="e">
        <f t="shared" si="6"/>
        <v>#VALUE!</v>
      </c>
    </row>
    <row r="449" spans="1:24" s="4" customFormat="1" ht="11.25" x14ac:dyDescent="0.2">
      <c r="A449" s="3" t="s">
        <v>1905</v>
      </c>
      <c r="B449" s="3" t="s">
        <v>1952</v>
      </c>
      <c r="C449" s="3" t="s">
        <v>36</v>
      </c>
      <c r="D449" s="3">
        <v>8789</v>
      </c>
      <c r="E449" s="3" t="s">
        <v>1964</v>
      </c>
      <c r="F449" s="3" t="s">
        <v>1967</v>
      </c>
      <c r="G449" s="3" t="s">
        <v>1965</v>
      </c>
      <c r="H449" s="3" t="s">
        <v>1966</v>
      </c>
      <c r="I449" s="3" t="s">
        <v>42</v>
      </c>
      <c r="J449" s="3" t="s">
        <v>52</v>
      </c>
      <c r="K449" s="3" t="s">
        <v>44</v>
      </c>
      <c r="L449" s="3" t="s">
        <v>6</v>
      </c>
      <c r="M449" s="3" t="s">
        <v>5257</v>
      </c>
      <c r="N449" s="3">
        <v>2</v>
      </c>
      <c r="O449" s="3">
        <v>1</v>
      </c>
      <c r="P449" s="3">
        <v>52</v>
      </c>
      <c r="Q449" s="3">
        <v>0</v>
      </c>
      <c r="R449" s="3"/>
      <c r="S449" s="3">
        <v>0</v>
      </c>
      <c r="T449" s="3">
        <v>0</v>
      </c>
      <c r="U449" s="3">
        <v>52</v>
      </c>
      <c r="V449" s="3">
        <v>0</v>
      </c>
      <c r="W449" s="3" t="s">
        <v>1968</v>
      </c>
      <c r="X449" s="14" t="e">
        <f t="shared" si="6"/>
        <v>#VALUE!</v>
      </c>
    </row>
    <row r="450" spans="1:24" s="4" customFormat="1" ht="11.25" x14ac:dyDescent="0.2">
      <c r="A450" s="3" t="s">
        <v>1905</v>
      </c>
      <c r="B450" s="3" t="s">
        <v>1952</v>
      </c>
      <c r="C450" s="3" t="s">
        <v>36</v>
      </c>
      <c r="D450" s="3">
        <v>12953</v>
      </c>
      <c r="E450" s="3" t="s">
        <v>1969</v>
      </c>
      <c r="F450" s="3" t="s">
        <v>1970</v>
      </c>
      <c r="G450" s="3"/>
      <c r="H450" s="3"/>
      <c r="I450" s="3" t="s">
        <v>42</v>
      </c>
      <c r="J450" s="3" t="s">
        <v>43</v>
      </c>
      <c r="K450" s="3" t="s">
        <v>53</v>
      </c>
      <c r="L450" s="3" t="s">
        <v>6</v>
      </c>
      <c r="M450" s="3" t="s">
        <v>5256</v>
      </c>
      <c r="N450" s="3" t="s">
        <v>67</v>
      </c>
      <c r="O450" s="3" t="s">
        <v>40</v>
      </c>
      <c r="P450" s="3" t="s">
        <v>40</v>
      </c>
      <c r="Q450" s="3" t="s">
        <v>40</v>
      </c>
      <c r="R450" s="3"/>
      <c r="S450" s="3">
        <v>102</v>
      </c>
      <c r="T450" s="3">
        <v>53</v>
      </c>
      <c r="U450" s="3">
        <v>52</v>
      </c>
      <c r="V450" s="3">
        <v>0</v>
      </c>
      <c r="W450" s="3" t="s">
        <v>1971</v>
      </c>
      <c r="X450" s="14" t="str">
        <f t="shared" si="6"/>
        <v>-</v>
      </c>
    </row>
    <row r="451" spans="1:24" s="4" customFormat="1" ht="11.25" x14ac:dyDescent="0.2">
      <c r="A451" s="3" t="s">
        <v>1905</v>
      </c>
      <c r="B451" s="3" t="s">
        <v>1952</v>
      </c>
      <c r="C451" s="3" t="s">
        <v>36</v>
      </c>
      <c r="D451" s="3">
        <v>13666</v>
      </c>
      <c r="E451" s="3" t="s">
        <v>1972</v>
      </c>
      <c r="F451" s="3" t="s">
        <v>1975</v>
      </c>
      <c r="G451" s="3" t="s">
        <v>1973</v>
      </c>
      <c r="H451" s="3" t="s">
        <v>1974</v>
      </c>
      <c r="I451" s="3" t="s">
        <v>42</v>
      </c>
      <c r="J451" s="3" t="s">
        <v>43</v>
      </c>
      <c r="K451" s="3" t="s">
        <v>44</v>
      </c>
      <c r="L451" s="3" t="s">
        <v>6</v>
      </c>
      <c r="M451" s="3" t="s">
        <v>9</v>
      </c>
      <c r="N451" s="3">
        <v>100</v>
      </c>
      <c r="O451" s="3">
        <v>1</v>
      </c>
      <c r="P451" s="3">
        <v>1</v>
      </c>
      <c r="Q451" s="3">
        <v>0</v>
      </c>
      <c r="R451" s="3"/>
      <c r="S451" s="3" t="s">
        <v>67</v>
      </c>
      <c r="T451" s="3" t="s">
        <v>40</v>
      </c>
      <c r="U451" s="3" t="s">
        <v>40</v>
      </c>
      <c r="V451" s="3" t="s">
        <v>40</v>
      </c>
      <c r="W451" s="3" t="s">
        <v>1976</v>
      </c>
      <c r="X451" s="14">
        <f t="shared" ref="X451:X514" si="7">+IF(J451="Asc",IF(AND(M451="Nuevo",IFERROR((N451-S451)/S451,"-") ="-"),1,IFERROR((N451-S451)/S451,"-")),IF(AND(M451="Nuevo",IFERROR((N451-S451)/S451,"-") ="-"),1,IFERROR((N451-S451)/S451,"-"))*-1)</f>
        <v>1</v>
      </c>
    </row>
    <row r="452" spans="1:24" s="4" customFormat="1" ht="11.25" x14ac:dyDescent="0.2">
      <c r="A452" s="3" t="s">
        <v>1905</v>
      </c>
      <c r="B452" s="3" t="s">
        <v>1977</v>
      </c>
      <c r="C452" s="3" t="s">
        <v>36</v>
      </c>
      <c r="D452" s="3">
        <v>8951</v>
      </c>
      <c r="E452" s="3" t="s">
        <v>1978</v>
      </c>
      <c r="F452" s="3" t="s">
        <v>1981</v>
      </c>
      <c r="G452" s="3" t="s">
        <v>1979</v>
      </c>
      <c r="H452" s="3" t="s">
        <v>1980</v>
      </c>
      <c r="I452" s="3" t="s">
        <v>42</v>
      </c>
      <c r="J452" s="3" t="s">
        <v>43</v>
      </c>
      <c r="K452" s="3" t="s">
        <v>44</v>
      </c>
      <c r="L452" s="3" t="s">
        <v>6</v>
      </c>
      <c r="M452" s="3" t="s">
        <v>5257</v>
      </c>
      <c r="N452" s="3">
        <v>100</v>
      </c>
      <c r="O452" s="3">
        <v>4</v>
      </c>
      <c r="P452" s="3">
        <v>4</v>
      </c>
      <c r="Q452" s="3">
        <v>0</v>
      </c>
      <c r="R452" s="3"/>
      <c r="S452" s="3">
        <v>100</v>
      </c>
      <c r="T452" s="3">
        <v>6</v>
      </c>
      <c r="U452" s="3">
        <v>6</v>
      </c>
      <c r="V452" s="3">
        <v>0</v>
      </c>
      <c r="W452" s="3" t="s">
        <v>1982</v>
      </c>
      <c r="X452" s="14">
        <f t="shared" si="7"/>
        <v>0</v>
      </c>
    </row>
    <row r="453" spans="1:24" s="4" customFormat="1" ht="11.25" x14ac:dyDescent="0.2">
      <c r="A453" s="3" t="s">
        <v>1905</v>
      </c>
      <c r="B453" s="3" t="s">
        <v>1977</v>
      </c>
      <c r="C453" s="3" t="s">
        <v>36</v>
      </c>
      <c r="D453" s="3">
        <v>10041</v>
      </c>
      <c r="E453" s="3" t="s">
        <v>1983</v>
      </c>
      <c r="F453" s="3" t="s">
        <v>1986</v>
      </c>
      <c r="G453" s="3" t="s">
        <v>1984</v>
      </c>
      <c r="H453" s="3" t="s">
        <v>1985</v>
      </c>
      <c r="I453" s="3" t="s">
        <v>42</v>
      </c>
      <c r="J453" s="3" t="s">
        <v>43</v>
      </c>
      <c r="K453" s="3" t="s">
        <v>53</v>
      </c>
      <c r="L453" s="3" t="s">
        <v>6</v>
      </c>
      <c r="M453" s="3" t="s">
        <v>5257</v>
      </c>
      <c r="N453" s="3">
        <v>100</v>
      </c>
      <c r="O453" s="3">
        <v>10</v>
      </c>
      <c r="P453" s="3">
        <v>10</v>
      </c>
      <c r="Q453" s="3">
        <v>0</v>
      </c>
      <c r="R453" s="3"/>
      <c r="S453" s="3">
        <v>100</v>
      </c>
      <c r="T453" s="3">
        <v>13</v>
      </c>
      <c r="U453" s="3">
        <v>13</v>
      </c>
      <c r="V453" s="3">
        <v>0</v>
      </c>
      <c r="W453" s="3" t="s">
        <v>1987</v>
      </c>
      <c r="X453" s="14">
        <f t="shared" si="7"/>
        <v>0</v>
      </c>
    </row>
    <row r="454" spans="1:24" s="4" customFormat="1" ht="11.25" x14ac:dyDescent="0.2">
      <c r="A454" s="3" t="s">
        <v>1905</v>
      </c>
      <c r="B454" s="3" t="s">
        <v>1977</v>
      </c>
      <c r="C454" s="3" t="s">
        <v>36</v>
      </c>
      <c r="D454" s="3">
        <v>10266</v>
      </c>
      <c r="E454" s="3" t="s">
        <v>1988</v>
      </c>
      <c r="F454" s="3" t="s">
        <v>1991</v>
      </c>
      <c r="G454" s="3" t="s">
        <v>1989</v>
      </c>
      <c r="H454" s="3" t="s">
        <v>1990</v>
      </c>
      <c r="I454" s="3" t="s">
        <v>42</v>
      </c>
      <c r="J454" s="3" t="s">
        <v>52</v>
      </c>
      <c r="K454" s="3" t="s">
        <v>53</v>
      </c>
      <c r="L454" s="3" t="s">
        <v>6</v>
      </c>
      <c r="M454" s="3" t="s">
        <v>5257</v>
      </c>
      <c r="N454" s="3">
        <v>0</v>
      </c>
      <c r="O454" s="3">
        <v>0</v>
      </c>
      <c r="P454" s="3">
        <v>4</v>
      </c>
      <c r="Q454" s="3">
        <v>0</v>
      </c>
      <c r="R454" s="3"/>
      <c r="S454" s="3">
        <v>0</v>
      </c>
      <c r="T454" s="3">
        <v>0</v>
      </c>
      <c r="U454" s="3">
        <v>3</v>
      </c>
      <c r="V454" s="3">
        <v>0</v>
      </c>
      <c r="W454" s="3" t="s">
        <v>1992</v>
      </c>
      <c r="X454" s="14" t="e">
        <f t="shared" si="7"/>
        <v>#VALUE!</v>
      </c>
    </row>
    <row r="455" spans="1:24" s="4" customFormat="1" ht="11.25" x14ac:dyDescent="0.2">
      <c r="A455" s="3" t="s">
        <v>1905</v>
      </c>
      <c r="B455" s="3" t="s">
        <v>1977</v>
      </c>
      <c r="C455" s="3" t="s">
        <v>36</v>
      </c>
      <c r="D455" s="3">
        <v>12579</v>
      </c>
      <c r="E455" s="3" t="s">
        <v>1993</v>
      </c>
      <c r="F455" s="3" t="s">
        <v>1995</v>
      </c>
      <c r="G455" s="3"/>
      <c r="H455" s="3" t="s">
        <v>1994</v>
      </c>
      <c r="I455" s="3" t="s">
        <v>42</v>
      </c>
      <c r="J455" s="3" t="s">
        <v>43</v>
      </c>
      <c r="K455" s="3" t="s">
        <v>44</v>
      </c>
      <c r="L455" s="3" t="s">
        <v>78</v>
      </c>
      <c r="M455" s="3" t="s">
        <v>5256</v>
      </c>
      <c r="N455" s="3" t="s">
        <v>67</v>
      </c>
      <c r="O455" s="3" t="s">
        <v>40</v>
      </c>
      <c r="P455" s="3" t="s">
        <v>40</v>
      </c>
      <c r="Q455" s="3" t="s">
        <v>40</v>
      </c>
      <c r="R455" s="3"/>
      <c r="S455" s="3">
        <v>7.58</v>
      </c>
      <c r="T455" s="3">
        <v>405447</v>
      </c>
      <c r="U455" s="3">
        <v>5345522</v>
      </c>
      <c r="V455" s="3">
        <v>0</v>
      </c>
      <c r="W455" s="3" t="s">
        <v>1996</v>
      </c>
      <c r="X455" s="14" t="str">
        <f t="shared" si="7"/>
        <v>-</v>
      </c>
    </row>
    <row r="456" spans="1:24" s="4" customFormat="1" ht="11.25" x14ac:dyDescent="0.2">
      <c r="A456" s="3" t="s">
        <v>1905</v>
      </c>
      <c r="B456" s="3" t="s">
        <v>1977</v>
      </c>
      <c r="C456" s="3" t="s">
        <v>36</v>
      </c>
      <c r="D456" s="3">
        <v>13691</v>
      </c>
      <c r="E456" s="3" t="s">
        <v>1997</v>
      </c>
      <c r="F456" s="3" t="s">
        <v>2000</v>
      </c>
      <c r="G456" s="3" t="s">
        <v>1998</v>
      </c>
      <c r="H456" s="3" t="s">
        <v>1999</v>
      </c>
      <c r="I456" s="3" t="s">
        <v>42</v>
      </c>
      <c r="J456" s="3" t="s">
        <v>43</v>
      </c>
      <c r="K456" s="3" t="s">
        <v>44</v>
      </c>
      <c r="L456" s="3" t="s">
        <v>6</v>
      </c>
      <c r="M456" s="3" t="s">
        <v>9</v>
      </c>
      <c r="N456" s="3">
        <v>94</v>
      </c>
      <c r="O456" s="3">
        <v>15</v>
      </c>
      <c r="P456" s="3">
        <v>16</v>
      </c>
      <c r="Q456" s="3">
        <v>0</v>
      </c>
      <c r="R456" s="3"/>
      <c r="S456" s="3">
        <v>100</v>
      </c>
      <c r="T456" s="3">
        <v>14</v>
      </c>
      <c r="U456" s="3">
        <v>14</v>
      </c>
      <c r="V456" s="3">
        <v>0</v>
      </c>
      <c r="W456" s="3" t="s">
        <v>2001</v>
      </c>
      <c r="X456" s="14">
        <f t="shared" si="7"/>
        <v>-0.06</v>
      </c>
    </row>
    <row r="457" spans="1:24" s="4" customFormat="1" ht="11.25" x14ac:dyDescent="0.2">
      <c r="A457" s="3" t="s">
        <v>1905</v>
      </c>
      <c r="B457" s="3" t="s">
        <v>1977</v>
      </c>
      <c r="C457" s="3" t="s">
        <v>36</v>
      </c>
      <c r="D457" s="3">
        <v>13792</v>
      </c>
      <c r="E457" s="3" t="s">
        <v>2002</v>
      </c>
      <c r="F457" s="3" t="s">
        <v>2005</v>
      </c>
      <c r="G457" s="3" t="s">
        <v>2003</v>
      </c>
      <c r="H457" s="3" t="s">
        <v>2004</v>
      </c>
      <c r="I457" s="3" t="s">
        <v>2006</v>
      </c>
      <c r="J457" s="3" t="s">
        <v>43</v>
      </c>
      <c r="K457" s="3" t="s">
        <v>44</v>
      </c>
      <c r="L457" s="3" t="s">
        <v>392</v>
      </c>
      <c r="M457" s="3" t="s">
        <v>9</v>
      </c>
      <c r="N457" s="3">
        <v>567</v>
      </c>
      <c r="O457" s="3">
        <v>7052760</v>
      </c>
      <c r="P457" s="3">
        <v>12434</v>
      </c>
      <c r="Q457" s="3">
        <v>0</v>
      </c>
      <c r="R457" s="3"/>
      <c r="S457" s="3">
        <v>0</v>
      </c>
      <c r="T457" s="3">
        <v>0</v>
      </c>
      <c r="U457" s="3">
        <v>0</v>
      </c>
      <c r="V457" s="3">
        <v>0</v>
      </c>
      <c r="W457" s="3" t="s">
        <v>2007</v>
      </c>
      <c r="X457" s="14">
        <f t="shared" si="7"/>
        <v>1</v>
      </c>
    </row>
    <row r="458" spans="1:24" s="4" customFormat="1" ht="11.25" x14ac:dyDescent="0.2">
      <c r="A458" s="3" t="s">
        <v>1905</v>
      </c>
      <c r="B458" s="3" t="s">
        <v>1977</v>
      </c>
      <c r="C458" s="3" t="s">
        <v>36</v>
      </c>
      <c r="D458" s="3">
        <v>13877</v>
      </c>
      <c r="E458" s="3" t="s">
        <v>2008</v>
      </c>
      <c r="F458" s="3" t="s">
        <v>2011</v>
      </c>
      <c r="G458" s="3" t="s">
        <v>2009</v>
      </c>
      <c r="H458" s="3" t="s">
        <v>2010</v>
      </c>
      <c r="I458" s="3" t="s">
        <v>42</v>
      </c>
      <c r="J458" s="3" t="s">
        <v>43</v>
      </c>
      <c r="K458" s="3" t="s">
        <v>44</v>
      </c>
      <c r="L458" s="3" t="s">
        <v>45</v>
      </c>
      <c r="M458" s="3" t="s">
        <v>9</v>
      </c>
      <c r="N458" s="3">
        <v>83</v>
      </c>
      <c r="O458" s="3">
        <v>10</v>
      </c>
      <c r="P458" s="3">
        <v>12</v>
      </c>
      <c r="Q458" s="3">
        <v>0</v>
      </c>
      <c r="R458" s="3"/>
      <c r="S458" s="3">
        <v>100</v>
      </c>
      <c r="T458" s="3">
        <v>10</v>
      </c>
      <c r="U458" s="3">
        <v>10</v>
      </c>
      <c r="V458" s="3">
        <v>0</v>
      </c>
      <c r="W458" s="3" t="s">
        <v>2012</v>
      </c>
      <c r="X458" s="14">
        <f t="shared" si="7"/>
        <v>-0.17</v>
      </c>
    </row>
    <row r="459" spans="1:24" s="4" customFormat="1" ht="11.25" x14ac:dyDescent="0.2">
      <c r="A459" s="3" t="s">
        <v>1905</v>
      </c>
      <c r="B459" s="3" t="s">
        <v>2013</v>
      </c>
      <c r="C459" s="3" t="s">
        <v>36</v>
      </c>
      <c r="D459" s="3">
        <v>9268</v>
      </c>
      <c r="E459" s="3" t="s">
        <v>2014</v>
      </c>
      <c r="F459" s="3" t="s">
        <v>2017</v>
      </c>
      <c r="G459" s="3" t="s">
        <v>2015</v>
      </c>
      <c r="H459" s="3" t="s">
        <v>2016</v>
      </c>
      <c r="I459" s="3" t="s">
        <v>42</v>
      </c>
      <c r="J459" s="3" t="s">
        <v>43</v>
      </c>
      <c r="K459" s="3" t="s">
        <v>44</v>
      </c>
      <c r="L459" s="3" t="s">
        <v>6</v>
      </c>
      <c r="M459" s="3" t="s">
        <v>5257</v>
      </c>
      <c r="N459" s="3">
        <v>100</v>
      </c>
      <c r="O459" s="3">
        <v>15</v>
      </c>
      <c r="P459" s="3">
        <v>15</v>
      </c>
      <c r="Q459" s="3">
        <v>0</v>
      </c>
      <c r="R459" s="3"/>
      <c r="S459" s="3">
        <v>100</v>
      </c>
      <c r="T459" s="3">
        <v>15</v>
      </c>
      <c r="U459" s="3">
        <v>15</v>
      </c>
      <c r="V459" s="3">
        <v>0</v>
      </c>
      <c r="W459" s="3" t="s">
        <v>2018</v>
      </c>
      <c r="X459" s="14">
        <f t="shared" si="7"/>
        <v>0</v>
      </c>
    </row>
    <row r="460" spans="1:24" s="4" customFormat="1" ht="11.25" x14ac:dyDescent="0.2">
      <c r="A460" s="3" t="s">
        <v>1905</v>
      </c>
      <c r="B460" s="3" t="s">
        <v>2013</v>
      </c>
      <c r="C460" s="3" t="s">
        <v>36</v>
      </c>
      <c r="D460" s="3">
        <v>12411</v>
      </c>
      <c r="E460" s="3" t="s">
        <v>2019</v>
      </c>
      <c r="F460" s="3" t="s">
        <v>2022</v>
      </c>
      <c r="G460" s="3" t="s">
        <v>2020</v>
      </c>
      <c r="H460" s="3" t="s">
        <v>2021</v>
      </c>
      <c r="I460" s="3" t="s">
        <v>42</v>
      </c>
      <c r="J460" s="3" t="s">
        <v>43</v>
      </c>
      <c r="K460" s="3" t="s">
        <v>44</v>
      </c>
      <c r="L460" s="3" t="s">
        <v>45</v>
      </c>
      <c r="M460" s="3" t="s">
        <v>5257</v>
      </c>
      <c r="N460" s="3">
        <v>100</v>
      </c>
      <c r="O460" s="3">
        <v>565</v>
      </c>
      <c r="P460" s="3">
        <v>565</v>
      </c>
      <c r="Q460" s="3">
        <v>0</v>
      </c>
      <c r="R460" s="3"/>
      <c r="S460" s="3">
        <v>100</v>
      </c>
      <c r="T460" s="3">
        <v>565</v>
      </c>
      <c r="U460" s="3">
        <v>565</v>
      </c>
      <c r="V460" s="3">
        <v>0</v>
      </c>
      <c r="W460" s="3" t="s">
        <v>2023</v>
      </c>
      <c r="X460" s="14">
        <f t="shared" si="7"/>
        <v>0</v>
      </c>
    </row>
    <row r="461" spans="1:24" s="4" customFormat="1" ht="11.25" x14ac:dyDescent="0.2">
      <c r="A461" s="3" t="s">
        <v>1905</v>
      </c>
      <c r="B461" s="3" t="s">
        <v>2013</v>
      </c>
      <c r="C461" s="3" t="s">
        <v>36</v>
      </c>
      <c r="D461" s="3">
        <v>12412</v>
      </c>
      <c r="E461" s="3" t="s">
        <v>2024</v>
      </c>
      <c r="F461" s="3" t="s">
        <v>2027</v>
      </c>
      <c r="G461" s="3" t="s">
        <v>2025</v>
      </c>
      <c r="H461" s="3" t="s">
        <v>2026</v>
      </c>
      <c r="I461" s="3" t="s">
        <v>42</v>
      </c>
      <c r="J461" s="3" t="s">
        <v>43</v>
      </c>
      <c r="K461" s="3" t="s">
        <v>53</v>
      </c>
      <c r="L461" s="3" t="s">
        <v>6</v>
      </c>
      <c r="M461" s="3" t="s">
        <v>5257</v>
      </c>
      <c r="N461" s="3">
        <v>82</v>
      </c>
      <c r="O461" s="3">
        <v>41</v>
      </c>
      <c r="P461" s="3">
        <v>50</v>
      </c>
      <c r="Q461" s="3">
        <v>0</v>
      </c>
      <c r="R461" s="3"/>
      <c r="S461" s="3">
        <v>89.1</v>
      </c>
      <c r="T461" s="3">
        <v>41</v>
      </c>
      <c r="U461" s="3">
        <v>46</v>
      </c>
      <c r="V461" s="3">
        <v>0</v>
      </c>
      <c r="W461" s="3" t="s">
        <v>2028</v>
      </c>
      <c r="X461" s="14">
        <f t="shared" si="7"/>
        <v>-7.9685746352412962E-2</v>
      </c>
    </row>
    <row r="462" spans="1:24" s="4" customFormat="1" ht="11.25" x14ac:dyDescent="0.2">
      <c r="A462" s="3" t="s">
        <v>1905</v>
      </c>
      <c r="B462" s="3" t="s">
        <v>2013</v>
      </c>
      <c r="C462" s="3" t="s">
        <v>36</v>
      </c>
      <c r="D462" s="3">
        <v>13537</v>
      </c>
      <c r="E462" s="3" t="s">
        <v>2029</v>
      </c>
      <c r="F462" s="3" t="s">
        <v>2032</v>
      </c>
      <c r="G462" s="3" t="s">
        <v>2030</v>
      </c>
      <c r="H462" s="3" t="s">
        <v>2031</v>
      </c>
      <c r="I462" s="3" t="s">
        <v>42</v>
      </c>
      <c r="J462" s="3" t="s">
        <v>43</v>
      </c>
      <c r="K462" s="3" t="s">
        <v>44</v>
      </c>
      <c r="L462" s="3" t="s">
        <v>45</v>
      </c>
      <c r="M462" s="3" t="s">
        <v>9</v>
      </c>
      <c r="N462" s="3">
        <v>80</v>
      </c>
      <c r="O462" s="3">
        <v>400</v>
      </c>
      <c r="P462" s="3">
        <v>500</v>
      </c>
      <c r="Q462" s="3">
        <v>0</v>
      </c>
      <c r="R462" s="3"/>
      <c r="S462" s="3">
        <v>97.25</v>
      </c>
      <c r="T462" s="3">
        <v>673</v>
      </c>
      <c r="U462" s="3">
        <v>692</v>
      </c>
      <c r="V462" s="3">
        <v>0</v>
      </c>
      <c r="W462" s="3" t="s">
        <v>2033</v>
      </c>
      <c r="X462" s="14">
        <f t="shared" si="7"/>
        <v>-0.17737789203084833</v>
      </c>
    </row>
    <row r="463" spans="1:24" s="4" customFormat="1" ht="11.25" x14ac:dyDescent="0.2">
      <c r="A463" s="3" t="s">
        <v>2034</v>
      </c>
      <c r="B463" s="3" t="s">
        <v>2035</v>
      </c>
      <c r="C463" s="3" t="s">
        <v>36</v>
      </c>
      <c r="D463" s="3">
        <v>2144</v>
      </c>
      <c r="E463" s="3" t="s">
        <v>2036</v>
      </c>
      <c r="F463" s="3" t="s">
        <v>2037</v>
      </c>
      <c r="G463" s="3"/>
      <c r="H463" s="3"/>
      <c r="I463" s="3" t="s">
        <v>42</v>
      </c>
      <c r="J463" s="3" t="s">
        <v>43</v>
      </c>
      <c r="K463" s="3" t="s">
        <v>44</v>
      </c>
      <c r="L463" s="3" t="s">
        <v>6</v>
      </c>
      <c r="M463" s="3" t="s">
        <v>5256</v>
      </c>
      <c r="N463" s="3" t="s">
        <v>67</v>
      </c>
      <c r="O463" s="3" t="s">
        <v>40</v>
      </c>
      <c r="P463" s="3" t="s">
        <v>40</v>
      </c>
      <c r="Q463" s="3" t="s">
        <v>40</v>
      </c>
      <c r="R463" s="3"/>
      <c r="S463" s="3">
        <v>79</v>
      </c>
      <c r="T463" s="3">
        <v>53</v>
      </c>
      <c r="U463" s="3">
        <v>67</v>
      </c>
      <c r="V463" s="3">
        <v>0</v>
      </c>
      <c r="W463" s="3" t="s">
        <v>2038</v>
      </c>
      <c r="X463" s="14" t="str">
        <f t="shared" si="7"/>
        <v>-</v>
      </c>
    </row>
    <row r="464" spans="1:24" s="4" customFormat="1" ht="11.25" x14ac:dyDescent="0.2">
      <c r="A464" s="3" t="s">
        <v>2034</v>
      </c>
      <c r="B464" s="3" t="s">
        <v>2035</v>
      </c>
      <c r="C464" s="3" t="s">
        <v>36</v>
      </c>
      <c r="D464" s="3">
        <v>9557</v>
      </c>
      <c r="E464" s="3" t="s">
        <v>2039</v>
      </c>
      <c r="F464" s="3" t="s">
        <v>2040</v>
      </c>
      <c r="G464" s="3"/>
      <c r="H464" s="3"/>
      <c r="I464" s="3" t="s">
        <v>42</v>
      </c>
      <c r="J464" s="3" t="s">
        <v>43</v>
      </c>
      <c r="K464" s="3" t="s">
        <v>44</v>
      </c>
      <c r="L464" s="3" t="s">
        <v>6</v>
      </c>
      <c r="M464" s="3" t="s">
        <v>5256</v>
      </c>
      <c r="N464" s="3" t="s">
        <v>67</v>
      </c>
      <c r="O464" s="3" t="s">
        <v>40</v>
      </c>
      <c r="P464" s="3" t="s">
        <v>40</v>
      </c>
      <c r="Q464" s="3" t="s">
        <v>40</v>
      </c>
      <c r="R464" s="3"/>
      <c r="S464" s="3">
        <v>100</v>
      </c>
      <c r="T464" s="3">
        <v>18</v>
      </c>
      <c r="U464" s="3">
        <v>18</v>
      </c>
      <c r="V464" s="3">
        <v>0</v>
      </c>
      <c r="W464" s="3" t="s">
        <v>2041</v>
      </c>
      <c r="X464" s="14" t="str">
        <f t="shared" si="7"/>
        <v>-</v>
      </c>
    </row>
    <row r="465" spans="1:24" s="4" customFormat="1" ht="11.25" x14ac:dyDescent="0.2">
      <c r="A465" s="3" t="s">
        <v>2034</v>
      </c>
      <c r="B465" s="3" t="s">
        <v>2035</v>
      </c>
      <c r="C465" s="3" t="s">
        <v>36</v>
      </c>
      <c r="D465" s="3">
        <v>9559</v>
      </c>
      <c r="E465" s="3" t="s">
        <v>2042</v>
      </c>
      <c r="F465" s="3" t="s">
        <v>2043</v>
      </c>
      <c r="G465" s="3"/>
      <c r="H465" s="3"/>
      <c r="I465" s="3" t="s">
        <v>87</v>
      </c>
      <c r="J465" s="3" t="s">
        <v>52</v>
      </c>
      <c r="K465" s="3" t="s">
        <v>53</v>
      </c>
      <c r="L465" s="3" t="s">
        <v>6</v>
      </c>
      <c r="M465" s="3" t="s">
        <v>5256</v>
      </c>
      <c r="N465" s="3" t="s">
        <v>67</v>
      </c>
      <c r="O465" s="3" t="s">
        <v>40</v>
      </c>
      <c r="P465" s="3" t="s">
        <v>40</v>
      </c>
      <c r="Q465" s="3" t="s">
        <v>40</v>
      </c>
      <c r="R465" s="3"/>
      <c r="S465" s="3">
        <v>13</v>
      </c>
      <c r="T465" s="3">
        <v>155</v>
      </c>
      <c r="U465" s="3">
        <v>12</v>
      </c>
      <c r="V465" s="3">
        <v>0</v>
      </c>
      <c r="W465" s="3" t="s">
        <v>2044</v>
      </c>
      <c r="X465" s="14" t="e">
        <f t="shared" si="7"/>
        <v>#VALUE!</v>
      </c>
    </row>
    <row r="466" spans="1:24" s="4" customFormat="1" ht="11.25" x14ac:dyDescent="0.2">
      <c r="A466" s="3" t="s">
        <v>2034</v>
      </c>
      <c r="B466" s="3" t="s">
        <v>2035</v>
      </c>
      <c r="C466" s="3" t="s">
        <v>36</v>
      </c>
      <c r="D466" s="3">
        <v>12945</v>
      </c>
      <c r="E466" s="3" t="s">
        <v>2045</v>
      </c>
      <c r="F466" s="3" t="s">
        <v>2047</v>
      </c>
      <c r="G466" s="3" t="s">
        <v>2046</v>
      </c>
      <c r="H466" s="3"/>
      <c r="I466" s="3" t="s">
        <v>42</v>
      </c>
      <c r="J466" s="3" t="s">
        <v>43</v>
      </c>
      <c r="K466" s="3" t="s">
        <v>44</v>
      </c>
      <c r="L466" s="3" t="s">
        <v>6</v>
      </c>
      <c r="M466" s="3" t="s">
        <v>5257</v>
      </c>
      <c r="N466" s="3">
        <v>8</v>
      </c>
      <c r="O466" s="3">
        <v>95</v>
      </c>
      <c r="P466" s="3">
        <v>1176</v>
      </c>
      <c r="Q466" s="3">
        <v>0</v>
      </c>
      <c r="R466" s="3"/>
      <c r="S466" s="3">
        <v>8</v>
      </c>
      <c r="T466" s="3">
        <v>90</v>
      </c>
      <c r="U466" s="3">
        <v>1118</v>
      </c>
      <c r="V466" s="3">
        <v>0</v>
      </c>
      <c r="W466" s="3" t="s">
        <v>2048</v>
      </c>
      <c r="X466" s="14">
        <f t="shared" si="7"/>
        <v>0</v>
      </c>
    </row>
    <row r="467" spans="1:24" s="4" customFormat="1" ht="11.25" x14ac:dyDescent="0.2">
      <c r="A467" s="3" t="s">
        <v>2034</v>
      </c>
      <c r="B467" s="3" t="s">
        <v>2035</v>
      </c>
      <c r="C467" s="3" t="s">
        <v>36</v>
      </c>
      <c r="D467" s="3">
        <v>13520</v>
      </c>
      <c r="E467" s="3" t="s">
        <v>2049</v>
      </c>
      <c r="F467" s="3" t="s">
        <v>2052</v>
      </c>
      <c r="G467" s="3" t="s">
        <v>2050</v>
      </c>
      <c r="H467" s="3" t="s">
        <v>2051</v>
      </c>
      <c r="I467" s="3" t="s">
        <v>42</v>
      </c>
      <c r="J467" s="3" t="s">
        <v>52</v>
      </c>
      <c r="K467" s="3" t="s">
        <v>44</v>
      </c>
      <c r="L467" s="3" t="s">
        <v>6</v>
      </c>
      <c r="M467" s="3" t="s">
        <v>9</v>
      </c>
      <c r="N467" s="3">
        <v>50</v>
      </c>
      <c r="O467" s="3">
        <v>23</v>
      </c>
      <c r="P467" s="3">
        <v>46</v>
      </c>
      <c r="Q467" s="3">
        <v>0</v>
      </c>
      <c r="R467" s="3"/>
      <c r="S467" s="3" t="s">
        <v>67</v>
      </c>
      <c r="T467" s="3" t="s">
        <v>40</v>
      </c>
      <c r="U467" s="3" t="s">
        <v>40</v>
      </c>
      <c r="V467" s="3" t="s">
        <v>40</v>
      </c>
      <c r="W467" s="3" t="s">
        <v>2053</v>
      </c>
      <c r="X467" s="14">
        <f t="shared" si="7"/>
        <v>-1</v>
      </c>
    </row>
    <row r="468" spans="1:24" s="4" customFormat="1" ht="11.25" x14ac:dyDescent="0.2">
      <c r="A468" s="3" t="s">
        <v>2034</v>
      </c>
      <c r="B468" s="3" t="s">
        <v>2035</v>
      </c>
      <c r="C468" s="3" t="s">
        <v>36</v>
      </c>
      <c r="D468" s="3">
        <v>13614</v>
      </c>
      <c r="E468" s="3" t="s">
        <v>2054</v>
      </c>
      <c r="F468" s="3" t="s">
        <v>2057</v>
      </c>
      <c r="G468" s="3" t="s">
        <v>2055</v>
      </c>
      <c r="H468" s="3" t="s">
        <v>2056</v>
      </c>
      <c r="I468" s="3" t="s">
        <v>87</v>
      </c>
      <c r="J468" s="3" t="s">
        <v>52</v>
      </c>
      <c r="K468" s="3" t="s">
        <v>53</v>
      </c>
      <c r="L468" s="3" t="s">
        <v>6</v>
      </c>
      <c r="M468" s="3" t="s">
        <v>9</v>
      </c>
      <c r="N468" s="3">
        <v>30</v>
      </c>
      <c r="O468" s="3">
        <v>1440</v>
      </c>
      <c r="P468" s="3">
        <v>48</v>
      </c>
      <c r="Q468" s="3">
        <v>0</v>
      </c>
      <c r="R468" s="3"/>
      <c r="S468" s="3" t="s">
        <v>67</v>
      </c>
      <c r="T468" s="3" t="s">
        <v>40</v>
      </c>
      <c r="U468" s="3" t="s">
        <v>40</v>
      </c>
      <c r="V468" s="3" t="s">
        <v>40</v>
      </c>
      <c r="W468" s="3" t="s">
        <v>2058</v>
      </c>
      <c r="X468" s="14">
        <f t="shared" si="7"/>
        <v>-1</v>
      </c>
    </row>
    <row r="469" spans="1:24" s="4" customFormat="1" ht="11.25" x14ac:dyDescent="0.2">
      <c r="A469" s="3" t="s">
        <v>2034</v>
      </c>
      <c r="B469" s="3" t="s">
        <v>2035</v>
      </c>
      <c r="C469" s="3" t="s">
        <v>36</v>
      </c>
      <c r="D469" s="3">
        <v>13623</v>
      </c>
      <c r="E469" s="3" t="s">
        <v>2059</v>
      </c>
      <c r="F469" s="3" t="s">
        <v>2061</v>
      </c>
      <c r="G469" s="3" t="s">
        <v>2055</v>
      </c>
      <c r="H469" s="3" t="s">
        <v>2060</v>
      </c>
      <c r="I469" s="3" t="s">
        <v>87</v>
      </c>
      <c r="J469" s="3" t="s">
        <v>52</v>
      </c>
      <c r="K469" s="3" t="s">
        <v>53</v>
      </c>
      <c r="L469" s="3" t="s">
        <v>6</v>
      </c>
      <c r="M469" s="3" t="s">
        <v>9</v>
      </c>
      <c r="N469" s="3">
        <v>90</v>
      </c>
      <c r="O469" s="3">
        <v>450</v>
      </c>
      <c r="P469" s="3">
        <v>5</v>
      </c>
      <c r="Q469" s="3">
        <v>0</v>
      </c>
      <c r="R469" s="3"/>
      <c r="S469" s="3" t="s">
        <v>67</v>
      </c>
      <c r="T469" s="3" t="s">
        <v>40</v>
      </c>
      <c r="U469" s="3" t="s">
        <v>40</v>
      </c>
      <c r="V469" s="3" t="s">
        <v>40</v>
      </c>
      <c r="W469" s="3" t="s">
        <v>2062</v>
      </c>
      <c r="X469" s="14">
        <f t="shared" si="7"/>
        <v>-1</v>
      </c>
    </row>
    <row r="470" spans="1:24" s="4" customFormat="1" ht="11.25" x14ac:dyDescent="0.2">
      <c r="A470" s="3" t="s">
        <v>2034</v>
      </c>
      <c r="B470" s="3" t="s">
        <v>2035</v>
      </c>
      <c r="C470" s="3" t="s">
        <v>36</v>
      </c>
      <c r="D470" s="3">
        <v>13847</v>
      </c>
      <c r="E470" s="3" t="s">
        <v>2063</v>
      </c>
      <c r="F470" s="3" t="s">
        <v>2066</v>
      </c>
      <c r="G470" s="3" t="s">
        <v>2064</v>
      </c>
      <c r="H470" s="3" t="s">
        <v>2065</v>
      </c>
      <c r="I470" s="3" t="s">
        <v>42</v>
      </c>
      <c r="J470" s="3" t="s">
        <v>43</v>
      </c>
      <c r="K470" s="3" t="s">
        <v>44</v>
      </c>
      <c r="L470" s="3" t="s">
        <v>6</v>
      </c>
      <c r="M470" s="3" t="s">
        <v>9</v>
      </c>
      <c r="N470" s="3">
        <v>50</v>
      </c>
      <c r="O470" s="3">
        <v>14</v>
      </c>
      <c r="P470" s="3">
        <v>28</v>
      </c>
      <c r="Q470" s="3">
        <v>0</v>
      </c>
      <c r="R470" s="3"/>
      <c r="S470" s="3" t="s">
        <v>67</v>
      </c>
      <c r="T470" s="3" t="s">
        <v>40</v>
      </c>
      <c r="U470" s="3" t="s">
        <v>40</v>
      </c>
      <c r="V470" s="3" t="s">
        <v>40</v>
      </c>
      <c r="W470" s="3" t="s">
        <v>2067</v>
      </c>
      <c r="X470" s="14">
        <f t="shared" si="7"/>
        <v>1</v>
      </c>
    </row>
    <row r="471" spans="1:24" s="4" customFormat="1" ht="11.25" x14ac:dyDescent="0.2">
      <c r="A471" s="3" t="s">
        <v>2034</v>
      </c>
      <c r="B471" s="3" t="s">
        <v>2068</v>
      </c>
      <c r="C471" s="3" t="s">
        <v>2069</v>
      </c>
      <c r="D471" s="3">
        <v>2322</v>
      </c>
      <c r="E471" s="3" t="s">
        <v>2070</v>
      </c>
      <c r="F471" s="3" t="s">
        <v>2073</v>
      </c>
      <c r="G471" s="3" t="s">
        <v>2071</v>
      </c>
      <c r="H471" s="3" t="s">
        <v>2072</v>
      </c>
      <c r="I471" s="3" t="s">
        <v>42</v>
      </c>
      <c r="J471" s="3" t="s">
        <v>43</v>
      </c>
      <c r="K471" s="3" t="s">
        <v>44</v>
      </c>
      <c r="L471" s="3" t="s">
        <v>78</v>
      </c>
      <c r="M471" s="3" t="s">
        <v>5257</v>
      </c>
      <c r="N471" s="3">
        <v>89</v>
      </c>
      <c r="O471" s="3">
        <v>458936874802</v>
      </c>
      <c r="P471" s="3">
        <v>515659409891</v>
      </c>
      <c r="Q471" s="3">
        <v>0</v>
      </c>
      <c r="R471" s="3"/>
      <c r="S471" s="3">
        <v>99</v>
      </c>
      <c r="T471" s="3">
        <v>6808085911370</v>
      </c>
      <c r="U471" s="3">
        <v>6879495899874</v>
      </c>
      <c r="V471" s="3">
        <v>0</v>
      </c>
      <c r="W471" s="3" t="s">
        <v>2074</v>
      </c>
      <c r="X471" s="14">
        <f t="shared" si="7"/>
        <v>-0.10101010101010101</v>
      </c>
    </row>
    <row r="472" spans="1:24" s="4" customFormat="1" ht="11.25" x14ac:dyDescent="0.2">
      <c r="A472" s="3" t="s">
        <v>2034</v>
      </c>
      <c r="B472" s="3" t="s">
        <v>2068</v>
      </c>
      <c r="C472" s="3" t="s">
        <v>2069</v>
      </c>
      <c r="D472" s="3">
        <v>4895</v>
      </c>
      <c r="E472" s="3" t="s">
        <v>2075</v>
      </c>
      <c r="F472" s="3" t="s">
        <v>2077</v>
      </c>
      <c r="G472" s="3" t="s">
        <v>2071</v>
      </c>
      <c r="H472" s="3" t="s">
        <v>2076</v>
      </c>
      <c r="I472" s="3" t="s">
        <v>87</v>
      </c>
      <c r="J472" s="3" t="s">
        <v>52</v>
      </c>
      <c r="K472" s="3" t="s">
        <v>53</v>
      </c>
      <c r="L472" s="3" t="s">
        <v>6</v>
      </c>
      <c r="M472" s="3" t="s">
        <v>5257</v>
      </c>
      <c r="N472" s="3">
        <v>12</v>
      </c>
      <c r="O472" s="3">
        <v>18792</v>
      </c>
      <c r="P472" s="3">
        <v>1566</v>
      </c>
      <c r="Q472" s="3">
        <v>0</v>
      </c>
      <c r="R472" s="3"/>
      <c r="S472" s="3">
        <v>12</v>
      </c>
      <c r="T472" s="3">
        <v>11140</v>
      </c>
      <c r="U472" s="3">
        <v>959</v>
      </c>
      <c r="V472" s="3">
        <v>0</v>
      </c>
      <c r="W472" s="3" t="s">
        <v>2078</v>
      </c>
      <c r="X472" s="14">
        <f t="shared" si="7"/>
        <v>0</v>
      </c>
    </row>
    <row r="473" spans="1:24" s="4" customFormat="1" ht="11.25" x14ac:dyDescent="0.2">
      <c r="A473" s="3" t="s">
        <v>2034</v>
      </c>
      <c r="B473" s="3" t="s">
        <v>2068</v>
      </c>
      <c r="C473" s="3" t="s">
        <v>2069</v>
      </c>
      <c r="D473" s="3">
        <v>4898</v>
      </c>
      <c r="E473" s="3" t="s">
        <v>2079</v>
      </c>
      <c r="F473" s="3" t="s">
        <v>2082</v>
      </c>
      <c r="G473" s="3" t="s">
        <v>2080</v>
      </c>
      <c r="H473" s="3" t="s">
        <v>2081</v>
      </c>
      <c r="I473" s="3" t="s">
        <v>42</v>
      </c>
      <c r="J473" s="3" t="s">
        <v>43</v>
      </c>
      <c r="K473" s="3" t="s">
        <v>44</v>
      </c>
      <c r="L473" s="3" t="s">
        <v>78</v>
      </c>
      <c r="M473" s="3" t="s">
        <v>5257</v>
      </c>
      <c r="N473" s="3">
        <v>20</v>
      </c>
      <c r="O473" s="3">
        <v>294</v>
      </c>
      <c r="P473" s="3">
        <v>1506</v>
      </c>
      <c r="Q473" s="3">
        <v>0</v>
      </c>
      <c r="R473" s="3"/>
      <c r="S473" s="3">
        <v>25</v>
      </c>
      <c r="T473" s="3">
        <v>336</v>
      </c>
      <c r="U473" s="3">
        <v>1318</v>
      </c>
      <c r="V473" s="3">
        <v>0</v>
      </c>
      <c r="W473" s="3" t="s">
        <v>2083</v>
      </c>
      <c r="X473" s="14">
        <f t="shared" si="7"/>
        <v>-0.2</v>
      </c>
    </row>
    <row r="474" spans="1:24" s="4" customFormat="1" ht="11.25" x14ac:dyDescent="0.2">
      <c r="A474" s="3" t="s">
        <v>2034</v>
      </c>
      <c r="B474" s="3" t="s">
        <v>2068</v>
      </c>
      <c r="C474" s="3" t="s">
        <v>2069</v>
      </c>
      <c r="D474" s="3">
        <v>12608</v>
      </c>
      <c r="E474" s="3" t="s">
        <v>2084</v>
      </c>
      <c r="F474" s="3" t="s">
        <v>2085</v>
      </c>
      <c r="G474" s="3"/>
      <c r="H474" s="3"/>
      <c r="I474" s="3" t="s">
        <v>42</v>
      </c>
      <c r="J474" s="3" t="s">
        <v>43</v>
      </c>
      <c r="K474" s="3" t="s">
        <v>44</v>
      </c>
      <c r="L474" s="3" t="s">
        <v>78</v>
      </c>
      <c r="M474" s="3" t="s">
        <v>5256</v>
      </c>
      <c r="N474" s="3" t="s">
        <v>67</v>
      </c>
      <c r="O474" s="3" t="s">
        <v>40</v>
      </c>
      <c r="P474" s="3" t="s">
        <v>40</v>
      </c>
      <c r="Q474" s="3" t="s">
        <v>40</v>
      </c>
      <c r="R474" s="3"/>
      <c r="S474" s="3">
        <v>78</v>
      </c>
      <c r="T474" s="3">
        <v>1308</v>
      </c>
      <c r="U474" s="3">
        <v>1667</v>
      </c>
      <c r="V474" s="3">
        <v>0</v>
      </c>
      <c r="W474" s="3" t="s">
        <v>2086</v>
      </c>
      <c r="X474" s="14" t="str">
        <f t="shared" si="7"/>
        <v>-</v>
      </c>
    </row>
    <row r="475" spans="1:24" s="4" customFormat="1" ht="11.25" x14ac:dyDescent="0.2">
      <c r="A475" s="3" t="s">
        <v>2034</v>
      </c>
      <c r="B475" s="3" t="s">
        <v>2068</v>
      </c>
      <c r="C475" s="3" t="s">
        <v>2069</v>
      </c>
      <c r="D475" s="3">
        <v>12868</v>
      </c>
      <c r="E475" s="3" t="s">
        <v>2087</v>
      </c>
      <c r="F475" s="3" t="s">
        <v>2089</v>
      </c>
      <c r="G475" s="3" t="s">
        <v>2080</v>
      </c>
      <c r="H475" s="3" t="s">
        <v>2088</v>
      </c>
      <c r="I475" s="3" t="s">
        <v>87</v>
      </c>
      <c r="J475" s="3" t="s">
        <v>52</v>
      </c>
      <c r="K475" s="3" t="s">
        <v>53</v>
      </c>
      <c r="L475" s="3" t="s">
        <v>45</v>
      </c>
      <c r="M475" s="3" t="s">
        <v>5257</v>
      </c>
      <c r="N475" s="3">
        <v>3.5</v>
      </c>
      <c r="O475" s="3">
        <v>6055</v>
      </c>
      <c r="P475" s="3">
        <v>1755</v>
      </c>
      <c r="Q475" s="3">
        <v>0</v>
      </c>
      <c r="R475" s="3"/>
      <c r="S475" s="3">
        <v>2.8</v>
      </c>
      <c r="T475" s="3">
        <v>3754</v>
      </c>
      <c r="U475" s="3">
        <v>1350</v>
      </c>
      <c r="V475" s="3">
        <v>0</v>
      </c>
      <c r="W475" s="3" t="s">
        <v>2090</v>
      </c>
      <c r="X475" s="14">
        <f t="shared" si="7"/>
        <v>-0.25000000000000006</v>
      </c>
    </row>
    <row r="476" spans="1:24" s="4" customFormat="1" ht="11.25" x14ac:dyDescent="0.2">
      <c r="A476" s="3" t="s">
        <v>2034</v>
      </c>
      <c r="B476" s="3" t="s">
        <v>2068</v>
      </c>
      <c r="C476" s="3" t="s">
        <v>2069</v>
      </c>
      <c r="D476" s="3">
        <v>13829</v>
      </c>
      <c r="E476" s="3" t="s">
        <v>2091</v>
      </c>
      <c r="F476" s="3" t="s">
        <v>2094</v>
      </c>
      <c r="G476" s="3" t="s">
        <v>2092</v>
      </c>
      <c r="H476" s="3" t="s">
        <v>2093</v>
      </c>
      <c r="I476" s="3" t="s">
        <v>42</v>
      </c>
      <c r="J476" s="3" t="s">
        <v>43</v>
      </c>
      <c r="K476" s="3" t="s">
        <v>44</v>
      </c>
      <c r="L476" s="3" t="s">
        <v>78</v>
      </c>
      <c r="M476" s="3" t="s">
        <v>9</v>
      </c>
      <c r="N476" s="3">
        <v>88</v>
      </c>
      <c r="O476" s="3">
        <v>120</v>
      </c>
      <c r="P476" s="3">
        <v>64</v>
      </c>
      <c r="Q476" s="3">
        <v>0</v>
      </c>
      <c r="R476" s="3"/>
      <c r="S476" s="3" t="s">
        <v>67</v>
      </c>
      <c r="T476" s="3" t="s">
        <v>40</v>
      </c>
      <c r="U476" s="3" t="s">
        <v>40</v>
      </c>
      <c r="V476" s="3" t="s">
        <v>40</v>
      </c>
      <c r="W476" s="3"/>
      <c r="X476" s="14">
        <f t="shared" si="7"/>
        <v>1</v>
      </c>
    </row>
    <row r="477" spans="1:24" s="4" customFormat="1" ht="11.25" x14ac:dyDescent="0.2">
      <c r="A477" s="3" t="s">
        <v>2034</v>
      </c>
      <c r="B477" s="3" t="s">
        <v>2068</v>
      </c>
      <c r="C477" s="3" t="s">
        <v>2069</v>
      </c>
      <c r="D477" s="3">
        <v>13848</v>
      </c>
      <c r="E477" s="3" t="s">
        <v>2095</v>
      </c>
      <c r="F477" s="3" t="s">
        <v>2097</v>
      </c>
      <c r="G477" s="3" t="s">
        <v>2071</v>
      </c>
      <c r="H477" s="3" t="s">
        <v>2096</v>
      </c>
      <c r="I477" s="3" t="s">
        <v>42</v>
      </c>
      <c r="J477" s="3" t="s">
        <v>43</v>
      </c>
      <c r="K477" s="3" t="s">
        <v>44</v>
      </c>
      <c r="L477" s="3" t="s">
        <v>78</v>
      </c>
      <c r="M477" s="3" t="s">
        <v>9</v>
      </c>
      <c r="N477" s="3">
        <v>90</v>
      </c>
      <c r="O477" s="3">
        <v>153</v>
      </c>
      <c r="P477" s="3">
        <v>170</v>
      </c>
      <c r="Q477" s="3">
        <v>0</v>
      </c>
      <c r="R477" s="3"/>
      <c r="S477" s="3">
        <v>98</v>
      </c>
      <c r="T477" s="3">
        <v>110</v>
      </c>
      <c r="U477" s="3">
        <v>112</v>
      </c>
      <c r="V477" s="3">
        <v>0</v>
      </c>
      <c r="W477" s="3" t="s">
        <v>2098</v>
      </c>
      <c r="X477" s="14">
        <f t="shared" si="7"/>
        <v>-8.1632653061224483E-2</v>
      </c>
    </row>
    <row r="478" spans="1:24" s="4" customFormat="1" ht="11.25" x14ac:dyDescent="0.2">
      <c r="A478" s="3" t="s">
        <v>2034</v>
      </c>
      <c r="B478" s="3" t="s">
        <v>2068</v>
      </c>
      <c r="C478" s="3" t="s">
        <v>2069</v>
      </c>
      <c r="D478" s="3">
        <v>13850</v>
      </c>
      <c r="E478" s="3" t="s">
        <v>2099</v>
      </c>
      <c r="F478" s="3" t="s">
        <v>2101</v>
      </c>
      <c r="G478" s="3" t="s">
        <v>2071</v>
      </c>
      <c r="H478" s="3" t="s">
        <v>2100</v>
      </c>
      <c r="I478" s="3" t="s">
        <v>42</v>
      </c>
      <c r="J478" s="3" t="s">
        <v>43</v>
      </c>
      <c r="K478" s="3" t="s">
        <v>44</v>
      </c>
      <c r="L478" s="3" t="s">
        <v>78</v>
      </c>
      <c r="M478" s="3" t="s">
        <v>9</v>
      </c>
      <c r="N478" s="3">
        <v>80</v>
      </c>
      <c r="O478" s="3">
        <v>1101</v>
      </c>
      <c r="P478" s="3">
        <v>1377</v>
      </c>
      <c r="Q478" s="3">
        <v>0</v>
      </c>
      <c r="R478" s="3"/>
      <c r="S478" s="3">
        <v>79</v>
      </c>
      <c r="T478" s="3">
        <v>1024</v>
      </c>
      <c r="U478" s="3">
        <v>1297</v>
      </c>
      <c r="V478" s="3">
        <v>0</v>
      </c>
      <c r="W478" s="3" t="s">
        <v>2102</v>
      </c>
      <c r="X478" s="14">
        <f t="shared" si="7"/>
        <v>1.2658227848101266E-2</v>
      </c>
    </row>
    <row r="479" spans="1:24" s="4" customFormat="1" ht="11.25" x14ac:dyDescent="0.2">
      <c r="A479" s="3" t="s">
        <v>2034</v>
      </c>
      <c r="B479" s="3" t="s">
        <v>2068</v>
      </c>
      <c r="C479" s="3" t="s">
        <v>2069</v>
      </c>
      <c r="D479" s="3">
        <v>13854</v>
      </c>
      <c r="E479" s="3" t="s">
        <v>2103</v>
      </c>
      <c r="F479" s="3" t="s">
        <v>2106</v>
      </c>
      <c r="G479" s="3" t="s">
        <v>2104</v>
      </c>
      <c r="H479" s="3" t="s">
        <v>2105</v>
      </c>
      <c r="I479" s="3" t="s">
        <v>42</v>
      </c>
      <c r="J479" s="3" t="s">
        <v>43</v>
      </c>
      <c r="K479" s="3" t="s">
        <v>44</v>
      </c>
      <c r="L479" s="3" t="s">
        <v>6</v>
      </c>
      <c r="M479" s="3" t="s">
        <v>9</v>
      </c>
      <c r="N479" s="3">
        <v>20</v>
      </c>
      <c r="O479" s="3">
        <v>6</v>
      </c>
      <c r="P479" s="3">
        <v>5</v>
      </c>
      <c r="Q479" s="3">
        <v>0</v>
      </c>
      <c r="R479" s="3"/>
      <c r="S479" s="3" t="s">
        <v>67</v>
      </c>
      <c r="T479" s="3" t="s">
        <v>40</v>
      </c>
      <c r="U479" s="3" t="s">
        <v>40</v>
      </c>
      <c r="V479" s="3" t="s">
        <v>40</v>
      </c>
      <c r="W479" s="3"/>
      <c r="X479" s="14">
        <f t="shared" si="7"/>
        <v>1</v>
      </c>
    </row>
    <row r="480" spans="1:24" s="4" customFormat="1" ht="11.25" x14ac:dyDescent="0.2">
      <c r="A480" s="3" t="s">
        <v>2034</v>
      </c>
      <c r="B480" s="3" t="s">
        <v>2107</v>
      </c>
      <c r="C480" s="3" t="s">
        <v>263</v>
      </c>
      <c r="D480" s="3">
        <v>11856</v>
      </c>
      <c r="E480" s="3" t="s">
        <v>2108</v>
      </c>
      <c r="F480" s="3" t="s">
        <v>2109</v>
      </c>
      <c r="G480" s="3"/>
      <c r="H480" s="3"/>
      <c r="I480" s="3" t="s">
        <v>42</v>
      </c>
      <c r="J480" s="3" t="s">
        <v>43</v>
      </c>
      <c r="K480" s="3" t="s">
        <v>44</v>
      </c>
      <c r="L480" s="3" t="s">
        <v>6</v>
      </c>
      <c r="M480" s="3" t="s">
        <v>5256</v>
      </c>
      <c r="N480" s="3" t="s">
        <v>67</v>
      </c>
      <c r="O480" s="3" t="s">
        <v>40</v>
      </c>
      <c r="P480" s="3" t="s">
        <v>40</v>
      </c>
      <c r="Q480" s="3" t="s">
        <v>40</v>
      </c>
      <c r="R480" s="3"/>
      <c r="S480" s="3">
        <v>47</v>
      </c>
      <c r="T480" s="3">
        <v>6032</v>
      </c>
      <c r="U480" s="3">
        <v>12842</v>
      </c>
      <c r="V480" s="3">
        <v>0</v>
      </c>
      <c r="W480" s="3" t="s">
        <v>2110</v>
      </c>
      <c r="X480" s="14" t="str">
        <f t="shared" si="7"/>
        <v>-</v>
      </c>
    </row>
    <row r="481" spans="1:24" s="4" customFormat="1" ht="11.25" x14ac:dyDescent="0.2">
      <c r="A481" s="3" t="s">
        <v>2034</v>
      </c>
      <c r="B481" s="3" t="s">
        <v>2107</v>
      </c>
      <c r="C481" s="3" t="s">
        <v>263</v>
      </c>
      <c r="D481" s="3">
        <v>12733</v>
      </c>
      <c r="E481" s="3" t="s">
        <v>2111</v>
      </c>
      <c r="F481" s="3" t="s">
        <v>2112</v>
      </c>
      <c r="G481" s="3"/>
      <c r="H481" s="3"/>
      <c r="I481" s="3" t="s">
        <v>42</v>
      </c>
      <c r="J481" s="3" t="s">
        <v>43</v>
      </c>
      <c r="K481" s="3" t="s">
        <v>44</v>
      </c>
      <c r="L481" s="3" t="s">
        <v>6</v>
      </c>
      <c r="M481" s="3" t="s">
        <v>5256</v>
      </c>
      <c r="N481" s="3" t="s">
        <v>67</v>
      </c>
      <c r="O481" s="3" t="s">
        <v>40</v>
      </c>
      <c r="P481" s="3" t="s">
        <v>40</v>
      </c>
      <c r="Q481" s="3" t="s">
        <v>40</v>
      </c>
      <c r="R481" s="3"/>
      <c r="S481" s="3">
        <v>74.7</v>
      </c>
      <c r="T481" s="3">
        <v>18921</v>
      </c>
      <c r="U481" s="3">
        <v>25328</v>
      </c>
      <c r="V481" s="3">
        <v>0</v>
      </c>
      <c r="W481" s="3" t="s">
        <v>2113</v>
      </c>
      <c r="X481" s="14" t="str">
        <f t="shared" si="7"/>
        <v>-</v>
      </c>
    </row>
    <row r="482" spans="1:24" s="4" customFormat="1" ht="11.25" x14ac:dyDescent="0.2">
      <c r="A482" s="3" t="s">
        <v>2034</v>
      </c>
      <c r="B482" s="3" t="s">
        <v>2107</v>
      </c>
      <c r="C482" s="3" t="s">
        <v>263</v>
      </c>
      <c r="D482" s="3">
        <v>12751</v>
      </c>
      <c r="E482" s="3" t="s">
        <v>2114</v>
      </c>
      <c r="F482" s="3" t="s">
        <v>2115</v>
      </c>
      <c r="G482" s="3"/>
      <c r="H482" s="3"/>
      <c r="I482" s="3" t="s">
        <v>42</v>
      </c>
      <c r="J482" s="3" t="s">
        <v>43</v>
      </c>
      <c r="K482" s="3" t="s">
        <v>53</v>
      </c>
      <c r="L482" s="3" t="s">
        <v>6</v>
      </c>
      <c r="M482" s="3" t="s">
        <v>5256</v>
      </c>
      <c r="N482" s="3" t="s">
        <v>67</v>
      </c>
      <c r="O482" s="3" t="s">
        <v>40</v>
      </c>
      <c r="P482" s="3" t="s">
        <v>40</v>
      </c>
      <c r="Q482" s="3" t="s">
        <v>40</v>
      </c>
      <c r="R482" s="3"/>
      <c r="S482" s="3">
        <v>0</v>
      </c>
      <c r="T482" s="3">
        <v>31403545</v>
      </c>
      <c r="U482" s="3">
        <v>31536000</v>
      </c>
      <c r="V482" s="3">
        <v>0</v>
      </c>
      <c r="W482" s="3" t="s">
        <v>2116</v>
      </c>
      <c r="X482" s="14" t="str">
        <f t="shared" si="7"/>
        <v>-</v>
      </c>
    </row>
    <row r="483" spans="1:24" s="4" customFormat="1" ht="11.25" x14ac:dyDescent="0.2">
      <c r="A483" s="3" t="s">
        <v>2034</v>
      </c>
      <c r="B483" s="3" t="s">
        <v>2107</v>
      </c>
      <c r="C483" s="3" t="s">
        <v>263</v>
      </c>
      <c r="D483" s="3">
        <v>13384</v>
      </c>
      <c r="E483" s="3" t="s">
        <v>2117</v>
      </c>
      <c r="F483" s="3" t="s">
        <v>2120</v>
      </c>
      <c r="G483" s="3" t="s">
        <v>2118</v>
      </c>
      <c r="H483" s="3" t="s">
        <v>2119</v>
      </c>
      <c r="I483" s="3" t="s">
        <v>42</v>
      </c>
      <c r="J483" s="3" t="s">
        <v>43</v>
      </c>
      <c r="K483" s="3" t="s">
        <v>505</v>
      </c>
      <c r="L483" s="3" t="s">
        <v>78</v>
      </c>
      <c r="M483" s="3" t="s">
        <v>5257</v>
      </c>
      <c r="N483" s="3">
        <v>23.1</v>
      </c>
      <c r="O483" s="3">
        <v>3600000</v>
      </c>
      <c r="P483" s="3">
        <v>15600000</v>
      </c>
      <c r="Q483" s="3">
        <v>0</v>
      </c>
      <c r="R483" s="3"/>
      <c r="S483" s="3">
        <v>35.6</v>
      </c>
      <c r="T483" s="3">
        <v>68569417.989999995</v>
      </c>
      <c r="U483" s="3">
        <v>192445823.69</v>
      </c>
      <c r="V483" s="3">
        <v>0</v>
      </c>
      <c r="W483" s="3" t="s">
        <v>2121</v>
      </c>
      <c r="X483" s="14">
        <f t="shared" si="7"/>
        <v>-0.35112359550561795</v>
      </c>
    </row>
    <row r="484" spans="1:24" s="4" customFormat="1" ht="11.25" x14ac:dyDescent="0.2">
      <c r="A484" s="3" t="s">
        <v>2034</v>
      </c>
      <c r="B484" s="3" t="s">
        <v>2107</v>
      </c>
      <c r="C484" s="3" t="s">
        <v>263</v>
      </c>
      <c r="D484" s="3">
        <v>13385</v>
      </c>
      <c r="E484" s="3" t="s">
        <v>2122</v>
      </c>
      <c r="F484" s="3" t="s">
        <v>2124</v>
      </c>
      <c r="G484" s="3" t="s">
        <v>2118</v>
      </c>
      <c r="H484" s="3" t="s">
        <v>2123</v>
      </c>
      <c r="I484" s="3" t="s">
        <v>42</v>
      </c>
      <c r="J484" s="3" t="s">
        <v>43</v>
      </c>
      <c r="K484" s="3" t="s">
        <v>44</v>
      </c>
      <c r="L484" s="3" t="s">
        <v>6</v>
      </c>
      <c r="M484" s="3" t="s">
        <v>5257</v>
      </c>
      <c r="N484" s="3">
        <v>59.6</v>
      </c>
      <c r="O484" s="3">
        <v>52299</v>
      </c>
      <c r="P484" s="3">
        <v>87750</v>
      </c>
      <c r="Q484" s="3">
        <v>0</v>
      </c>
      <c r="R484" s="3"/>
      <c r="S484" s="3">
        <v>58.2</v>
      </c>
      <c r="T484" s="3">
        <v>52547</v>
      </c>
      <c r="U484" s="3">
        <v>90229</v>
      </c>
      <c r="V484" s="3">
        <v>0</v>
      </c>
      <c r="W484" s="3" t="s">
        <v>2125</v>
      </c>
      <c r="X484" s="14">
        <f t="shared" si="7"/>
        <v>2.4054982817869389E-2</v>
      </c>
    </row>
    <row r="485" spans="1:24" s="4" customFormat="1" ht="11.25" x14ac:dyDescent="0.2">
      <c r="A485" s="3" t="s">
        <v>2034</v>
      </c>
      <c r="B485" s="3" t="s">
        <v>2107</v>
      </c>
      <c r="C485" s="3" t="s">
        <v>263</v>
      </c>
      <c r="D485" s="3">
        <v>13667</v>
      </c>
      <c r="E485" s="3" t="s">
        <v>2126</v>
      </c>
      <c r="F485" s="3" t="s">
        <v>2129</v>
      </c>
      <c r="G485" s="3" t="s">
        <v>2127</v>
      </c>
      <c r="H485" s="3" t="s">
        <v>2128</v>
      </c>
      <c r="I485" s="3" t="s">
        <v>42</v>
      </c>
      <c r="J485" s="3" t="s">
        <v>43</v>
      </c>
      <c r="K485" s="3" t="s">
        <v>44</v>
      </c>
      <c r="L485" s="3" t="s">
        <v>6</v>
      </c>
      <c r="M485" s="3" t="s">
        <v>9</v>
      </c>
      <c r="N485" s="3">
        <v>20</v>
      </c>
      <c r="O485" s="3">
        <v>1473</v>
      </c>
      <c r="P485" s="3">
        <v>7380</v>
      </c>
      <c r="Q485" s="3">
        <v>0</v>
      </c>
      <c r="R485" s="3"/>
      <c r="S485" s="3">
        <v>10.1</v>
      </c>
      <c r="T485" s="3">
        <v>699</v>
      </c>
      <c r="U485" s="3">
        <v>6917</v>
      </c>
      <c r="V485" s="3">
        <v>0</v>
      </c>
      <c r="W485" s="3" t="s">
        <v>2130</v>
      </c>
      <c r="X485" s="14">
        <f t="shared" si="7"/>
        <v>0.98019801980198029</v>
      </c>
    </row>
    <row r="486" spans="1:24" s="4" customFormat="1" ht="11.25" x14ac:dyDescent="0.2">
      <c r="A486" s="3" t="s">
        <v>2034</v>
      </c>
      <c r="B486" s="3" t="s">
        <v>2107</v>
      </c>
      <c r="C486" s="3" t="s">
        <v>263</v>
      </c>
      <c r="D486" s="3">
        <v>13669</v>
      </c>
      <c r="E486" s="3" t="s">
        <v>2131</v>
      </c>
      <c r="F486" s="3" t="s">
        <v>2133</v>
      </c>
      <c r="G486" s="3" t="s">
        <v>2127</v>
      </c>
      <c r="H486" s="3" t="s">
        <v>2132</v>
      </c>
      <c r="I486" s="3" t="s">
        <v>42</v>
      </c>
      <c r="J486" s="3" t="s">
        <v>43</v>
      </c>
      <c r="K486" s="3" t="s">
        <v>44</v>
      </c>
      <c r="L486" s="3" t="s">
        <v>6</v>
      </c>
      <c r="M486" s="3" t="s">
        <v>9</v>
      </c>
      <c r="N486" s="3">
        <v>55</v>
      </c>
      <c r="O486" s="3">
        <v>1772</v>
      </c>
      <c r="P486" s="3">
        <v>3224</v>
      </c>
      <c r="Q486" s="3">
        <v>0</v>
      </c>
      <c r="R486" s="3"/>
      <c r="S486" s="3">
        <v>27.1</v>
      </c>
      <c r="T486" s="3">
        <v>1110</v>
      </c>
      <c r="U486" s="3">
        <v>4099</v>
      </c>
      <c r="V486" s="3">
        <v>0</v>
      </c>
      <c r="W486" s="3" t="s">
        <v>2134</v>
      </c>
      <c r="X486" s="14">
        <f t="shared" si="7"/>
        <v>1.0295202952029519</v>
      </c>
    </row>
    <row r="487" spans="1:24" s="4" customFormat="1" ht="11.25" x14ac:dyDescent="0.2">
      <c r="A487" s="3" t="s">
        <v>2034</v>
      </c>
      <c r="B487" s="3" t="s">
        <v>2135</v>
      </c>
      <c r="C487" s="3" t="s">
        <v>263</v>
      </c>
      <c r="D487" s="3">
        <v>9382</v>
      </c>
      <c r="E487" s="3" t="s">
        <v>2136</v>
      </c>
      <c r="F487" s="3" t="s">
        <v>2139</v>
      </c>
      <c r="G487" s="3" t="s">
        <v>2137</v>
      </c>
      <c r="H487" s="3" t="s">
        <v>2138</v>
      </c>
      <c r="I487" s="3" t="s">
        <v>42</v>
      </c>
      <c r="J487" s="3" t="s">
        <v>43</v>
      </c>
      <c r="K487" s="3" t="s">
        <v>53</v>
      </c>
      <c r="L487" s="3" t="s">
        <v>6</v>
      </c>
      <c r="M487" s="3" t="s">
        <v>5257</v>
      </c>
      <c r="N487" s="3">
        <v>100</v>
      </c>
      <c r="O487" s="3">
        <v>90</v>
      </c>
      <c r="P487" s="3">
        <v>90</v>
      </c>
      <c r="Q487" s="3">
        <v>0</v>
      </c>
      <c r="R487" s="3"/>
      <c r="S487" s="3">
        <v>98.9</v>
      </c>
      <c r="T487" s="3">
        <v>88</v>
      </c>
      <c r="U487" s="3">
        <v>89</v>
      </c>
      <c r="V487" s="3">
        <v>0</v>
      </c>
      <c r="W487" s="3" t="s">
        <v>2140</v>
      </c>
      <c r="X487" s="14">
        <f t="shared" si="7"/>
        <v>1.1122345803842207E-2</v>
      </c>
    </row>
    <row r="488" spans="1:24" s="4" customFormat="1" ht="11.25" x14ac:dyDescent="0.2">
      <c r="A488" s="3" t="s">
        <v>2034</v>
      </c>
      <c r="B488" s="3" t="s">
        <v>2135</v>
      </c>
      <c r="C488" s="3" t="s">
        <v>263</v>
      </c>
      <c r="D488" s="3">
        <v>10110</v>
      </c>
      <c r="E488" s="3" t="s">
        <v>2141</v>
      </c>
      <c r="F488" s="3" t="s">
        <v>2144</v>
      </c>
      <c r="G488" s="3" t="s">
        <v>2142</v>
      </c>
      <c r="H488" s="3" t="s">
        <v>2143</v>
      </c>
      <c r="I488" s="3" t="s">
        <v>42</v>
      </c>
      <c r="J488" s="3" t="s">
        <v>43</v>
      </c>
      <c r="K488" s="3" t="s">
        <v>44</v>
      </c>
      <c r="L488" s="3" t="s">
        <v>45</v>
      </c>
      <c r="M488" s="3" t="s">
        <v>5257</v>
      </c>
      <c r="N488" s="3">
        <v>88.4</v>
      </c>
      <c r="O488" s="3">
        <v>442</v>
      </c>
      <c r="P488" s="3">
        <v>500</v>
      </c>
      <c r="Q488" s="3">
        <v>0</v>
      </c>
      <c r="R488" s="3"/>
      <c r="S488" s="3">
        <v>90.5</v>
      </c>
      <c r="T488" s="3">
        <v>439</v>
      </c>
      <c r="U488" s="3">
        <v>494</v>
      </c>
      <c r="V488" s="3">
        <v>0</v>
      </c>
      <c r="W488" s="3" t="s">
        <v>2145</v>
      </c>
      <c r="X488" s="14">
        <f t="shared" si="7"/>
        <v>-2.3204419889502701E-2</v>
      </c>
    </row>
    <row r="489" spans="1:24" s="4" customFormat="1" ht="11.25" x14ac:dyDescent="0.2">
      <c r="A489" s="3" t="s">
        <v>2034</v>
      </c>
      <c r="B489" s="3" t="s">
        <v>2135</v>
      </c>
      <c r="C489" s="3" t="s">
        <v>263</v>
      </c>
      <c r="D489" s="3">
        <v>10114</v>
      </c>
      <c r="E489" s="3" t="s">
        <v>2146</v>
      </c>
      <c r="F489" s="3" t="s">
        <v>2148</v>
      </c>
      <c r="G489" s="3" t="s">
        <v>2142</v>
      </c>
      <c r="H489" s="3" t="s">
        <v>2147</v>
      </c>
      <c r="I489" s="3" t="s">
        <v>42</v>
      </c>
      <c r="J489" s="3" t="s">
        <v>43</v>
      </c>
      <c r="K489" s="3" t="s">
        <v>44</v>
      </c>
      <c r="L489" s="3" t="s">
        <v>45</v>
      </c>
      <c r="M489" s="3" t="s">
        <v>5257</v>
      </c>
      <c r="N489" s="3">
        <v>82.4</v>
      </c>
      <c r="O489" s="3">
        <v>1400</v>
      </c>
      <c r="P489" s="3">
        <v>1700</v>
      </c>
      <c r="Q489" s="3">
        <v>0</v>
      </c>
      <c r="R489" s="3"/>
      <c r="S489" s="3">
        <v>92</v>
      </c>
      <c r="T489" s="3">
        <v>1673</v>
      </c>
      <c r="U489" s="3">
        <v>1861</v>
      </c>
      <c r="V489" s="3">
        <v>0</v>
      </c>
      <c r="W489" s="3" t="s">
        <v>2149</v>
      </c>
      <c r="X489" s="14">
        <f t="shared" si="7"/>
        <v>-0.10434782608695646</v>
      </c>
    </row>
    <row r="490" spans="1:24" s="4" customFormat="1" ht="11.25" x14ac:dyDescent="0.2">
      <c r="A490" s="3" t="s">
        <v>2034</v>
      </c>
      <c r="B490" s="3" t="s">
        <v>2135</v>
      </c>
      <c r="C490" s="3" t="s">
        <v>263</v>
      </c>
      <c r="D490" s="3">
        <v>10717</v>
      </c>
      <c r="E490" s="3" t="s">
        <v>2150</v>
      </c>
      <c r="F490" s="3" t="s">
        <v>2153</v>
      </c>
      <c r="G490" s="3" t="s">
        <v>2151</v>
      </c>
      <c r="H490" s="3" t="s">
        <v>2152</v>
      </c>
      <c r="I490" s="3" t="s">
        <v>42</v>
      </c>
      <c r="J490" s="3" t="s">
        <v>43</v>
      </c>
      <c r="K490" s="3" t="s">
        <v>44</v>
      </c>
      <c r="L490" s="3" t="s">
        <v>78</v>
      </c>
      <c r="M490" s="3" t="s">
        <v>5256</v>
      </c>
      <c r="N490" s="3" t="s">
        <v>67</v>
      </c>
      <c r="O490" s="3" t="s">
        <v>40</v>
      </c>
      <c r="P490" s="3" t="s">
        <v>40</v>
      </c>
      <c r="Q490" s="3" t="s">
        <v>40</v>
      </c>
      <c r="R490" s="3"/>
      <c r="S490" s="3">
        <v>92.3</v>
      </c>
      <c r="T490" s="3">
        <v>718</v>
      </c>
      <c r="U490" s="3">
        <v>778</v>
      </c>
      <c r="V490" s="3">
        <v>0</v>
      </c>
      <c r="W490" s="3" t="s">
        <v>2154</v>
      </c>
      <c r="X490" s="14" t="str">
        <f t="shared" si="7"/>
        <v>-</v>
      </c>
    </row>
    <row r="491" spans="1:24" s="4" customFormat="1" ht="11.25" x14ac:dyDescent="0.2">
      <c r="A491" s="3" t="s">
        <v>2034</v>
      </c>
      <c r="B491" s="3" t="s">
        <v>2135</v>
      </c>
      <c r="C491" s="3" t="s">
        <v>263</v>
      </c>
      <c r="D491" s="3">
        <v>12378</v>
      </c>
      <c r="E491" s="3" t="s">
        <v>2155</v>
      </c>
      <c r="F491" s="3" t="s">
        <v>2157</v>
      </c>
      <c r="G491" s="3" t="s">
        <v>2142</v>
      </c>
      <c r="H491" s="3" t="s">
        <v>2156</v>
      </c>
      <c r="I491" s="3" t="s">
        <v>42</v>
      </c>
      <c r="J491" s="3" t="s">
        <v>43</v>
      </c>
      <c r="K491" s="3" t="s">
        <v>53</v>
      </c>
      <c r="L491" s="3" t="s">
        <v>6</v>
      </c>
      <c r="M491" s="3" t="s">
        <v>5257</v>
      </c>
      <c r="N491" s="3">
        <v>97.6</v>
      </c>
      <c r="O491" s="3">
        <v>1017</v>
      </c>
      <c r="P491" s="3">
        <v>1042</v>
      </c>
      <c r="Q491" s="3">
        <v>0</v>
      </c>
      <c r="R491" s="3"/>
      <c r="S491" s="3">
        <v>99.5</v>
      </c>
      <c r="T491" s="3">
        <v>1017</v>
      </c>
      <c r="U491" s="3">
        <v>1022</v>
      </c>
      <c r="V491" s="3">
        <v>0</v>
      </c>
      <c r="W491" s="3" t="s">
        <v>2158</v>
      </c>
      <c r="X491" s="14">
        <f t="shared" si="7"/>
        <v>-1.909547738693473E-2</v>
      </c>
    </row>
    <row r="492" spans="1:24" s="4" customFormat="1" ht="11.25" x14ac:dyDescent="0.2">
      <c r="A492" s="3" t="s">
        <v>2034</v>
      </c>
      <c r="B492" s="3" t="s">
        <v>2135</v>
      </c>
      <c r="C492" s="3" t="s">
        <v>263</v>
      </c>
      <c r="D492" s="3">
        <v>13545</v>
      </c>
      <c r="E492" s="3" t="s">
        <v>2159</v>
      </c>
      <c r="F492" s="3" t="s">
        <v>2161</v>
      </c>
      <c r="G492" s="3" t="s">
        <v>2151</v>
      </c>
      <c r="H492" s="3" t="s">
        <v>2160</v>
      </c>
      <c r="I492" s="3" t="s">
        <v>42</v>
      </c>
      <c r="J492" s="3" t="s">
        <v>43</v>
      </c>
      <c r="K492" s="3" t="s">
        <v>44</v>
      </c>
      <c r="L492" s="3" t="s">
        <v>6</v>
      </c>
      <c r="M492" s="3" t="s">
        <v>9</v>
      </c>
      <c r="N492" s="3">
        <v>61.8</v>
      </c>
      <c r="O492" s="3">
        <v>18500000000000</v>
      </c>
      <c r="P492" s="3">
        <v>29936328789000</v>
      </c>
      <c r="Q492" s="3">
        <v>0</v>
      </c>
      <c r="R492" s="3"/>
      <c r="S492" s="3">
        <v>59.2</v>
      </c>
      <c r="T492" s="3">
        <v>16474130614000</v>
      </c>
      <c r="U492" s="3">
        <v>27838192089000</v>
      </c>
      <c r="V492" s="3">
        <v>0</v>
      </c>
      <c r="W492" s="3" t="s">
        <v>2162</v>
      </c>
      <c r="X492" s="14">
        <f t="shared" si="7"/>
        <v>4.3918918918918824E-2</v>
      </c>
    </row>
    <row r="493" spans="1:24" s="4" customFormat="1" ht="11.25" x14ac:dyDescent="0.2">
      <c r="A493" s="3" t="s">
        <v>2034</v>
      </c>
      <c r="B493" s="3" t="s">
        <v>2163</v>
      </c>
      <c r="C493" s="3" t="s">
        <v>263</v>
      </c>
      <c r="D493" s="3">
        <v>12667</v>
      </c>
      <c r="E493" s="3" t="s">
        <v>2164</v>
      </c>
      <c r="F493" s="3" t="s">
        <v>2165</v>
      </c>
      <c r="G493" s="3"/>
      <c r="H493" s="3"/>
      <c r="I493" s="3" t="s">
        <v>42</v>
      </c>
      <c r="J493" s="3" t="s">
        <v>43</v>
      </c>
      <c r="K493" s="3" t="s">
        <v>44</v>
      </c>
      <c r="L493" s="3" t="s">
        <v>6</v>
      </c>
      <c r="M493" s="3" t="s">
        <v>5256</v>
      </c>
      <c r="N493" s="3" t="s">
        <v>67</v>
      </c>
      <c r="O493" s="3" t="s">
        <v>40</v>
      </c>
      <c r="P493" s="3" t="s">
        <v>40</v>
      </c>
      <c r="Q493" s="3" t="s">
        <v>40</v>
      </c>
      <c r="R493" s="3"/>
      <c r="S493" s="3">
        <v>100</v>
      </c>
      <c r="T493" s="3">
        <v>201</v>
      </c>
      <c r="U493" s="3">
        <v>201</v>
      </c>
      <c r="V493" s="3">
        <v>0</v>
      </c>
      <c r="W493" s="3" t="s">
        <v>2166</v>
      </c>
      <c r="X493" s="14" t="str">
        <f t="shared" si="7"/>
        <v>-</v>
      </c>
    </row>
    <row r="494" spans="1:24" s="4" customFormat="1" ht="11.25" x14ac:dyDescent="0.2">
      <c r="A494" s="3" t="s">
        <v>2034</v>
      </c>
      <c r="B494" s="3" t="s">
        <v>2163</v>
      </c>
      <c r="C494" s="3" t="s">
        <v>263</v>
      </c>
      <c r="D494" s="3">
        <v>12969</v>
      </c>
      <c r="E494" s="3" t="s">
        <v>2167</v>
      </c>
      <c r="F494" s="3" t="s">
        <v>2168</v>
      </c>
      <c r="G494" s="3"/>
      <c r="H494" s="3"/>
      <c r="I494" s="3" t="s">
        <v>42</v>
      </c>
      <c r="J494" s="3" t="s">
        <v>43</v>
      </c>
      <c r="K494" s="3" t="s">
        <v>44</v>
      </c>
      <c r="L494" s="3" t="s">
        <v>6</v>
      </c>
      <c r="M494" s="3" t="s">
        <v>5256</v>
      </c>
      <c r="N494" s="3" t="s">
        <v>67</v>
      </c>
      <c r="O494" s="3" t="s">
        <v>40</v>
      </c>
      <c r="P494" s="3" t="s">
        <v>40</v>
      </c>
      <c r="Q494" s="3" t="s">
        <v>40</v>
      </c>
      <c r="R494" s="3"/>
      <c r="S494" s="3">
        <v>100</v>
      </c>
      <c r="T494" s="3">
        <v>8121</v>
      </c>
      <c r="U494" s="3">
        <v>8122</v>
      </c>
      <c r="V494" s="3">
        <v>0</v>
      </c>
      <c r="W494" s="3" t="s">
        <v>2169</v>
      </c>
      <c r="X494" s="14" t="str">
        <f t="shared" si="7"/>
        <v>-</v>
      </c>
    </row>
    <row r="495" spans="1:24" s="4" customFormat="1" ht="11.25" x14ac:dyDescent="0.2">
      <c r="A495" s="3" t="s">
        <v>2034</v>
      </c>
      <c r="B495" s="3" t="s">
        <v>2163</v>
      </c>
      <c r="C495" s="3" t="s">
        <v>263</v>
      </c>
      <c r="D495" s="3">
        <v>13076</v>
      </c>
      <c r="E495" s="3" t="s">
        <v>2170</v>
      </c>
      <c r="F495" s="3" t="s">
        <v>2171</v>
      </c>
      <c r="G495" s="3"/>
      <c r="H495" s="3"/>
      <c r="I495" s="3" t="s">
        <v>87</v>
      </c>
      <c r="J495" s="3" t="s">
        <v>52</v>
      </c>
      <c r="K495" s="3" t="s">
        <v>44</v>
      </c>
      <c r="L495" s="3" t="s">
        <v>6</v>
      </c>
      <c r="M495" s="3" t="s">
        <v>5256</v>
      </c>
      <c r="N495" s="3" t="s">
        <v>67</v>
      </c>
      <c r="O495" s="3" t="s">
        <v>40</v>
      </c>
      <c r="P495" s="3" t="s">
        <v>40</v>
      </c>
      <c r="Q495" s="3" t="s">
        <v>40</v>
      </c>
      <c r="R495" s="3"/>
      <c r="S495" s="3">
        <v>65</v>
      </c>
      <c r="T495" s="3">
        <v>13874</v>
      </c>
      <c r="U495" s="3">
        <v>212</v>
      </c>
      <c r="V495" s="3">
        <v>0</v>
      </c>
      <c r="W495" s="3" t="s">
        <v>2172</v>
      </c>
      <c r="X495" s="14" t="e">
        <f t="shared" si="7"/>
        <v>#VALUE!</v>
      </c>
    </row>
    <row r="496" spans="1:24" s="4" customFormat="1" ht="11.25" x14ac:dyDescent="0.2">
      <c r="A496" s="3" t="s">
        <v>2034</v>
      </c>
      <c r="B496" s="3" t="s">
        <v>2163</v>
      </c>
      <c r="C496" s="3" t="s">
        <v>263</v>
      </c>
      <c r="D496" s="3">
        <v>13121</v>
      </c>
      <c r="E496" s="3" t="s">
        <v>2173</v>
      </c>
      <c r="F496" s="3" t="s">
        <v>2176</v>
      </c>
      <c r="G496" s="3" t="s">
        <v>2174</v>
      </c>
      <c r="H496" s="3" t="s">
        <v>2175</v>
      </c>
      <c r="I496" s="3" t="s">
        <v>2177</v>
      </c>
      <c r="J496" s="3" t="s">
        <v>52</v>
      </c>
      <c r="K496" s="3" t="s">
        <v>505</v>
      </c>
      <c r="L496" s="3" t="s">
        <v>6</v>
      </c>
      <c r="M496" s="3" t="s">
        <v>5257</v>
      </c>
      <c r="N496" s="3">
        <v>8125000</v>
      </c>
      <c r="O496" s="3">
        <v>3900000000</v>
      </c>
      <c r="P496" s="3">
        <v>480</v>
      </c>
      <c r="Q496" s="3">
        <v>0</v>
      </c>
      <c r="R496" s="3"/>
      <c r="S496" s="3">
        <v>7025239</v>
      </c>
      <c r="T496" s="3">
        <v>1594729169</v>
      </c>
      <c r="U496" s="3">
        <v>227</v>
      </c>
      <c r="V496" s="3">
        <v>0</v>
      </c>
      <c r="W496" s="3" t="s">
        <v>2178</v>
      </c>
      <c r="X496" s="14">
        <f t="shared" si="7"/>
        <v>-0.15654428269273116</v>
      </c>
    </row>
    <row r="497" spans="1:24" s="4" customFormat="1" ht="11.25" x14ac:dyDescent="0.2">
      <c r="A497" s="3" t="s">
        <v>2034</v>
      </c>
      <c r="B497" s="3" t="s">
        <v>2163</v>
      </c>
      <c r="C497" s="3" t="s">
        <v>263</v>
      </c>
      <c r="D497" s="3">
        <v>13151</v>
      </c>
      <c r="E497" s="3" t="s">
        <v>2179</v>
      </c>
      <c r="F497" s="3" t="s">
        <v>2180</v>
      </c>
      <c r="G497" s="3"/>
      <c r="H497" s="3"/>
      <c r="I497" s="3" t="s">
        <v>42</v>
      </c>
      <c r="J497" s="3" t="s">
        <v>52</v>
      </c>
      <c r="K497" s="3" t="s">
        <v>44</v>
      </c>
      <c r="L497" s="3" t="s">
        <v>6</v>
      </c>
      <c r="M497" s="3" t="s">
        <v>5256</v>
      </c>
      <c r="N497" s="3" t="s">
        <v>67</v>
      </c>
      <c r="O497" s="3" t="s">
        <v>40</v>
      </c>
      <c r="P497" s="3" t="s">
        <v>40</v>
      </c>
      <c r="Q497" s="3" t="s">
        <v>40</v>
      </c>
      <c r="R497" s="3"/>
      <c r="S497" s="3">
        <v>20</v>
      </c>
      <c r="T497" s="3">
        <v>52</v>
      </c>
      <c r="U497" s="3">
        <v>255</v>
      </c>
      <c r="V497" s="3">
        <v>0</v>
      </c>
      <c r="W497" s="3" t="s">
        <v>2181</v>
      </c>
      <c r="X497" s="14" t="e">
        <f t="shared" si="7"/>
        <v>#VALUE!</v>
      </c>
    </row>
    <row r="498" spans="1:24" s="4" customFormat="1" ht="11.25" x14ac:dyDescent="0.2">
      <c r="A498" s="3" t="s">
        <v>2034</v>
      </c>
      <c r="B498" s="3" t="s">
        <v>2163</v>
      </c>
      <c r="C498" s="3" t="s">
        <v>263</v>
      </c>
      <c r="D498" s="3">
        <v>13363</v>
      </c>
      <c r="E498" s="3" t="s">
        <v>2182</v>
      </c>
      <c r="F498" s="3" t="s">
        <v>2183</v>
      </c>
      <c r="G498" s="3"/>
      <c r="H498" s="3"/>
      <c r="I498" s="3" t="s">
        <v>42</v>
      </c>
      <c r="J498" s="3" t="s">
        <v>43</v>
      </c>
      <c r="K498" s="3" t="s">
        <v>44</v>
      </c>
      <c r="L498" s="3" t="s">
        <v>6</v>
      </c>
      <c r="M498" s="3" t="s">
        <v>5256</v>
      </c>
      <c r="N498" s="3" t="s">
        <v>67</v>
      </c>
      <c r="O498" s="3" t="s">
        <v>40</v>
      </c>
      <c r="P498" s="3" t="s">
        <v>40</v>
      </c>
      <c r="Q498" s="3" t="s">
        <v>40</v>
      </c>
      <c r="R498" s="3"/>
      <c r="S498" s="3" t="s">
        <v>67</v>
      </c>
      <c r="T498" s="3" t="s">
        <v>40</v>
      </c>
      <c r="U498" s="3" t="s">
        <v>40</v>
      </c>
      <c r="V498" s="3" t="s">
        <v>40</v>
      </c>
      <c r="W498" s="3" t="s">
        <v>2184</v>
      </c>
      <c r="X498" s="14" t="str">
        <f t="shared" si="7"/>
        <v>-</v>
      </c>
    </row>
    <row r="499" spans="1:24" s="4" customFormat="1" ht="11.25" x14ac:dyDescent="0.2">
      <c r="A499" s="3" t="s">
        <v>2034</v>
      </c>
      <c r="B499" s="3" t="s">
        <v>2163</v>
      </c>
      <c r="C499" s="3" t="s">
        <v>263</v>
      </c>
      <c r="D499" s="3">
        <v>13622</v>
      </c>
      <c r="E499" s="3" t="s">
        <v>2185</v>
      </c>
      <c r="F499" s="3" t="s">
        <v>2188</v>
      </c>
      <c r="G499" s="3" t="s">
        <v>2186</v>
      </c>
      <c r="H499" s="3" t="s">
        <v>2187</v>
      </c>
      <c r="I499" s="3" t="s">
        <v>42</v>
      </c>
      <c r="J499" s="3" t="s">
        <v>43</v>
      </c>
      <c r="K499" s="3" t="s">
        <v>44</v>
      </c>
      <c r="L499" s="3" t="s">
        <v>78</v>
      </c>
      <c r="M499" s="3" t="s">
        <v>9</v>
      </c>
      <c r="N499" s="3">
        <v>35</v>
      </c>
      <c r="O499" s="3">
        <v>112</v>
      </c>
      <c r="P499" s="3">
        <v>320</v>
      </c>
      <c r="Q499" s="3">
        <v>0</v>
      </c>
      <c r="R499" s="3"/>
      <c r="S499" s="3">
        <v>34</v>
      </c>
      <c r="T499" s="3">
        <v>86</v>
      </c>
      <c r="U499" s="3">
        <v>252</v>
      </c>
      <c r="V499" s="3">
        <v>0</v>
      </c>
      <c r="W499" s="3" t="s">
        <v>2189</v>
      </c>
      <c r="X499" s="14">
        <f t="shared" si="7"/>
        <v>2.9411764705882353E-2</v>
      </c>
    </row>
    <row r="500" spans="1:24" s="4" customFormat="1" ht="11.25" x14ac:dyDescent="0.2">
      <c r="A500" s="3" t="s">
        <v>2034</v>
      </c>
      <c r="B500" s="3" t="s">
        <v>2163</v>
      </c>
      <c r="C500" s="3" t="s">
        <v>263</v>
      </c>
      <c r="D500" s="3">
        <v>13631</v>
      </c>
      <c r="E500" s="3" t="s">
        <v>2190</v>
      </c>
      <c r="F500" s="3" t="s">
        <v>2192</v>
      </c>
      <c r="G500" s="3" t="s">
        <v>2186</v>
      </c>
      <c r="H500" s="3" t="s">
        <v>2191</v>
      </c>
      <c r="I500" s="3" t="s">
        <v>42</v>
      </c>
      <c r="J500" s="3" t="s">
        <v>43</v>
      </c>
      <c r="K500" s="3" t="s">
        <v>44</v>
      </c>
      <c r="L500" s="3" t="s">
        <v>6</v>
      </c>
      <c r="M500" s="3" t="s">
        <v>9</v>
      </c>
      <c r="N500" s="3">
        <v>27</v>
      </c>
      <c r="O500" s="3">
        <v>78</v>
      </c>
      <c r="P500" s="3">
        <v>290</v>
      </c>
      <c r="Q500" s="3">
        <v>0</v>
      </c>
      <c r="R500" s="3"/>
      <c r="S500" s="3">
        <v>35</v>
      </c>
      <c r="T500" s="3">
        <v>70</v>
      </c>
      <c r="U500" s="3">
        <v>201</v>
      </c>
      <c r="V500" s="3">
        <v>0</v>
      </c>
      <c r="W500" s="3" t="s">
        <v>2193</v>
      </c>
      <c r="X500" s="14">
        <f t="shared" si="7"/>
        <v>-0.22857142857142856</v>
      </c>
    </row>
    <row r="501" spans="1:24" s="4" customFormat="1" ht="11.25" x14ac:dyDescent="0.2">
      <c r="A501" s="3" t="s">
        <v>2034</v>
      </c>
      <c r="B501" s="3" t="s">
        <v>2163</v>
      </c>
      <c r="C501" s="3" t="s">
        <v>263</v>
      </c>
      <c r="D501" s="3">
        <v>13638</v>
      </c>
      <c r="E501" s="3" t="s">
        <v>2194</v>
      </c>
      <c r="F501" s="3" t="s">
        <v>2196</v>
      </c>
      <c r="G501" s="3" t="s">
        <v>2174</v>
      </c>
      <c r="H501" s="3" t="s">
        <v>2195</v>
      </c>
      <c r="I501" s="3" t="s">
        <v>42</v>
      </c>
      <c r="J501" s="3" t="s">
        <v>43</v>
      </c>
      <c r="K501" s="3" t="s">
        <v>44</v>
      </c>
      <c r="L501" s="3" t="s">
        <v>45</v>
      </c>
      <c r="M501" s="3" t="s">
        <v>9</v>
      </c>
      <c r="N501" s="3">
        <v>40</v>
      </c>
      <c r="O501" s="3">
        <v>46</v>
      </c>
      <c r="P501" s="3">
        <v>115</v>
      </c>
      <c r="Q501" s="3">
        <v>0</v>
      </c>
      <c r="R501" s="3"/>
      <c r="S501" s="3" t="s">
        <v>67</v>
      </c>
      <c r="T501" s="3" t="s">
        <v>40</v>
      </c>
      <c r="U501" s="3" t="s">
        <v>40</v>
      </c>
      <c r="V501" s="3" t="s">
        <v>40</v>
      </c>
      <c r="W501" s="3" t="s">
        <v>2197</v>
      </c>
      <c r="X501" s="14">
        <f t="shared" si="7"/>
        <v>1</v>
      </c>
    </row>
    <row r="502" spans="1:24" s="4" customFormat="1" ht="11.25" x14ac:dyDescent="0.2">
      <c r="A502" s="3" t="s">
        <v>2034</v>
      </c>
      <c r="B502" s="3" t="s">
        <v>2163</v>
      </c>
      <c r="C502" s="3" t="s">
        <v>263</v>
      </c>
      <c r="D502" s="3">
        <v>13640</v>
      </c>
      <c r="E502" s="3" t="s">
        <v>2198</v>
      </c>
      <c r="F502" s="3" t="s">
        <v>2200</v>
      </c>
      <c r="G502" s="3" t="s">
        <v>2174</v>
      </c>
      <c r="H502" s="3" t="s">
        <v>2199</v>
      </c>
      <c r="I502" s="3" t="s">
        <v>42</v>
      </c>
      <c r="J502" s="3" t="s">
        <v>52</v>
      </c>
      <c r="K502" s="3" t="s">
        <v>44</v>
      </c>
      <c r="L502" s="3" t="s">
        <v>6</v>
      </c>
      <c r="M502" s="3" t="s">
        <v>9</v>
      </c>
      <c r="N502" s="3">
        <v>30</v>
      </c>
      <c r="O502" s="3">
        <v>6000</v>
      </c>
      <c r="P502" s="3">
        <v>20000</v>
      </c>
      <c r="Q502" s="3">
        <v>0</v>
      </c>
      <c r="R502" s="3"/>
      <c r="S502" s="3">
        <v>9</v>
      </c>
      <c r="T502" s="3">
        <v>1105</v>
      </c>
      <c r="U502" s="3">
        <v>11745</v>
      </c>
      <c r="V502" s="3">
        <v>0</v>
      </c>
      <c r="W502" s="3" t="s">
        <v>2201</v>
      </c>
      <c r="X502" s="14">
        <f t="shared" si="7"/>
        <v>-2.3333333333333335</v>
      </c>
    </row>
    <row r="503" spans="1:24" s="4" customFormat="1" ht="11.25" x14ac:dyDescent="0.2">
      <c r="A503" s="3" t="s">
        <v>2034</v>
      </c>
      <c r="B503" s="3" t="s">
        <v>2163</v>
      </c>
      <c r="C503" s="3" t="s">
        <v>263</v>
      </c>
      <c r="D503" s="3">
        <v>13642</v>
      </c>
      <c r="E503" s="3" t="s">
        <v>2202</v>
      </c>
      <c r="F503" s="3" t="s">
        <v>2204</v>
      </c>
      <c r="G503" s="3" t="s">
        <v>2174</v>
      </c>
      <c r="H503" s="3" t="s">
        <v>2203</v>
      </c>
      <c r="I503" s="3" t="s">
        <v>42</v>
      </c>
      <c r="J503" s="3" t="s">
        <v>43</v>
      </c>
      <c r="K503" s="3" t="s">
        <v>44</v>
      </c>
      <c r="L503" s="3" t="s">
        <v>6</v>
      </c>
      <c r="M503" s="3" t="s">
        <v>9</v>
      </c>
      <c r="N503" s="3">
        <v>5</v>
      </c>
      <c r="O503" s="3">
        <v>19370</v>
      </c>
      <c r="P503" s="3">
        <v>18450</v>
      </c>
      <c r="Q503" s="3">
        <v>0</v>
      </c>
      <c r="R503" s="3"/>
      <c r="S503" s="3">
        <v>19</v>
      </c>
      <c r="T503" s="3">
        <v>28400</v>
      </c>
      <c r="U503" s="3">
        <v>23818</v>
      </c>
      <c r="V503" s="3">
        <v>0</v>
      </c>
      <c r="W503" s="3" t="s">
        <v>2205</v>
      </c>
      <c r="X503" s="14">
        <f t="shared" si="7"/>
        <v>-0.73684210526315785</v>
      </c>
    </row>
    <row r="504" spans="1:24" s="4" customFormat="1" ht="11.25" x14ac:dyDescent="0.2">
      <c r="A504" s="3" t="s">
        <v>2034</v>
      </c>
      <c r="B504" s="3" t="s">
        <v>2163</v>
      </c>
      <c r="C504" s="3" t="s">
        <v>263</v>
      </c>
      <c r="D504" s="3">
        <v>13644</v>
      </c>
      <c r="E504" s="3" t="s">
        <v>2206</v>
      </c>
      <c r="F504" s="3" t="s">
        <v>2209</v>
      </c>
      <c r="G504" s="3" t="s">
        <v>2207</v>
      </c>
      <c r="H504" s="3" t="s">
        <v>2208</v>
      </c>
      <c r="I504" s="3" t="s">
        <v>42</v>
      </c>
      <c r="J504" s="3" t="s">
        <v>43</v>
      </c>
      <c r="K504" s="3" t="s">
        <v>44</v>
      </c>
      <c r="L504" s="3" t="s">
        <v>6</v>
      </c>
      <c r="M504" s="3" t="s">
        <v>9</v>
      </c>
      <c r="N504" s="3">
        <v>40</v>
      </c>
      <c r="O504" s="3">
        <v>40</v>
      </c>
      <c r="P504" s="3">
        <v>0</v>
      </c>
      <c r="Q504" s="3">
        <v>0</v>
      </c>
      <c r="R504" s="3"/>
      <c r="S504" s="3">
        <v>34</v>
      </c>
      <c r="T504" s="3">
        <v>34</v>
      </c>
      <c r="U504" s="3">
        <v>0</v>
      </c>
      <c r="V504" s="3">
        <v>0</v>
      </c>
      <c r="W504" s="3" t="s">
        <v>2210</v>
      </c>
      <c r="X504" s="14">
        <f t="shared" si="7"/>
        <v>0.17647058823529413</v>
      </c>
    </row>
    <row r="505" spans="1:24" s="4" customFormat="1" ht="11.25" x14ac:dyDescent="0.2">
      <c r="A505" s="3" t="s">
        <v>2034</v>
      </c>
      <c r="B505" s="3" t="s">
        <v>2211</v>
      </c>
      <c r="C505" s="3" t="s">
        <v>263</v>
      </c>
      <c r="D505" s="3">
        <v>9541</v>
      </c>
      <c r="E505" s="3" t="s">
        <v>2212</v>
      </c>
      <c r="F505" s="3" t="s">
        <v>2215</v>
      </c>
      <c r="G505" s="3" t="s">
        <v>2213</v>
      </c>
      <c r="H505" s="3" t="s">
        <v>2214</v>
      </c>
      <c r="I505" s="3" t="s">
        <v>42</v>
      </c>
      <c r="J505" s="3" t="s">
        <v>43</v>
      </c>
      <c r="K505" s="3" t="s">
        <v>44</v>
      </c>
      <c r="L505" s="3" t="s">
        <v>6</v>
      </c>
      <c r="M505" s="3" t="s">
        <v>5257</v>
      </c>
      <c r="N505" s="3">
        <v>100</v>
      </c>
      <c r="O505" s="3">
        <v>2</v>
      </c>
      <c r="P505" s="3">
        <v>2</v>
      </c>
      <c r="Q505" s="3">
        <v>0</v>
      </c>
      <c r="R505" s="3"/>
      <c r="S505" s="3">
        <v>100</v>
      </c>
      <c r="T505" s="3">
        <v>22</v>
      </c>
      <c r="U505" s="3">
        <v>22</v>
      </c>
      <c r="V505" s="3">
        <v>0</v>
      </c>
      <c r="W505" s="3" t="s">
        <v>2216</v>
      </c>
      <c r="X505" s="14">
        <f t="shared" si="7"/>
        <v>0</v>
      </c>
    </row>
    <row r="506" spans="1:24" s="4" customFormat="1" ht="11.25" x14ac:dyDescent="0.2">
      <c r="A506" s="3" t="s">
        <v>2034</v>
      </c>
      <c r="B506" s="3" t="s">
        <v>2211</v>
      </c>
      <c r="C506" s="3" t="s">
        <v>263</v>
      </c>
      <c r="D506" s="3">
        <v>10709</v>
      </c>
      <c r="E506" s="3" t="s">
        <v>2217</v>
      </c>
      <c r="F506" s="3" t="s">
        <v>2220</v>
      </c>
      <c r="G506" s="3" t="s">
        <v>2218</v>
      </c>
      <c r="H506" s="3" t="s">
        <v>2219</v>
      </c>
      <c r="I506" s="3" t="s">
        <v>42</v>
      </c>
      <c r="J506" s="3" t="s">
        <v>52</v>
      </c>
      <c r="K506" s="3" t="s">
        <v>44</v>
      </c>
      <c r="L506" s="3" t="s">
        <v>78</v>
      </c>
      <c r="M506" s="3" t="s">
        <v>5257</v>
      </c>
      <c r="N506" s="3">
        <v>45</v>
      </c>
      <c r="O506" s="3">
        <v>250</v>
      </c>
      <c r="P506" s="3">
        <v>555</v>
      </c>
      <c r="Q506" s="3">
        <v>0</v>
      </c>
      <c r="R506" s="3"/>
      <c r="S506" s="3">
        <v>36</v>
      </c>
      <c r="T506" s="3">
        <v>142</v>
      </c>
      <c r="U506" s="3">
        <v>393</v>
      </c>
      <c r="V506" s="3">
        <v>0</v>
      </c>
      <c r="W506" s="3" t="s">
        <v>2221</v>
      </c>
      <c r="X506" s="14">
        <f t="shared" si="7"/>
        <v>-0.25</v>
      </c>
    </row>
    <row r="507" spans="1:24" s="4" customFormat="1" ht="11.25" x14ac:dyDescent="0.2">
      <c r="A507" s="3" t="s">
        <v>2034</v>
      </c>
      <c r="B507" s="3" t="s">
        <v>2211</v>
      </c>
      <c r="C507" s="3" t="s">
        <v>263</v>
      </c>
      <c r="D507" s="3">
        <v>13155</v>
      </c>
      <c r="E507" s="3" t="s">
        <v>2222</v>
      </c>
      <c r="F507" s="3" t="s">
        <v>2224</v>
      </c>
      <c r="G507" s="3" t="s">
        <v>2223</v>
      </c>
      <c r="H507" s="3"/>
      <c r="I507" s="3" t="s">
        <v>42</v>
      </c>
      <c r="J507" s="3" t="s">
        <v>43</v>
      </c>
      <c r="K507" s="3" t="s">
        <v>53</v>
      </c>
      <c r="L507" s="3" t="s">
        <v>6</v>
      </c>
      <c r="M507" s="3" t="s">
        <v>5256</v>
      </c>
      <c r="N507" s="3" t="s">
        <v>67</v>
      </c>
      <c r="O507" s="3" t="s">
        <v>40</v>
      </c>
      <c r="P507" s="3" t="s">
        <v>40</v>
      </c>
      <c r="Q507" s="3" t="s">
        <v>40</v>
      </c>
      <c r="R507" s="3"/>
      <c r="S507" s="3">
        <v>100</v>
      </c>
      <c r="T507" s="3">
        <v>7876800</v>
      </c>
      <c r="U507" s="3">
        <v>7876800</v>
      </c>
      <c r="V507" s="3">
        <v>0</v>
      </c>
      <c r="W507" s="3" t="s">
        <v>2225</v>
      </c>
      <c r="X507" s="14" t="str">
        <f t="shared" si="7"/>
        <v>-</v>
      </c>
    </row>
    <row r="508" spans="1:24" s="4" customFormat="1" ht="11.25" x14ac:dyDescent="0.2">
      <c r="A508" s="3" t="s">
        <v>2034</v>
      </c>
      <c r="B508" s="3" t="s">
        <v>2211</v>
      </c>
      <c r="C508" s="3" t="s">
        <v>263</v>
      </c>
      <c r="D508" s="3">
        <v>13672</v>
      </c>
      <c r="E508" s="3" t="s">
        <v>2226</v>
      </c>
      <c r="F508" s="3" t="s">
        <v>2229</v>
      </c>
      <c r="G508" s="3" t="s">
        <v>2227</v>
      </c>
      <c r="H508" s="3" t="s">
        <v>2228</v>
      </c>
      <c r="I508" s="3" t="s">
        <v>42</v>
      </c>
      <c r="J508" s="3" t="s">
        <v>43</v>
      </c>
      <c r="K508" s="3" t="s">
        <v>44</v>
      </c>
      <c r="L508" s="3" t="s">
        <v>45</v>
      </c>
      <c r="M508" s="3" t="s">
        <v>9</v>
      </c>
      <c r="N508" s="3">
        <v>92</v>
      </c>
      <c r="O508" s="3">
        <v>11</v>
      </c>
      <c r="P508" s="3">
        <v>12</v>
      </c>
      <c r="Q508" s="3">
        <v>0</v>
      </c>
      <c r="R508" s="3"/>
      <c r="S508" s="3">
        <v>0</v>
      </c>
      <c r="T508" s="3">
        <v>0</v>
      </c>
      <c r="U508" s="3">
        <v>0</v>
      </c>
      <c r="V508" s="3">
        <v>0</v>
      </c>
      <c r="W508" s="3" t="s">
        <v>2230</v>
      </c>
      <c r="X508" s="14">
        <f t="shared" si="7"/>
        <v>1</v>
      </c>
    </row>
    <row r="509" spans="1:24" s="4" customFormat="1" ht="11.25" x14ac:dyDescent="0.2">
      <c r="A509" s="3" t="s">
        <v>2034</v>
      </c>
      <c r="B509" s="3" t="s">
        <v>2211</v>
      </c>
      <c r="C509" s="3" t="s">
        <v>263</v>
      </c>
      <c r="D509" s="3">
        <v>13678</v>
      </c>
      <c r="E509" s="3" t="s">
        <v>2231</v>
      </c>
      <c r="F509" s="3" t="s">
        <v>2234</v>
      </c>
      <c r="G509" s="3" t="s">
        <v>2232</v>
      </c>
      <c r="H509" s="3" t="s">
        <v>2233</v>
      </c>
      <c r="I509" s="3" t="s">
        <v>42</v>
      </c>
      <c r="J509" s="3" t="s">
        <v>43</v>
      </c>
      <c r="K509" s="3" t="s">
        <v>44</v>
      </c>
      <c r="L509" s="3" t="s">
        <v>45</v>
      </c>
      <c r="M509" s="3" t="s">
        <v>9</v>
      </c>
      <c r="N509" s="3">
        <v>70</v>
      </c>
      <c r="O509" s="3">
        <v>7</v>
      </c>
      <c r="P509" s="3">
        <v>10</v>
      </c>
      <c r="Q509" s="3">
        <v>0</v>
      </c>
      <c r="R509" s="3"/>
      <c r="S509" s="3">
        <v>0</v>
      </c>
      <c r="T509" s="3">
        <v>0</v>
      </c>
      <c r="U509" s="3">
        <v>0</v>
      </c>
      <c r="V509" s="3">
        <v>0</v>
      </c>
      <c r="W509" s="3" t="s">
        <v>2235</v>
      </c>
      <c r="X509" s="14">
        <f t="shared" si="7"/>
        <v>1</v>
      </c>
    </row>
    <row r="510" spans="1:24" s="4" customFormat="1" ht="11.25" x14ac:dyDescent="0.2">
      <c r="A510" s="3" t="s">
        <v>2034</v>
      </c>
      <c r="B510" s="3" t="s">
        <v>2211</v>
      </c>
      <c r="C510" s="3" t="s">
        <v>263</v>
      </c>
      <c r="D510" s="3">
        <v>13684</v>
      </c>
      <c r="E510" s="3" t="s">
        <v>2236</v>
      </c>
      <c r="F510" s="3" t="s">
        <v>2239</v>
      </c>
      <c r="G510" s="3" t="s">
        <v>2237</v>
      </c>
      <c r="H510" s="3" t="s">
        <v>2238</v>
      </c>
      <c r="I510" s="3" t="s">
        <v>42</v>
      </c>
      <c r="J510" s="3" t="s">
        <v>43</v>
      </c>
      <c r="K510" s="3" t="s">
        <v>44</v>
      </c>
      <c r="L510" s="3" t="s">
        <v>6</v>
      </c>
      <c r="M510" s="3" t="s">
        <v>9</v>
      </c>
      <c r="N510" s="3">
        <v>75</v>
      </c>
      <c r="O510" s="3">
        <v>18</v>
      </c>
      <c r="P510" s="3">
        <v>24</v>
      </c>
      <c r="Q510" s="3">
        <v>0</v>
      </c>
      <c r="R510" s="3"/>
      <c r="S510" s="3">
        <v>0</v>
      </c>
      <c r="T510" s="3">
        <v>0</v>
      </c>
      <c r="U510" s="3">
        <v>0</v>
      </c>
      <c r="V510" s="3">
        <v>0</v>
      </c>
      <c r="W510" s="3" t="s">
        <v>2240</v>
      </c>
      <c r="X510" s="14">
        <f t="shared" si="7"/>
        <v>1</v>
      </c>
    </row>
    <row r="511" spans="1:24" s="4" customFormat="1" ht="11.25" x14ac:dyDescent="0.2">
      <c r="A511" s="3" t="s">
        <v>2034</v>
      </c>
      <c r="B511" s="3" t="s">
        <v>2211</v>
      </c>
      <c r="C511" s="3" t="s">
        <v>263</v>
      </c>
      <c r="D511" s="3">
        <v>13689</v>
      </c>
      <c r="E511" s="3" t="s">
        <v>2241</v>
      </c>
      <c r="F511" s="3" t="s">
        <v>2243</v>
      </c>
      <c r="G511" s="3" t="s">
        <v>2223</v>
      </c>
      <c r="H511" s="3" t="s">
        <v>2242</v>
      </c>
      <c r="I511" s="3" t="s">
        <v>42</v>
      </c>
      <c r="J511" s="3" t="s">
        <v>43</v>
      </c>
      <c r="K511" s="3" t="s">
        <v>44</v>
      </c>
      <c r="L511" s="3" t="s">
        <v>45</v>
      </c>
      <c r="M511" s="3" t="s">
        <v>9</v>
      </c>
      <c r="N511" s="3">
        <v>73.33</v>
      </c>
      <c r="O511" s="3">
        <v>22</v>
      </c>
      <c r="P511" s="3">
        <v>30</v>
      </c>
      <c r="Q511" s="3">
        <v>0</v>
      </c>
      <c r="R511" s="3"/>
      <c r="S511" s="3">
        <v>0</v>
      </c>
      <c r="T511" s="3">
        <v>0</v>
      </c>
      <c r="U511" s="3">
        <v>0</v>
      </c>
      <c r="V511" s="3">
        <v>0</v>
      </c>
      <c r="W511" s="3" t="s">
        <v>2244</v>
      </c>
      <c r="X511" s="14">
        <f t="shared" si="7"/>
        <v>1</v>
      </c>
    </row>
    <row r="512" spans="1:24" s="4" customFormat="1" ht="11.25" x14ac:dyDescent="0.2">
      <c r="A512" s="3" t="s">
        <v>2034</v>
      </c>
      <c r="B512" s="3" t="s">
        <v>2211</v>
      </c>
      <c r="C512" s="3" t="s">
        <v>263</v>
      </c>
      <c r="D512" s="3">
        <v>13703</v>
      </c>
      <c r="E512" s="3" t="s">
        <v>2245</v>
      </c>
      <c r="F512" s="3" t="s">
        <v>2248</v>
      </c>
      <c r="G512" s="3" t="s">
        <v>2246</v>
      </c>
      <c r="H512" s="3" t="s">
        <v>2247</v>
      </c>
      <c r="I512" s="3" t="s">
        <v>42</v>
      </c>
      <c r="J512" s="3" t="s">
        <v>43</v>
      </c>
      <c r="K512" s="3" t="s">
        <v>44</v>
      </c>
      <c r="L512" s="3" t="s">
        <v>45</v>
      </c>
      <c r="M512" s="3" t="s">
        <v>9</v>
      </c>
      <c r="N512" s="3">
        <v>91</v>
      </c>
      <c r="O512" s="3">
        <v>10</v>
      </c>
      <c r="P512" s="3">
        <v>11</v>
      </c>
      <c r="Q512" s="3">
        <v>0</v>
      </c>
      <c r="R512" s="3"/>
      <c r="S512" s="3">
        <v>0</v>
      </c>
      <c r="T512" s="3">
        <v>0</v>
      </c>
      <c r="U512" s="3">
        <v>0</v>
      </c>
      <c r="V512" s="3">
        <v>0</v>
      </c>
      <c r="W512" s="3" t="s">
        <v>2249</v>
      </c>
      <c r="X512" s="14">
        <f t="shared" si="7"/>
        <v>1</v>
      </c>
    </row>
    <row r="513" spans="1:24" s="4" customFormat="1" ht="11.25" x14ac:dyDescent="0.2">
      <c r="A513" s="3" t="s">
        <v>2034</v>
      </c>
      <c r="B513" s="3" t="s">
        <v>2211</v>
      </c>
      <c r="C513" s="3" t="s">
        <v>263</v>
      </c>
      <c r="D513" s="3">
        <v>13706</v>
      </c>
      <c r="E513" s="3" t="s">
        <v>2250</v>
      </c>
      <c r="F513" s="3" t="s">
        <v>2253</v>
      </c>
      <c r="G513" s="3" t="s">
        <v>2251</v>
      </c>
      <c r="H513" s="3" t="s">
        <v>2252</v>
      </c>
      <c r="I513" s="3" t="s">
        <v>42</v>
      </c>
      <c r="J513" s="3" t="s">
        <v>43</v>
      </c>
      <c r="K513" s="3" t="s">
        <v>44</v>
      </c>
      <c r="L513" s="3" t="s">
        <v>6</v>
      </c>
      <c r="M513" s="3" t="s">
        <v>9</v>
      </c>
      <c r="N513" s="3">
        <v>100</v>
      </c>
      <c r="O513" s="3">
        <v>1</v>
      </c>
      <c r="P513" s="3">
        <v>1</v>
      </c>
      <c r="Q513" s="3">
        <v>0</v>
      </c>
      <c r="R513" s="3"/>
      <c r="S513" s="3">
        <v>0</v>
      </c>
      <c r="T513" s="3">
        <v>0</v>
      </c>
      <c r="U513" s="3">
        <v>0</v>
      </c>
      <c r="V513" s="3">
        <v>0</v>
      </c>
      <c r="W513" s="3" t="s">
        <v>2254</v>
      </c>
      <c r="X513" s="14">
        <f t="shared" si="7"/>
        <v>1</v>
      </c>
    </row>
    <row r="514" spans="1:24" s="4" customFormat="1" ht="11.25" x14ac:dyDescent="0.2">
      <c r="A514" s="3" t="s">
        <v>2034</v>
      </c>
      <c r="B514" s="3" t="s">
        <v>2255</v>
      </c>
      <c r="C514" s="3" t="s">
        <v>263</v>
      </c>
      <c r="D514" s="3">
        <v>7889</v>
      </c>
      <c r="E514" s="3" t="s">
        <v>2256</v>
      </c>
      <c r="F514" s="3" t="s">
        <v>2259</v>
      </c>
      <c r="G514" s="3" t="s">
        <v>2257</v>
      </c>
      <c r="H514" s="3" t="s">
        <v>2258</v>
      </c>
      <c r="I514" s="3" t="s">
        <v>42</v>
      </c>
      <c r="J514" s="3" t="s">
        <v>43</v>
      </c>
      <c r="K514" s="3" t="s">
        <v>44</v>
      </c>
      <c r="L514" s="3" t="s">
        <v>392</v>
      </c>
      <c r="M514" s="3" t="s">
        <v>5257</v>
      </c>
      <c r="N514" s="3">
        <v>100</v>
      </c>
      <c r="O514" s="3">
        <v>49597966</v>
      </c>
      <c r="P514" s="3">
        <v>49597966</v>
      </c>
      <c r="Q514" s="3">
        <v>0</v>
      </c>
      <c r="R514" s="3"/>
      <c r="S514" s="3">
        <v>125.3</v>
      </c>
      <c r="T514" s="3">
        <v>45283765</v>
      </c>
      <c r="U514" s="3">
        <v>36135982</v>
      </c>
      <c r="V514" s="3">
        <v>0</v>
      </c>
      <c r="W514" s="3" t="s">
        <v>2260</v>
      </c>
      <c r="X514" s="14">
        <f t="shared" si="7"/>
        <v>-0.20191540303272146</v>
      </c>
    </row>
    <row r="515" spans="1:24" s="4" customFormat="1" ht="11.25" x14ac:dyDescent="0.2">
      <c r="A515" s="3" t="s">
        <v>2034</v>
      </c>
      <c r="B515" s="3" t="s">
        <v>2255</v>
      </c>
      <c r="C515" s="3" t="s">
        <v>263</v>
      </c>
      <c r="D515" s="3">
        <v>12695</v>
      </c>
      <c r="E515" s="3" t="s">
        <v>2261</v>
      </c>
      <c r="F515" s="3" t="s">
        <v>2262</v>
      </c>
      <c r="G515" s="3"/>
      <c r="H515" s="3"/>
      <c r="I515" s="3" t="s">
        <v>42</v>
      </c>
      <c r="J515" s="3" t="s">
        <v>43</v>
      </c>
      <c r="K515" s="3" t="s">
        <v>53</v>
      </c>
      <c r="L515" s="3" t="s">
        <v>6</v>
      </c>
      <c r="M515" s="3" t="s">
        <v>5256</v>
      </c>
      <c r="N515" s="3" t="s">
        <v>67</v>
      </c>
      <c r="O515" s="3" t="s">
        <v>40</v>
      </c>
      <c r="P515" s="3" t="s">
        <v>40</v>
      </c>
      <c r="Q515" s="3" t="s">
        <v>40</v>
      </c>
      <c r="R515" s="3"/>
      <c r="S515" s="3">
        <v>96.7</v>
      </c>
      <c r="T515" s="3">
        <v>1289102</v>
      </c>
      <c r="U515" s="3">
        <v>1333426</v>
      </c>
      <c r="V515" s="3">
        <v>0</v>
      </c>
      <c r="W515" s="3" t="s">
        <v>2263</v>
      </c>
      <c r="X515" s="14" t="str">
        <f t="shared" ref="X515:X578" si="8">+IF(J515="Asc",IF(AND(M515="Nuevo",IFERROR((N515-S515)/S515,"-") ="-"),1,IFERROR((N515-S515)/S515,"-")),IF(AND(M515="Nuevo",IFERROR((N515-S515)/S515,"-") ="-"),1,IFERROR((N515-S515)/S515,"-"))*-1)</f>
        <v>-</v>
      </c>
    </row>
    <row r="516" spans="1:24" s="4" customFormat="1" ht="11.25" x14ac:dyDescent="0.2">
      <c r="A516" s="3" t="s">
        <v>2034</v>
      </c>
      <c r="B516" s="3" t="s">
        <v>2255</v>
      </c>
      <c r="C516" s="3" t="s">
        <v>263</v>
      </c>
      <c r="D516" s="3">
        <v>13305</v>
      </c>
      <c r="E516" s="3" t="s">
        <v>2264</v>
      </c>
      <c r="F516" s="3" t="s">
        <v>2267</v>
      </c>
      <c r="G516" s="3" t="s">
        <v>2265</v>
      </c>
      <c r="H516" s="3" t="s">
        <v>2266</v>
      </c>
      <c r="I516" s="3" t="s">
        <v>42</v>
      </c>
      <c r="J516" s="3" t="s">
        <v>43</v>
      </c>
      <c r="K516" s="3" t="s">
        <v>44</v>
      </c>
      <c r="L516" s="3" t="s">
        <v>6</v>
      </c>
      <c r="M516" s="3" t="s">
        <v>5257</v>
      </c>
      <c r="N516" s="3">
        <v>13.9</v>
      </c>
      <c r="O516" s="3">
        <v>28481</v>
      </c>
      <c r="P516" s="3">
        <v>204902</v>
      </c>
      <c r="Q516" s="3">
        <v>0</v>
      </c>
      <c r="R516" s="3"/>
      <c r="S516" s="3">
        <v>13.2</v>
      </c>
      <c r="T516" s="3">
        <v>24951</v>
      </c>
      <c r="U516" s="3">
        <v>189081</v>
      </c>
      <c r="V516" s="3">
        <v>0</v>
      </c>
      <c r="W516" s="3" t="s">
        <v>2268</v>
      </c>
      <c r="X516" s="14">
        <f t="shared" si="8"/>
        <v>5.3030303030303115E-2</v>
      </c>
    </row>
    <row r="517" spans="1:24" s="4" customFormat="1" ht="11.25" x14ac:dyDescent="0.2">
      <c r="A517" s="3" t="s">
        <v>2034</v>
      </c>
      <c r="B517" s="3" t="s">
        <v>2255</v>
      </c>
      <c r="C517" s="3" t="s">
        <v>263</v>
      </c>
      <c r="D517" s="3">
        <v>13310</v>
      </c>
      <c r="E517" s="3" t="s">
        <v>2269</v>
      </c>
      <c r="F517" s="3" t="s">
        <v>2270</v>
      </c>
      <c r="G517" s="3"/>
      <c r="H517" s="3"/>
      <c r="I517" s="3" t="s">
        <v>42</v>
      </c>
      <c r="J517" s="3" t="s">
        <v>43</v>
      </c>
      <c r="K517" s="3" t="s">
        <v>44</v>
      </c>
      <c r="L517" s="3" t="s">
        <v>45</v>
      </c>
      <c r="M517" s="3" t="s">
        <v>5256</v>
      </c>
      <c r="N517" s="3" t="s">
        <v>67</v>
      </c>
      <c r="O517" s="3" t="s">
        <v>40</v>
      </c>
      <c r="P517" s="3" t="s">
        <v>40</v>
      </c>
      <c r="Q517" s="3" t="s">
        <v>40</v>
      </c>
      <c r="R517" s="3"/>
      <c r="S517" s="3">
        <v>111.2</v>
      </c>
      <c r="T517" s="3">
        <v>1023646</v>
      </c>
      <c r="U517" s="3">
        <v>920237</v>
      </c>
      <c r="V517" s="3">
        <v>0</v>
      </c>
      <c r="W517" s="3" t="s">
        <v>2271</v>
      </c>
      <c r="X517" s="14" t="str">
        <f t="shared" si="8"/>
        <v>-</v>
      </c>
    </row>
    <row r="518" spans="1:24" s="4" customFormat="1" ht="11.25" x14ac:dyDescent="0.2">
      <c r="A518" s="3" t="s">
        <v>2034</v>
      </c>
      <c r="B518" s="3" t="s">
        <v>2255</v>
      </c>
      <c r="C518" s="3" t="s">
        <v>263</v>
      </c>
      <c r="D518" s="3">
        <v>13511</v>
      </c>
      <c r="E518" s="3" t="s">
        <v>2272</v>
      </c>
      <c r="F518" s="3" t="s">
        <v>2275</v>
      </c>
      <c r="G518" s="3" t="s">
        <v>2273</v>
      </c>
      <c r="H518" s="3" t="s">
        <v>2274</v>
      </c>
      <c r="I518" s="3" t="s">
        <v>42</v>
      </c>
      <c r="J518" s="3" t="s">
        <v>43</v>
      </c>
      <c r="K518" s="3" t="s">
        <v>44</v>
      </c>
      <c r="L518" s="3" t="s">
        <v>45</v>
      </c>
      <c r="M518" s="3" t="s">
        <v>9</v>
      </c>
      <c r="N518" s="3">
        <v>100</v>
      </c>
      <c r="O518" s="3">
        <v>1242128</v>
      </c>
      <c r="P518" s="3">
        <v>1242128</v>
      </c>
      <c r="Q518" s="3">
        <v>0</v>
      </c>
      <c r="R518" s="3"/>
      <c r="S518" s="3">
        <v>111.8</v>
      </c>
      <c r="T518" s="3">
        <v>1166296</v>
      </c>
      <c r="U518" s="3">
        <v>1043306</v>
      </c>
      <c r="V518" s="3">
        <v>0</v>
      </c>
      <c r="W518" s="3" t="s">
        <v>2276</v>
      </c>
      <c r="X518" s="14">
        <f t="shared" si="8"/>
        <v>-0.10554561717352413</v>
      </c>
    </row>
    <row r="519" spans="1:24" s="4" customFormat="1" ht="11.25" x14ac:dyDescent="0.2">
      <c r="A519" s="3" t="s">
        <v>2034</v>
      </c>
      <c r="B519" s="3" t="s">
        <v>2255</v>
      </c>
      <c r="C519" s="3" t="s">
        <v>263</v>
      </c>
      <c r="D519" s="3">
        <v>13512</v>
      </c>
      <c r="E519" s="3" t="s">
        <v>2277</v>
      </c>
      <c r="F519" s="3" t="s">
        <v>2279</v>
      </c>
      <c r="G519" s="3" t="s">
        <v>2273</v>
      </c>
      <c r="H519" s="3" t="s">
        <v>2278</v>
      </c>
      <c r="I519" s="3" t="s">
        <v>42</v>
      </c>
      <c r="J519" s="3" t="s">
        <v>43</v>
      </c>
      <c r="K519" s="3" t="s">
        <v>44</v>
      </c>
      <c r="L519" s="3" t="s">
        <v>45</v>
      </c>
      <c r="M519" s="3" t="s">
        <v>9</v>
      </c>
      <c r="N519" s="3">
        <v>100</v>
      </c>
      <c r="O519" s="3">
        <v>13157</v>
      </c>
      <c r="P519" s="3">
        <v>13157</v>
      </c>
      <c r="Q519" s="3">
        <v>0</v>
      </c>
      <c r="R519" s="3"/>
      <c r="S519" s="3">
        <v>100</v>
      </c>
      <c r="T519" s="3">
        <v>7881</v>
      </c>
      <c r="U519" s="3">
        <v>7881</v>
      </c>
      <c r="V519" s="3">
        <v>0</v>
      </c>
      <c r="W519" s="3" t="s">
        <v>2280</v>
      </c>
      <c r="X519" s="14">
        <f t="shared" si="8"/>
        <v>0</v>
      </c>
    </row>
    <row r="520" spans="1:24" s="4" customFormat="1" ht="11.25" x14ac:dyDescent="0.2">
      <c r="A520" s="3" t="s">
        <v>2034</v>
      </c>
      <c r="B520" s="3" t="s">
        <v>2255</v>
      </c>
      <c r="C520" s="3" t="s">
        <v>263</v>
      </c>
      <c r="D520" s="3">
        <v>13513</v>
      </c>
      <c r="E520" s="3" t="s">
        <v>2281</v>
      </c>
      <c r="F520" s="3" t="s">
        <v>2284</v>
      </c>
      <c r="G520" s="3" t="s">
        <v>2282</v>
      </c>
      <c r="H520" s="3" t="s">
        <v>2283</v>
      </c>
      <c r="I520" s="3" t="s">
        <v>42</v>
      </c>
      <c r="J520" s="3" t="s">
        <v>43</v>
      </c>
      <c r="K520" s="3" t="s">
        <v>53</v>
      </c>
      <c r="L520" s="3" t="s">
        <v>6</v>
      </c>
      <c r="M520" s="3" t="s">
        <v>9</v>
      </c>
      <c r="N520" s="3">
        <v>61</v>
      </c>
      <c r="O520" s="3">
        <v>61</v>
      </c>
      <c r="P520" s="3">
        <v>0</v>
      </c>
      <c r="Q520" s="3">
        <v>0</v>
      </c>
      <c r="R520" s="3"/>
      <c r="S520" s="3">
        <v>67.099999999999994</v>
      </c>
      <c r="T520" s="3">
        <v>67.099999999999994</v>
      </c>
      <c r="U520" s="3">
        <v>0</v>
      </c>
      <c r="V520" s="3">
        <v>0</v>
      </c>
      <c r="W520" s="3"/>
      <c r="X520" s="14">
        <f t="shared" si="8"/>
        <v>-9.0909090909090828E-2</v>
      </c>
    </row>
    <row r="521" spans="1:24" s="4" customFormat="1" ht="11.25" x14ac:dyDescent="0.2">
      <c r="A521" s="3" t="s">
        <v>2034</v>
      </c>
      <c r="B521" s="3" t="s">
        <v>2285</v>
      </c>
      <c r="C521" s="3" t="s">
        <v>263</v>
      </c>
      <c r="D521" s="3">
        <v>8977</v>
      </c>
      <c r="E521" s="3" t="s">
        <v>2286</v>
      </c>
      <c r="F521" s="3" t="s">
        <v>2289</v>
      </c>
      <c r="G521" s="3" t="s">
        <v>2287</v>
      </c>
      <c r="H521" s="3" t="s">
        <v>2288</v>
      </c>
      <c r="I521" s="3" t="s">
        <v>42</v>
      </c>
      <c r="J521" s="3" t="s">
        <v>43</v>
      </c>
      <c r="K521" s="3" t="s">
        <v>53</v>
      </c>
      <c r="L521" s="3" t="s">
        <v>6</v>
      </c>
      <c r="M521" s="3" t="s">
        <v>5257</v>
      </c>
      <c r="N521" s="3">
        <v>95</v>
      </c>
      <c r="O521" s="3">
        <v>2806300</v>
      </c>
      <c r="P521" s="3">
        <v>2954000</v>
      </c>
      <c r="Q521" s="3">
        <v>0</v>
      </c>
      <c r="R521" s="3"/>
      <c r="S521" s="3">
        <v>97.2</v>
      </c>
      <c r="T521" s="3">
        <v>2970706</v>
      </c>
      <c r="U521" s="3">
        <v>3057059</v>
      </c>
      <c r="V521" s="3">
        <v>0</v>
      </c>
      <c r="W521" s="3" t="s">
        <v>2290</v>
      </c>
      <c r="X521" s="14">
        <f t="shared" si="8"/>
        <v>-2.2633744855967107E-2</v>
      </c>
    </row>
    <row r="522" spans="1:24" s="4" customFormat="1" ht="11.25" x14ac:dyDescent="0.2">
      <c r="A522" s="3" t="s">
        <v>2034</v>
      </c>
      <c r="B522" s="3" t="s">
        <v>2285</v>
      </c>
      <c r="C522" s="3" t="s">
        <v>263</v>
      </c>
      <c r="D522" s="3">
        <v>13175</v>
      </c>
      <c r="E522" s="3" t="s">
        <v>2291</v>
      </c>
      <c r="F522" s="3" t="s">
        <v>2294</v>
      </c>
      <c r="G522" s="3" t="s">
        <v>2292</v>
      </c>
      <c r="H522" s="3" t="s">
        <v>2293</v>
      </c>
      <c r="I522" s="3" t="s">
        <v>42</v>
      </c>
      <c r="J522" s="3" t="s">
        <v>43</v>
      </c>
      <c r="K522" s="3" t="s">
        <v>44</v>
      </c>
      <c r="L522" s="3" t="s">
        <v>78</v>
      </c>
      <c r="M522" s="3" t="s">
        <v>5257</v>
      </c>
      <c r="N522" s="3">
        <v>9</v>
      </c>
      <c r="O522" s="3">
        <v>500000</v>
      </c>
      <c r="P522" s="3">
        <v>5582234</v>
      </c>
      <c r="Q522" s="3">
        <v>0</v>
      </c>
      <c r="R522" s="3"/>
      <c r="S522" s="3">
        <v>14</v>
      </c>
      <c r="T522" s="3">
        <v>553993.4</v>
      </c>
      <c r="U522" s="3">
        <v>3948662.1</v>
      </c>
      <c r="V522" s="3">
        <v>0</v>
      </c>
      <c r="W522" s="3" t="s">
        <v>2295</v>
      </c>
      <c r="X522" s="14">
        <f t="shared" si="8"/>
        <v>-0.35714285714285715</v>
      </c>
    </row>
    <row r="523" spans="1:24" s="4" customFormat="1" ht="11.25" x14ac:dyDescent="0.2">
      <c r="A523" s="3" t="s">
        <v>2034</v>
      </c>
      <c r="B523" s="3" t="s">
        <v>2285</v>
      </c>
      <c r="C523" s="3" t="s">
        <v>263</v>
      </c>
      <c r="D523" s="3">
        <v>13176</v>
      </c>
      <c r="E523" s="3" t="s">
        <v>2296</v>
      </c>
      <c r="F523" s="3" t="s">
        <v>2298</v>
      </c>
      <c r="G523" s="3" t="s">
        <v>2292</v>
      </c>
      <c r="H523" s="3" t="s">
        <v>2297</v>
      </c>
      <c r="I523" s="3" t="s">
        <v>42</v>
      </c>
      <c r="J523" s="3" t="s">
        <v>43</v>
      </c>
      <c r="K523" s="3" t="s">
        <v>44</v>
      </c>
      <c r="L523" s="3" t="s">
        <v>78</v>
      </c>
      <c r="M523" s="3" t="s">
        <v>5257</v>
      </c>
      <c r="N523" s="3">
        <v>21.4</v>
      </c>
      <c r="O523" s="3">
        <v>37552</v>
      </c>
      <c r="P523" s="3">
        <v>175181</v>
      </c>
      <c r="Q523" s="3">
        <v>0</v>
      </c>
      <c r="R523" s="3"/>
      <c r="S523" s="3">
        <v>23.9</v>
      </c>
      <c r="T523" s="3">
        <v>46445.9</v>
      </c>
      <c r="U523" s="3">
        <v>194016.4</v>
      </c>
      <c r="V523" s="3">
        <v>0</v>
      </c>
      <c r="W523" s="3" t="s">
        <v>2299</v>
      </c>
      <c r="X523" s="14">
        <f t="shared" si="8"/>
        <v>-0.10460251046025106</v>
      </c>
    </row>
    <row r="524" spans="1:24" s="4" customFormat="1" ht="11.25" x14ac:dyDescent="0.2">
      <c r="A524" s="3" t="s">
        <v>2034</v>
      </c>
      <c r="B524" s="3" t="s">
        <v>2285</v>
      </c>
      <c r="C524" s="3" t="s">
        <v>263</v>
      </c>
      <c r="D524" s="3">
        <v>13250</v>
      </c>
      <c r="E524" s="3" t="s">
        <v>2300</v>
      </c>
      <c r="F524" s="3" t="s">
        <v>2302</v>
      </c>
      <c r="G524" s="3" t="s">
        <v>2292</v>
      </c>
      <c r="H524" s="3" t="s">
        <v>2301</v>
      </c>
      <c r="I524" s="3" t="s">
        <v>42</v>
      </c>
      <c r="J524" s="3" t="s">
        <v>43</v>
      </c>
      <c r="K524" s="3" t="s">
        <v>44</v>
      </c>
      <c r="L524" s="3" t="s">
        <v>6</v>
      </c>
      <c r="M524" s="3" t="s">
        <v>5257</v>
      </c>
      <c r="N524" s="3">
        <v>85</v>
      </c>
      <c r="O524" s="3">
        <v>11284595</v>
      </c>
      <c r="P524" s="3">
        <v>13275995</v>
      </c>
      <c r="Q524" s="3">
        <v>0</v>
      </c>
      <c r="R524" s="3"/>
      <c r="S524" s="3">
        <v>97.8</v>
      </c>
      <c r="T524" s="3">
        <v>12330353</v>
      </c>
      <c r="U524" s="3">
        <v>12612149</v>
      </c>
      <c r="V524" s="3">
        <v>0</v>
      </c>
      <c r="W524" s="3" t="s">
        <v>2303</v>
      </c>
      <c r="X524" s="14">
        <f t="shared" si="8"/>
        <v>-0.13087934560327197</v>
      </c>
    </row>
    <row r="525" spans="1:24" s="4" customFormat="1" ht="11.25" x14ac:dyDescent="0.2">
      <c r="A525" s="3" t="s">
        <v>2034</v>
      </c>
      <c r="B525" s="3" t="s">
        <v>2285</v>
      </c>
      <c r="C525" s="3" t="s">
        <v>263</v>
      </c>
      <c r="D525" s="3">
        <v>13568</v>
      </c>
      <c r="E525" s="3" t="s">
        <v>2304</v>
      </c>
      <c r="F525" s="3" t="s">
        <v>2307</v>
      </c>
      <c r="G525" s="3" t="s">
        <v>2305</v>
      </c>
      <c r="H525" s="3" t="s">
        <v>2306</v>
      </c>
      <c r="I525" s="3" t="s">
        <v>2177</v>
      </c>
      <c r="J525" s="3" t="s">
        <v>52</v>
      </c>
      <c r="K525" s="3" t="s">
        <v>505</v>
      </c>
      <c r="L525" s="3" t="s">
        <v>6</v>
      </c>
      <c r="M525" s="3" t="s">
        <v>9</v>
      </c>
      <c r="N525" s="3">
        <v>700000</v>
      </c>
      <c r="O525" s="3">
        <v>8400000</v>
      </c>
      <c r="P525" s="3">
        <v>12</v>
      </c>
      <c r="Q525" s="3">
        <v>0</v>
      </c>
      <c r="R525" s="3"/>
      <c r="S525" s="3">
        <v>388398.6</v>
      </c>
      <c r="T525" s="3">
        <v>4660782.91</v>
      </c>
      <c r="U525" s="3">
        <v>12</v>
      </c>
      <c r="V525" s="3">
        <v>0</v>
      </c>
      <c r="W525" s="3" t="s">
        <v>2308</v>
      </c>
      <c r="X525" s="14">
        <f t="shared" si="8"/>
        <v>-0.80227220180505299</v>
      </c>
    </row>
    <row r="526" spans="1:24" s="4" customFormat="1" ht="11.25" x14ac:dyDescent="0.2">
      <c r="A526" s="3" t="s">
        <v>2034</v>
      </c>
      <c r="B526" s="3" t="s">
        <v>2285</v>
      </c>
      <c r="C526" s="3" t="s">
        <v>263</v>
      </c>
      <c r="D526" s="3">
        <v>13574</v>
      </c>
      <c r="E526" s="3" t="s">
        <v>2309</v>
      </c>
      <c r="F526" s="3" t="s">
        <v>2312</v>
      </c>
      <c r="G526" s="3" t="s">
        <v>2310</v>
      </c>
      <c r="H526" s="3" t="s">
        <v>2311</v>
      </c>
      <c r="I526" s="3" t="s">
        <v>42</v>
      </c>
      <c r="J526" s="3" t="s">
        <v>43</v>
      </c>
      <c r="K526" s="3" t="s">
        <v>53</v>
      </c>
      <c r="L526" s="3" t="s">
        <v>6</v>
      </c>
      <c r="M526" s="3" t="s">
        <v>9</v>
      </c>
      <c r="N526" s="3">
        <v>50</v>
      </c>
      <c r="O526" s="3">
        <v>68.5</v>
      </c>
      <c r="P526" s="3">
        <v>18.3</v>
      </c>
      <c r="Q526" s="3">
        <v>0</v>
      </c>
      <c r="R526" s="3"/>
      <c r="S526" s="3">
        <v>49</v>
      </c>
      <c r="T526" s="3">
        <v>68</v>
      </c>
      <c r="U526" s="3">
        <v>19</v>
      </c>
      <c r="V526" s="3">
        <v>0</v>
      </c>
      <c r="W526" s="3" t="s">
        <v>2313</v>
      </c>
      <c r="X526" s="14">
        <f t="shared" si="8"/>
        <v>2.0408163265306121E-2</v>
      </c>
    </row>
    <row r="527" spans="1:24" s="4" customFormat="1" ht="11.25" x14ac:dyDescent="0.2">
      <c r="A527" s="3" t="s">
        <v>2034</v>
      </c>
      <c r="B527" s="3" t="s">
        <v>2285</v>
      </c>
      <c r="C527" s="3" t="s">
        <v>263</v>
      </c>
      <c r="D527" s="3">
        <v>13581</v>
      </c>
      <c r="E527" s="3" t="s">
        <v>2314</v>
      </c>
      <c r="F527" s="3" t="s">
        <v>2317</v>
      </c>
      <c r="G527" s="3" t="s">
        <v>2315</v>
      </c>
      <c r="H527" s="3" t="s">
        <v>2316</v>
      </c>
      <c r="I527" s="3" t="s">
        <v>42</v>
      </c>
      <c r="J527" s="3" t="s">
        <v>52</v>
      </c>
      <c r="K527" s="3" t="s">
        <v>44</v>
      </c>
      <c r="L527" s="3" t="s">
        <v>6</v>
      </c>
      <c r="M527" s="3" t="s">
        <v>9</v>
      </c>
      <c r="N527" s="3">
        <v>3</v>
      </c>
      <c r="O527" s="3">
        <v>3</v>
      </c>
      <c r="P527" s="3">
        <v>1</v>
      </c>
      <c r="Q527" s="3">
        <v>0</v>
      </c>
      <c r="R527" s="3"/>
      <c r="S527" s="3">
        <v>1.46</v>
      </c>
      <c r="T527" s="3">
        <v>1.46</v>
      </c>
      <c r="U527" s="3">
        <v>1</v>
      </c>
      <c r="V527" s="3">
        <v>0</v>
      </c>
      <c r="W527" s="3" t="s">
        <v>2318</v>
      </c>
      <c r="X527" s="14">
        <f t="shared" si="8"/>
        <v>-1.0547945205479452</v>
      </c>
    </row>
    <row r="528" spans="1:24" s="4" customFormat="1" ht="11.25" x14ac:dyDescent="0.2">
      <c r="A528" s="3" t="s">
        <v>2034</v>
      </c>
      <c r="B528" s="3" t="s">
        <v>2319</v>
      </c>
      <c r="C528" s="3" t="s">
        <v>263</v>
      </c>
      <c r="D528" s="3">
        <v>13050</v>
      </c>
      <c r="E528" s="3" t="s">
        <v>2320</v>
      </c>
      <c r="F528" s="3" t="s">
        <v>2323</v>
      </c>
      <c r="G528" s="3" t="s">
        <v>2321</v>
      </c>
      <c r="H528" s="3" t="s">
        <v>2322</v>
      </c>
      <c r="I528" s="3" t="s">
        <v>42</v>
      </c>
      <c r="J528" s="3" t="s">
        <v>43</v>
      </c>
      <c r="K528" s="3" t="s">
        <v>53</v>
      </c>
      <c r="L528" s="3" t="s">
        <v>6</v>
      </c>
      <c r="M528" s="3" t="s">
        <v>5257</v>
      </c>
      <c r="N528" s="3">
        <v>92.1</v>
      </c>
      <c r="O528" s="3">
        <v>116</v>
      </c>
      <c r="P528" s="3">
        <v>126</v>
      </c>
      <c r="Q528" s="3">
        <v>0</v>
      </c>
      <c r="R528" s="3"/>
      <c r="S528" s="3">
        <v>91.9</v>
      </c>
      <c r="T528" s="3">
        <v>125</v>
      </c>
      <c r="U528" s="3">
        <v>136</v>
      </c>
      <c r="V528" s="3">
        <v>0</v>
      </c>
      <c r="W528" s="3" t="s">
        <v>2324</v>
      </c>
      <c r="X528" s="14">
        <f t="shared" si="8"/>
        <v>2.176278563656024E-3</v>
      </c>
    </row>
    <row r="529" spans="1:24" s="4" customFormat="1" ht="11.25" x14ac:dyDescent="0.2">
      <c r="A529" s="3" t="s">
        <v>2034</v>
      </c>
      <c r="B529" s="3" t="s">
        <v>2319</v>
      </c>
      <c r="C529" s="3" t="s">
        <v>263</v>
      </c>
      <c r="D529" s="3">
        <v>13234</v>
      </c>
      <c r="E529" s="3" t="s">
        <v>2325</v>
      </c>
      <c r="F529" s="3" t="s">
        <v>2326</v>
      </c>
      <c r="G529" s="3"/>
      <c r="H529" s="3"/>
      <c r="I529" s="3" t="s">
        <v>42</v>
      </c>
      <c r="J529" s="3" t="s">
        <v>43</v>
      </c>
      <c r="K529" s="3" t="s">
        <v>44</v>
      </c>
      <c r="L529" s="3" t="s">
        <v>6</v>
      </c>
      <c r="M529" s="3" t="s">
        <v>5256</v>
      </c>
      <c r="N529" s="3" t="s">
        <v>67</v>
      </c>
      <c r="O529" s="3" t="s">
        <v>40</v>
      </c>
      <c r="P529" s="3" t="s">
        <v>40</v>
      </c>
      <c r="Q529" s="3" t="s">
        <v>40</v>
      </c>
      <c r="R529" s="3"/>
      <c r="S529" s="3">
        <v>4.4000000000000004</v>
      </c>
      <c r="T529" s="3">
        <v>110</v>
      </c>
      <c r="U529" s="3">
        <v>2495</v>
      </c>
      <c r="V529" s="3">
        <v>0</v>
      </c>
      <c r="W529" s="3" t="s">
        <v>2327</v>
      </c>
      <c r="X529" s="14" t="str">
        <f t="shared" si="8"/>
        <v>-</v>
      </c>
    </row>
    <row r="530" spans="1:24" s="4" customFormat="1" ht="11.25" x14ac:dyDescent="0.2">
      <c r="A530" s="3" t="s">
        <v>2034</v>
      </c>
      <c r="B530" s="3" t="s">
        <v>2319</v>
      </c>
      <c r="C530" s="3" t="s">
        <v>263</v>
      </c>
      <c r="D530" s="3">
        <v>13235</v>
      </c>
      <c r="E530" s="3" t="s">
        <v>2328</v>
      </c>
      <c r="F530" s="3" t="s">
        <v>2329</v>
      </c>
      <c r="G530" s="3"/>
      <c r="H530" s="3"/>
      <c r="I530" s="3" t="s">
        <v>42</v>
      </c>
      <c r="J530" s="3" t="s">
        <v>43</v>
      </c>
      <c r="K530" s="3" t="s">
        <v>44</v>
      </c>
      <c r="L530" s="3" t="s">
        <v>78</v>
      </c>
      <c r="M530" s="3" t="s">
        <v>5256</v>
      </c>
      <c r="N530" s="3" t="s">
        <v>67</v>
      </c>
      <c r="O530" s="3" t="s">
        <v>40</v>
      </c>
      <c r="P530" s="3" t="s">
        <v>40</v>
      </c>
      <c r="Q530" s="3" t="s">
        <v>40</v>
      </c>
      <c r="R530" s="3"/>
      <c r="S530" s="3">
        <v>31.98</v>
      </c>
      <c r="T530" s="3">
        <v>10723</v>
      </c>
      <c r="U530" s="3">
        <v>33532</v>
      </c>
      <c r="V530" s="3">
        <v>0</v>
      </c>
      <c r="W530" s="3" t="s">
        <v>2330</v>
      </c>
      <c r="X530" s="14" t="str">
        <f t="shared" si="8"/>
        <v>-</v>
      </c>
    </row>
    <row r="531" spans="1:24" s="4" customFormat="1" ht="11.25" x14ac:dyDescent="0.2">
      <c r="A531" s="3" t="s">
        <v>2034</v>
      </c>
      <c r="B531" s="3" t="s">
        <v>2319</v>
      </c>
      <c r="C531" s="3" t="s">
        <v>263</v>
      </c>
      <c r="D531" s="3">
        <v>13626</v>
      </c>
      <c r="E531" s="3" t="s">
        <v>2331</v>
      </c>
      <c r="F531" s="3" t="s">
        <v>2334</v>
      </c>
      <c r="G531" s="3" t="s">
        <v>2332</v>
      </c>
      <c r="H531" s="3" t="s">
        <v>2333</v>
      </c>
      <c r="I531" s="3" t="s">
        <v>42</v>
      </c>
      <c r="J531" s="3" t="s">
        <v>43</v>
      </c>
      <c r="K531" s="3" t="s">
        <v>44</v>
      </c>
      <c r="L531" s="3" t="s">
        <v>6</v>
      </c>
      <c r="M531" s="3" t="s">
        <v>9</v>
      </c>
      <c r="N531" s="3">
        <v>75</v>
      </c>
      <c r="O531" s="3">
        <v>2100</v>
      </c>
      <c r="P531" s="3">
        <v>2800</v>
      </c>
      <c r="Q531" s="3">
        <v>0</v>
      </c>
      <c r="R531" s="3"/>
      <c r="S531" s="3">
        <v>72.599999999999994</v>
      </c>
      <c r="T531" s="3">
        <v>1340</v>
      </c>
      <c r="U531" s="3">
        <v>1846</v>
      </c>
      <c r="V531" s="3">
        <v>0</v>
      </c>
      <c r="W531" s="3" t="s">
        <v>2335</v>
      </c>
      <c r="X531" s="14">
        <f t="shared" si="8"/>
        <v>3.3057851239669506E-2</v>
      </c>
    </row>
    <row r="532" spans="1:24" s="4" customFormat="1" ht="11.25" x14ac:dyDescent="0.2">
      <c r="A532" s="3" t="s">
        <v>2034</v>
      </c>
      <c r="B532" s="3" t="s">
        <v>2319</v>
      </c>
      <c r="C532" s="3" t="s">
        <v>263</v>
      </c>
      <c r="D532" s="3">
        <v>13635</v>
      </c>
      <c r="E532" s="3" t="s">
        <v>2336</v>
      </c>
      <c r="F532" s="3" t="s">
        <v>2338</v>
      </c>
      <c r="G532" s="3" t="s">
        <v>2321</v>
      </c>
      <c r="H532" s="3" t="s">
        <v>2337</v>
      </c>
      <c r="I532" s="3" t="s">
        <v>42</v>
      </c>
      <c r="J532" s="3" t="s">
        <v>43</v>
      </c>
      <c r="K532" s="3" t="s">
        <v>53</v>
      </c>
      <c r="L532" s="3" t="s">
        <v>6</v>
      </c>
      <c r="M532" s="3" t="s">
        <v>9</v>
      </c>
      <c r="N532" s="3">
        <v>39.299999999999997</v>
      </c>
      <c r="O532" s="3">
        <v>22</v>
      </c>
      <c r="P532" s="3">
        <v>56</v>
      </c>
      <c r="Q532" s="3">
        <v>0</v>
      </c>
      <c r="R532" s="3"/>
      <c r="S532" s="3">
        <v>31.8</v>
      </c>
      <c r="T532" s="3">
        <v>14</v>
      </c>
      <c r="U532" s="3">
        <v>44</v>
      </c>
      <c r="V532" s="3">
        <v>0</v>
      </c>
      <c r="W532" s="3" t="s">
        <v>2339</v>
      </c>
      <c r="X532" s="14">
        <f t="shared" si="8"/>
        <v>0.23584905660377348</v>
      </c>
    </row>
    <row r="533" spans="1:24" s="4" customFormat="1" ht="11.25" x14ac:dyDescent="0.2">
      <c r="A533" s="3" t="s">
        <v>2034</v>
      </c>
      <c r="B533" s="3" t="s">
        <v>2319</v>
      </c>
      <c r="C533" s="3" t="s">
        <v>263</v>
      </c>
      <c r="D533" s="3">
        <v>13645</v>
      </c>
      <c r="E533" s="3" t="s">
        <v>2340</v>
      </c>
      <c r="F533" s="3" t="s">
        <v>2342</v>
      </c>
      <c r="G533" s="3" t="s">
        <v>2332</v>
      </c>
      <c r="H533" s="3" t="s">
        <v>2341</v>
      </c>
      <c r="I533" s="3" t="s">
        <v>42</v>
      </c>
      <c r="J533" s="3" t="s">
        <v>43</v>
      </c>
      <c r="K533" s="3" t="s">
        <v>44</v>
      </c>
      <c r="L533" s="3" t="s">
        <v>78</v>
      </c>
      <c r="M533" s="3" t="s">
        <v>9</v>
      </c>
      <c r="N533" s="3">
        <v>30.1</v>
      </c>
      <c r="O533" s="3">
        <v>10395</v>
      </c>
      <c r="P533" s="3">
        <v>34571</v>
      </c>
      <c r="Q533" s="3">
        <v>0</v>
      </c>
      <c r="R533" s="3"/>
      <c r="S533" s="3" t="s">
        <v>67</v>
      </c>
      <c r="T533" s="3" t="s">
        <v>40</v>
      </c>
      <c r="U533" s="3" t="s">
        <v>40</v>
      </c>
      <c r="V533" s="3" t="s">
        <v>40</v>
      </c>
      <c r="W533" s="3" t="s">
        <v>2343</v>
      </c>
      <c r="X533" s="14">
        <f t="shared" si="8"/>
        <v>1</v>
      </c>
    </row>
    <row r="534" spans="1:24" s="4" customFormat="1" ht="11.25" x14ac:dyDescent="0.2">
      <c r="A534" s="3" t="s">
        <v>2034</v>
      </c>
      <c r="B534" s="3" t="s">
        <v>2344</v>
      </c>
      <c r="C534" s="3" t="s">
        <v>36</v>
      </c>
      <c r="D534" s="3">
        <v>12640</v>
      </c>
      <c r="E534" s="3" t="s">
        <v>2345</v>
      </c>
      <c r="F534" s="3" t="s">
        <v>2346</v>
      </c>
      <c r="G534" s="3"/>
      <c r="H534" s="3"/>
      <c r="I534" s="3" t="s">
        <v>42</v>
      </c>
      <c r="J534" s="3" t="s">
        <v>43</v>
      </c>
      <c r="K534" s="3" t="s">
        <v>53</v>
      </c>
      <c r="L534" s="3" t="s">
        <v>6</v>
      </c>
      <c r="M534" s="3" t="s">
        <v>5256</v>
      </c>
      <c r="N534" s="3" t="s">
        <v>67</v>
      </c>
      <c r="O534" s="3" t="s">
        <v>40</v>
      </c>
      <c r="P534" s="3" t="s">
        <v>40</v>
      </c>
      <c r="Q534" s="3" t="s">
        <v>40</v>
      </c>
      <c r="R534" s="3"/>
      <c r="S534" s="3">
        <v>100</v>
      </c>
      <c r="T534" s="3">
        <v>69</v>
      </c>
      <c r="U534" s="3">
        <v>69</v>
      </c>
      <c r="V534" s="3">
        <v>0</v>
      </c>
      <c r="W534" s="3" t="s">
        <v>2347</v>
      </c>
      <c r="X534" s="14" t="str">
        <f t="shared" si="8"/>
        <v>-</v>
      </c>
    </row>
    <row r="535" spans="1:24" s="4" customFormat="1" ht="11.25" x14ac:dyDescent="0.2">
      <c r="A535" s="3" t="s">
        <v>2034</v>
      </c>
      <c r="B535" s="3" t="s">
        <v>2344</v>
      </c>
      <c r="C535" s="3" t="s">
        <v>36</v>
      </c>
      <c r="D535" s="3">
        <v>13099</v>
      </c>
      <c r="E535" s="3" t="s">
        <v>2348</v>
      </c>
      <c r="F535" s="3" t="s">
        <v>2349</v>
      </c>
      <c r="G535" s="3"/>
      <c r="H535" s="3"/>
      <c r="I535" s="3" t="s">
        <v>42</v>
      </c>
      <c r="J535" s="3" t="s">
        <v>43</v>
      </c>
      <c r="K535" s="3" t="s">
        <v>53</v>
      </c>
      <c r="L535" s="3" t="s">
        <v>6</v>
      </c>
      <c r="M535" s="3" t="s">
        <v>5256</v>
      </c>
      <c r="N535" s="3" t="s">
        <v>67</v>
      </c>
      <c r="O535" s="3" t="s">
        <v>40</v>
      </c>
      <c r="P535" s="3" t="s">
        <v>40</v>
      </c>
      <c r="Q535" s="3" t="s">
        <v>40</v>
      </c>
      <c r="R535" s="3"/>
      <c r="S535" s="3">
        <v>88</v>
      </c>
      <c r="T535" s="3">
        <v>155</v>
      </c>
      <c r="U535" s="3">
        <v>177</v>
      </c>
      <c r="V535" s="3">
        <v>0</v>
      </c>
      <c r="W535" s="3" t="s">
        <v>2350</v>
      </c>
      <c r="X535" s="14" t="str">
        <f t="shared" si="8"/>
        <v>-</v>
      </c>
    </row>
    <row r="536" spans="1:24" s="4" customFormat="1" ht="11.25" x14ac:dyDescent="0.2">
      <c r="A536" s="3" t="s">
        <v>2034</v>
      </c>
      <c r="B536" s="3" t="s">
        <v>2344</v>
      </c>
      <c r="C536" s="3" t="s">
        <v>36</v>
      </c>
      <c r="D536" s="3">
        <v>13392</v>
      </c>
      <c r="E536" s="3" t="s">
        <v>2351</v>
      </c>
      <c r="F536" s="3" t="s">
        <v>2352</v>
      </c>
      <c r="G536" s="3"/>
      <c r="H536" s="3"/>
      <c r="I536" s="3" t="s">
        <v>87</v>
      </c>
      <c r="J536" s="3" t="s">
        <v>52</v>
      </c>
      <c r="K536" s="3" t="s">
        <v>53</v>
      </c>
      <c r="L536" s="3" t="s">
        <v>6</v>
      </c>
      <c r="M536" s="3" t="s">
        <v>5256</v>
      </c>
      <c r="N536" s="3" t="s">
        <v>67</v>
      </c>
      <c r="O536" s="3" t="s">
        <v>40</v>
      </c>
      <c r="P536" s="3" t="s">
        <v>40</v>
      </c>
      <c r="Q536" s="3" t="s">
        <v>40</v>
      </c>
      <c r="R536" s="3"/>
      <c r="S536" s="3" t="s">
        <v>67</v>
      </c>
      <c r="T536" s="3" t="s">
        <v>40</v>
      </c>
      <c r="U536" s="3" t="s">
        <v>40</v>
      </c>
      <c r="V536" s="3" t="s">
        <v>40</v>
      </c>
      <c r="W536" s="3" t="s">
        <v>2353</v>
      </c>
      <c r="X536" s="14" t="e">
        <f t="shared" si="8"/>
        <v>#VALUE!</v>
      </c>
    </row>
    <row r="537" spans="1:24" s="4" customFormat="1" ht="11.25" x14ac:dyDescent="0.2">
      <c r="A537" s="3" t="s">
        <v>2034</v>
      </c>
      <c r="B537" s="3" t="s">
        <v>2344</v>
      </c>
      <c r="C537" s="3" t="s">
        <v>36</v>
      </c>
      <c r="D537" s="3">
        <v>13659</v>
      </c>
      <c r="E537" s="3" t="s">
        <v>2354</v>
      </c>
      <c r="F537" s="3" t="s">
        <v>2357</v>
      </c>
      <c r="G537" s="3" t="s">
        <v>2355</v>
      </c>
      <c r="H537" s="3" t="s">
        <v>2356</v>
      </c>
      <c r="I537" s="3" t="s">
        <v>42</v>
      </c>
      <c r="J537" s="3" t="s">
        <v>43</v>
      </c>
      <c r="K537" s="3" t="s">
        <v>53</v>
      </c>
      <c r="L537" s="3" t="s">
        <v>6</v>
      </c>
      <c r="M537" s="3" t="s">
        <v>9</v>
      </c>
      <c r="N537" s="3">
        <v>80</v>
      </c>
      <c r="O537" s="3">
        <v>256</v>
      </c>
      <c r="P537" s="3">
        <v>320</v>
      </c>
      <c r="Q537" s="3">
        <v>0</v>
      </c>
      <c r="R537" s="3"/>
      <c r="S537" s="3">
        <v>86.94</v>
      </c>
      <c r="T537" s="3">
        <v>193</v>
      </c>
      <c r="U537" s="3">
        <v>222</v>
      </c>
      <c r="V537" s="3">
        <v>0</v>
      </c>
      <c r="W537" s="3" t="s">
        <v>2358</v>
      </c>
      <c r="X537" s="14">
        <f t="shared" si="8"/>
        <v>-7.9825166781688495E-2</v>
      </c>
    </row>
    <row r="538" spans="1:24" s="4" customFormat="1" ht="11.25" x14ac:dyDescent="0.2">
      <c r="A538" s="3" t="s">
        <v>2034</v>
      </c>
      <c r="B538" s="3" t="s">
        <v>2344</v>
      </c>
      <c r="C538" s="3" t="s">
        <v>36</v>
      </c>
      <c r="D538" s="3">
        <v>13680</v>
      </c>
      <c r="E538" s="3" t="s">
        <v>2359</v>
      </c>
      <c r="F538" s="3" t="s">
        <v>2362</v>
      </c>
      <c r="G538" s="3" t="s">
        <v>2360</v>
      </c>
      <c r="H538" s="3" t="s">
        <v>2361</v>
      </c>
      <c r="I538" s="3" t="s">
        <v>87</v>
      </c>
      <c r="J538" s="3" t="s">
        <v>52</v>
      </c>
      <c r="K538" s="3" t="s">
        <v>53</v>
      </c>
      <c r="L538" s="3" t="s">
        <v>6</v>
      </c>
      <c r="M538" s="3" t="s">
        <v>9</v>
      </c>
      <c r="N538" s="3">
        <v>16</v>
      </c>
      <c r="O538" s="3">
        <v>960</v>
      </c>
      <c r="P538" s="3">
        <v>60</v>
      </c>
      <c r="Q538" s="3">
        <v>0</v>
      </c>
      <c r="R538" s="3"/>
      <c r="S538" s="3">
        <v>7.19</v>
      </c>
      <c r="T538" s="3">
        <v>496</v>
      </c>
      <c r="U538" s="3">
        <v>69</v>
      </c>
      <c r="V538" s="3">
        <v>0</v>
      </c>
      <c r="W538" s="3" t="s">
        <v>2363</v>
      </c>
      <c r="X538" s="14">
        <f t="shared" si="8"/>
        <v>-1.2253129346314322</v>
      </c>
    </row>
    <row r="539" spans="1:24" s="4" customFormat="1" ht="11.25" x14ac:dyDescent="0.2">
      <c r="A539" s="3" t="s">
        <v>2034</v>
      </c>
      <c r="B539" s="3" t="s">
        <v>2344</v>
      </c>
      <c r="C539" s="3" t="s">
        <v>36</v>
      </c>
      <c r="D539" s="3">
        <v>13685</v>
      </c>
      <c r="E539" s="3" t="s">
        <v>2364</v>
      </c>
      <c r="F539" s="3" t="s">
        <v>2367</v>
      </c>
      <c r="G539" s="3" t="s">
        <v>2365</v>
      </c>
      <c r="H539" s="3" t="s">
        <v>2366</v>
      </c>
      <c r="I539" s="3" t="s">
        <v>42</v>
      </c>
      <c r="J539" s="3" t="s">
        <v>43</v>
      </c>
      <c r="K539" s="3" t="s">
        <v>44</v>
      </c>
      <c r="L539" s="3" t="s">
        <v>78</v>
      </c>
      <c r="M539" s="3" t="s">
        <v>9</v>
      </c>
      <c r="N539" s="3">
        <v>54.09</v>
      </c>
      <c r="O539" s="3">
        <v>139</v>
      </c>
      <c r="P539" s="3">
        <v>257</v>
      </c>
      <c r="Q539" s="3">
        <v>0</v>
      </c>
      <c r="R539" s="3"/>
      <c r="S539" s="3">
        <v>53.58</v>
      </c>
      <c r="T539" s="3">
        <v>172</v>
      </c>
      <c r="U539" s="3">
        <v>321</v>
      </c>
      <c r="V539" s="3">
        <v>0</v>
      </c>
      <c r="W539" s="3" t="s">
        <v>2368</v>
      </c>
      <c r="X539" s="14">
        <f t="shared" si="8"/>
        <v>9.5184770436731077E-3</v>
      </c>
    </row>
    <row r="540" spans="1:24" s="4" customFormat="1" ht="11.25" x14ac:dyDescent="0.2">
      <c r="A540" s="3" t="s">
        <v>2034</v>
      </c>
      <c r="B540" s="3" t="s">
        <v>2369</v>
      </c>
      <c r="C540" s="3" t="s">
        <v>263</v>
      </c>
      <c r="D540" s="3">
        <v>8921</v>
      </c>
      <c r="E540" s="3" t="s">
        <v>2370</v>
      </c>
      <c r="F540" s="3" t="s">
        <v>2373</v>
      </c>
      <c r="G540" s="3" t="s">
        <v>2371</v>
      </c>
      <c r="H540" s="3" t="s">
        <v>2372</v>
      </c>
      <c r="I540" s="3" t="s">
        <v>42</v>
      </c>
      <c r="J540" s="3" t="s">
        <v>43</v>
      </c>
      <c r="K540" s="3" t="s">
        <v>53</v>
      </c>
      <c r="L540" s="3" t="s">
        <v>6</v>
      </c>
      <c r="M540" s="3" t="s">
        <v>5257</v>
      </c>
      <c r="N540" s="3">
        <v>99.1</v>
      </c>
      <c r="O540" s="3">
        <v>105</v>
      </c>
      <c r="P540" s="3">
        <v>106</v>
      </c>
      <c r="Q540" s="3">
        <v>0</v>
      </c>
      <c r="R540" s="3"/>
      <c r="S540" s="3">
        <v>100</v>
      </c>
      <c r="T540" s="3">
        <v>104</v>
      </c>
      <c r="U540" s="3">
        <v>104</v>
      </c>
      <c r="V540" s="3">
        <v>0</v>
      </c>
      <c r="W540" s="3" t="s">
        <v>2374</v>
      </c>
      <c r="X540" s="14">
        <f t="shared" si="8"/>
        <v>-9.0000000000000566E-3</v>
      </c>
    </row>
    <row r="541" spans="1:24" s="4" customFormat="1" ht="11.25" x14ac:dyDescent="0.2">
      <c r="A541" s="3" t="s">
        <v>2034</v>
      </c>
      <c r="B541" s="3" t="s">
        <v>2369</v>
      </c>
      <c r="C541" s="3" t="s">
        <v>263</v>
      </c>
      <c r="D541" s="3">
        <v>8938</v>
      </c>
      <c r="E541" s="3" t="s">
        <v>2375</v>
      </c>
      <c r="F541" s="3" t="s">
        <v>2378</v>
      </c>
      <c r="G541" s="3" t="s">
        <v>2376</v>
      </c>
      <c r="H541" s="3" t="s">
        <v>2377</v>
      </c>
      <c r="I541" s="3" t="s">
        <v>42</v>
      </c>
      <c r="J541" s="3" t="s">
        <v>43</v>
      </c>
      <c r="K541" s="3" t="s">
        <v>44</v>
      </c>
      <c r="L541" s="3" t="s">
        <v>6</v>
      </c>
      <c r="M541" s="3" t="s">
        <v>5257</v>
      </c>
      <c r="N541" s="3">
        <v>47</v>
      </c>
      <c r="O541" s="3">
        <v>35</v>
      </c>
      <c r="P541" s="3">
        <v>75</v>
      </c>
      <c r="Q541" s="3">
        <v>0</v>
      </c>
      <c r="R541" s="3"/>
      <c r="S541" s="3">
        <v>45</v>
      </c>
      <c r="T541" s="3">
        <v>32</v>
      </c>
      <c r="U541" s="3">
        <v>71</v>
      </c>
      <c r="V541" s="3">
        <v>0</v>
      </c>
      <c r="W541" s="3" t="s">
        <v>2379</v>
      </c>
      <c r="X541" s="14">
        <f t="shared" si="8"/>
        <v>4.4444444444444446E-2</v>
      </c>
    </row>
    <row r="542" spans="1:24" s="4" customFormat="1" ht="11.25" x14ac:dyDescent="0.2">
      <c r="A542" s="3" t="s">
        <v>2034</v>
      </c>
      <c r="B542" s="3" t="s">
        <v>2369</v>
      </c>
      <c r="C542" s="3" t="s">
        <v>263</v>
      </c>
      <c r="D542" s="3">
        <v>12560</v>
      </c>
      <c r="E542" s="3" t="s">
        <v>2380</v>
      </c>
      <c r="F542" s="3" t="s">
        <v>2383</v>
      </c>
      <c r="G542" s="3" t="s">
        <v>2381</v>
      </c>
      <c r="H542" s="3" t="s">
        <v>2382</v>
      </c>
      <c r="I542" s="3" t="s">
        <v>42</v>
      </c>
      <c r="J542" s="3" t="s">
        <v>43</v>
      </c>
      <c r="K542" s="3" t="s">
        <v>44</v>
      </c>
      <c r="L542" s="3" t="s">
        <v>6</v>
      </c>
      <c r="M542" s="3" t="s">
        <v>5257</v>
      </c>
      <c r="N542" s="3">
        <v>11.2</v>
      </c>
      <c r="O542" s="3">
        <v>945</v>
      </c>
      <c r="P542" s="3">
        <v>8439</v>
      </c>
      <c r="Q542" s="3">
        <v>0</v>
      </c>
      <c r="R542" s="3"/>
      <c r="S542" s="3">
        <v>12.89</v>
      </c>
      <c r="T542" s="3">
        <v>996</v>
      </c>
      <c r="U542" s="3">
        <v>7729</v>
      </c>
      <c r="V542" s="3">
        <v>0</v>
      </c>
      <c r="W542" s="3" t="s">
        <v>2384</v>
      </c>
      <c r="X542" s="14">
        <f t="shared" si="8"/>
        <v>-0.13110938712179993</v>
      </c>
    </row>
    <row r="543" spans="1:24" s="4" customFormat="1" ht="11.25" x14ac:dyDescent="0.2">
      <c r="A543" s="3" t="s">
        <v>2034</v>
      </c>
      <c r="B543" s="3" t="s">
        <v>2369</v>
      </c>
      <c r="C543" s="3" t="s">
        <v>263</v>
      </c>
      <c r="D543" s="3">
        <v>13317</v>
      </c>
      <c r="E543" s="3" t="s">
        <v>2385</v>
      </c>
      <c r="F543" s="3" t="s">
        <v>2388</v>
      </c>
      <c r="G543" s="3" t="s">
        <v>2386</v>
      </c>
      <c r="H543" s="3" t="s">
        <v>2387</v>
      </c>
      <c r="I543" s="3" t="s">
        <v>42</v>
      </c>
      <c r="J543" s="3" t="s">
        <v>43</v>
      </c>
      <c r="K543" s="3" t="s">
        <v>44</v>
      </c>
      <c r="L543" s="3" t="s">
        <v>6</v>
      </c>
      <c r="M543" s="3" t="s">
        <v>5257</v>
      </c>
      <c r="N543" s="3">
        <v>2</v>
      </c>
      <c r="O543" s="3">
        <v>160</v>
      </c>
      <c r="P543" s="3">
        <v>7980</v>
      </c>
      <c r="Q543" s="3">
        <v>0</v>
      </c>
      <c r="R543" s="3"/>
      <c r="S543" s="3">
        <v>3.2</v>
      </c>
      <c r="T543" s="3">
        <v>233</v>
      </c>
      <c r="U543" s="3">
        <v>7278</v>
      </c>
      <c r="V543" s="3">
        <v>0</v>
      </c>
      <c r="W543" s="3" t="s">
        <v>2389</v>
      </c>
      <c r="X543" s="14">
        <f t="shared" si="8"/>
        <v>-0.37500000000000006</v>
      </c>
    </row>
    <row r="544" spans="1:24" s="4" customFormat="1" ht="11.25" x14ac:dyDescent="0.2">
      <c r="A544" s="3" t="s">
        <v>2390</v>
      </c>
      <c r="B544" s="3" t="s">
        <v>2391</v>
      </c>
      <c r="C544" s="3" t="s">
        <v>2069</v>
      </c>
      <c r="D544" s="3">
        <v>11926</v>
      </c>
      <c r="E544" s="3" t="s">
        <v>2392</v>
      </c>
      <c r="F544" s="3" t="s">
        <v>2395</v>
      </c>
      <c r="G544" s="3" t="s">
        <v>2393</v>
      </c>
      <c r="H544" s="3" t="s">
        <v>2394</v>
      </c>
      <c r="I544" s="3" t="s">
        <v>42</v>
      </c>
      <c r="J544" s="3" t="s">
        <v>43</v>
      </c>
      <c r="K544" s="3" t="s">
        <v>44</v>
      </c>
      <c r="L544" s="3" t="s">
        <v>78</v>
      </c>
      <c r="M544" s="3" t="s">
        <v>5257</v>
      </c>
      <c r="N544" s="3">
        <v>60</v>
      </c>
      <c r="O544" s="3">
        <v>300000</v>
      </c>
      <c r="P544" s="3">
        <v>500000</v>
      </c>
      <c r="Q544" s="3">
        <v>0</v>
      </c>
      <c r="R544" s="3"/>
      <c r="S544" s="3">
        <v>63</v>
      </c>
      <c r="T544" s="3">
        <v>382862</v>
      </c>
      <c r="U544" s="3">
        <v>607552</v>
      </c>
      <c r="V544" s="3">
        <v>0</v>
      </c>
      <c r="W544" s="3" t="s">
        <v>2396</v>
      </c>
      <c r="X544" s="14">
        <f t="shared" si="8"/>
        <v>-4.7619047619047616E-2</v>
      </c>
    </row>
    <row r="545" spans="1:24" s="4" customFormat="1" ht="11.25" x14ac:dyDescent="0.2">
      <c r="A545" s="3" t="s">
        <v>2390</v>
      </c>
      <c r="B545" s="3" t="s">
        <v>2391</v>
      </c>
      <c r="C545" s="3" t="s">
        <v>2069</v>
      </c>
      <c r="D545" s="3">
        <v>12488</v>
      </c>
      <c r="E545" s="3" t="s">
        <v>2397</v>
      </c>
      <c r="F545" s="3" t="s">
        <v>2400</v>
      </c>
      <c r="G545" s="3" t="s">
        <v>2398</v>
      </c>
      <c r="H545" s="3" t="s">
        <v>2399</v>
      </c>
      <c r="I545" s="3" t="s">
        <v>42</v>
      </c>
      <c r="J545" s="3" t="s">
        <v>43</v>
      </c>
      <c r="K545" s="3" t="s">
        <v>53</v>
      </c>
      <c r="L545" s="3" t="s">
        <v>6</v>
      </c>
      <c r="M545" s="3" t="s">
        <v>5257</v>
      </c>
      <c r="N545" s="3">
        <v>85</v>
      </c>
      <c r="O545" s="3">
        <v>7650</v>
      </c>
      <c r="P545" s="3">
        <v>9000</v>
      </c>
      <c r="Q545" s="3">
        <v>0</v>
      </c>
      <c r="R545" s="3"/>
      <c r="S545" s="3">
        <v>91</v>
      </c>
      <c r="T545" s="3">
        <v>9505</v>
      </c>
      <c r="U545" s="3">
        <v>10402</v>
      </c>
      <c r="V545" s="3">
        <v>0</v>
      </c>
      <c r="W545" s="3" t="s">
        <v>2401</v>
      </c>
      <c r="X545" s="14">
        <f t="shared" si="8"/>
        <v>-6.5934065934065936E-2</v>
      </c>
    </row>
    <row r="546" spans="1:24" s="4" customFormat="1" ht="11.25" x14ac:dyDescent="0.2">
      <c r="A546" s="3" t="s">
        <v>2390</v>
      </c>
      <c r="B546" s="3" t="s">
        <v>2391</v>
      </c>
      <c r="C546" s="3" t="s">
        <v>2069</v>
      </c>
      <c r="D546" s="3">
        <v>12489</v>
      </c>
      <c r="E546" s="3" t="s">
        <v>2402</v>
      </c>
      <c r="F546" s="3" t="s">
        <v>2404</v>
      </c>
      <c r="G546" s="3" t="s">
        <v>2393</v>
      </c>
      <c r="H546" s="3" t="s">
        <v>2403</v>
      </c>
      <c r="I546" s="3" t="s">
        <v>42</v>
      </c>
      <c r="J546" s="3" t="s">
        <v>43</v>
      </c>
      <c r="K546" s="3" t="s">
        <v>44</v>
      </c>
      <c r="L546" s="3" t="s">
        <v>6</v>
      </c>
      <c r="M546" s="3" t="s">
        <v>5257</v>
      </c>
      <c r="N546" s="3">
        <v>57</v>
      </c>
      <c r="O546" s="3">
        <v>34200</v>
      </c>
      <c r="P546" s="3">
        <v>60000</v>
      </c>
      <c r="Q546" s="3">
        <v>0</v>
      </c>
      <c r="R546" s="3"/>
      <c r="S546" s="3">
        <v>68</v>
      </c>
      <c r="T546" s="3">
        <v>40082</v>
      </c>
      <c r="U546" s="3">
        <v>58950</v>
      </c>
      <c r="V546" s="3">
        <v>0</v>
      </c>
      <c r="W546" s="3" t="s">
        <v>2405</v>
      </c>
      <c r="X546" s="14">
        <f t="shared" si="8"/>
        <v>-0.16176470588235295</v>
      </c>
    </row>
    <row r="547" spans="1:24" s="4" customFormat="1" ht="11.25" x14ac:dyDescent="0.2">
      <c r="A547" s="3" t="s">
        <v>2390</v>
      </c>
      <c r="B547" s="3" t="s">
        <v>2391</v>
      </c>
      <c r="C547" s="3" t="s">
        <v>2069</v>
      </c>
      <c r="D547" s="3">
        <v>12810</v>
      </c>
      <c r="E547" s="3" t="s">
        <v>2406</v>
      </c>
      <c r="F547" s="3" t="s">
        <v>2408</v>
      </c>
      <c r="G547" s="3" t="s">
        <v>2398</v>
      </c>
      <c r="H547" s="3" t="s">
        <v>2407</v>
      </c>
      <c r="I547" s="3" t="s">
        <v>42</v>
      </c>
      <c r="J547" s="3" t="s">
        <v>43</v>
      </c>
      <c r="K547" s="3" t="s">
        <v>53</v>
      </c>
      <c r="L547" s="3" t="s">
        <v>6</v>
      </c>
      <c r="M547" s="3" t="s">
        <v>5257</v>
      </c>
      <c r="N547" s="3">
        <v>86</v>
      </c>
      <c r="O547" s="3">
        <v>8600</v>
      </c>
      <c r="P547" s="3">
        <v>10000</v>
      </c>
      <c r="Q547" s="3">
        <v>0</v>
      </c>
      <c r="R547" s="3"/>
      <c r="S547" s="3">
        <v>92</v>
      </c>
      <c r="T547" s="3">
        <v>8076</v>
      </c>
      <c r="U547" s="3">
        <v>8765</v>
      </c>
      <c r="V547" s="3">
        <v>0</v>
      </c>
      <c r="W547" s="3" t="s">
        <v>2409</v>
      </c>
      <c r="X547" s="14">
        <f t="shared" si="8"/>
        <v>-6.5217391304347824E-2</v>
      </c>
    </row>
    <row r="548" spans="1:24" s="4" customFormat="1" ht="11.25" x14ac:dyDescent="0.2">
      <c r="A548" s="3" t="s">
        <v>2390</v>
      </c>
      <c r="B548" s="3" t="s">
        <v>2391</v>
      </c>
      <c r="C548" s="3" t="s">
        <v>2069</v>
      </c>
      <c r="D548" s="3">
        <v>13030</v>
      </c>
      <c r="E548" s="3" t="s">
        <v>2410</v>
      </c>
      <c r="F548" s="3" t="s">
        <v>2412</v>
      </c>
      <c r="G548" s="3" t="s">
        <v>2393</v>
      </c>
      <c r="H548" s="3" t="s">
        <v>2411</v>
      </c>
      <c r="I548" s="3" t="s">
        <v>42</v>
      </c>
      <c r="J548" s="3" t="s">
        <v>43</v>
      </c>
      <c r="K548" s="3" t="s">
        <v>53</v>
      </c>
      <c r="L548" s="3" t="s">
        <v>6</v>
      </c>
      <c r="M548" s="3" t="s">
        <v>5256</v>
      </c>
      <c r="N548" s="3" t="s">
        <v>67</v>
      </c>
      <c r="O548" s="3" t="s">
        <v>40</v>
      </c>
      <c r="P548" s="3" t="s">
        <v>40</v>
      </c>
      <c r="Q548" s="3" t="s">
        <v>40</v>
      </c>
      <c r="R548" s="3"/>
      <c r="S548" s="3">
        <v>60</v>
      </c>
      <c r="T548" s="3">
        <v>16907</v>
      </c>
      <c r="U548" s="3">
        <v>28158</v>
      </c>
      <c r="V548" s="3">
        <v>0</v>
      </c>
      <c r="W548" s="3" t="s">
        <v>2413</v>
      </c>
      <c r="X548" s="14" t="str">
        <f t="shared" si="8"/>
        <v>-</v>
      </c>
    </row>
    <row r="549" spans="1:24" s="4" customFormat="1" ht="11.25" x14ac:dyDescent="0.2">
      <c r="A549" s="3" t="s">
        <v>2390</v>
      </c>
      <c r="B549" s="3" t="s">
        <v>2391</v>
      </c>
      <c r="C549" s="3" t="s">
        <v>2069</v>
      </c>
      <c r="D549" s="3">
        <v>13927</v>
      </c>
      <c r="E549" s="3" t="s">
        <v>2414</v>
      </c>
      <c r="F549" s="3" t="s">
        <v>2416</v>
      </c>
      <c r="G549" s="3" t="s">
        <v>2398</v>
      </c>
      <c r="H549" s="3" t="s">
        <v>2415</v>
      </c>
      <c r="I549" s="3" t="s">
        <v>42</v>
      </c>
      <c r="J549" s="3" t="s">
        <v>43</v>
      </c>
      <c r="K549" s="3" t="s">
        <v>53</v>
      </c>
      <c r="L549" s="3" t="s">
        <v>6</v>
      </c>
      <c r="M549" s="3" t="s">
        <v>9</v>
      </c>
      <c r="N549" s="3">
        <v>30</v>
      </c>
      <c r="O549" s="3">
        <v>5100</v>
      </c>
      <c r="P549" s="3">
        <v>17000</v>
      </c>
      <c r="Q549" s="3">
        <v>0</v>
      </c>
      <c r="R549" s="3"/>
      <c r="S549" s="3">
        <v>31</v>
      </c>
      <c r="T549" s="3">
        <v>5396</v>
      </c>
      <c r="U549" s="3">
        <v>17623</v>
      </c>
      <c r="V549" s="3">
        <v>0</v>
      </c>
      <c r="W549" s="3" t="s">
        <v>2417</v>
      </c>
      <c r="X549" s="14">
        <f t="shared" si="8"/>
        <v>-3.2258064516129031E-2</v>
      </c>
    </row>
    <row r="550" spans="1:24" s="4" customFormat="1" ht="11.25" x14ac:dyDescent="0.2">
      <c r="A550" s="3" t="s">
        <v>2390</v>
      </c>
      <c r="B550" s="3" t="s">
        <v>2391</v>
      </c>
      <c r="C550" s="3" t="s">
        <v>2069</v>
      </c>
      <c r="D550" s="3">
        <v>13928</v>
      </c>
      <c r="E550" s="3" t="s">
        <v>2418</v>
      </c>
      <c r="F550" s="3" t="s">
        <v>2421</v>
      </c>
      <c r="G550" s="3" t="s">
        <v>2419</v>
      </c>
      <c r="H550" s="3" t="s">
        <v>2420</v>
      </c>
      <c r="I550" s="3" t="s">
        <v>42</v>
      </c>
      <c r="J550" s="3" t="s">
        <v>43</v>
      </c>
      <c r="K550" s="3" t="s">
        <v>44</v>
      </c>
      <c r="L550" s="3" t="s">
        <v>45</v>
      </c>
      <c r="M550" s="3" t="s">
        <v>9</v>
      </c>
      <c r="N550" s="3">
        <v>100</v>
      </c>
      <c r="O550" s="3">
        <v>320</v>
      </c>
      <c r="P550" s="3">
        <v>320</v>
      </c>
      <c r="Q550" s="3">
        <v>0</v>
      </c>
      <c r="R550" s="3"/>
      <c r="S550" s="3" t="s">
        <v>67</v>
      </c>
      <c r="T550" s="3" t="s">
        <v>40</v>
      </c>
      <c r="U550" s="3" t="s">
        <v>40</v>
      </c>
      <c r="V550" s="3" t="s">
        <v>40</v>
      </c>
      <c r="W550" s="3" t="s">
        <v>2422</v>
      </c>
      <c r="X550" s="14">
        <f t="shared" si="8"/>
        <v>1</v>
      </c>
    </row>
    <row r="551" spans="1:24" s="4" customFormat="1" ht="11.25" x14ac:dyDescent="0.2">
      <c r="A551" s="3" t="s">
        <v>2390</v>
      </c>
      <c r="B551" s="3" t="s">
        <v>2423</v>
      </c>
      <c r="C551" s="3" t="s">
        <v>2069</v>
      </c>
      <c r="D551" s="3">
        <v>6159</v>
      </c>
      <c r="E551" s="3" t="s">
        <v>2424</v>
      </c>
      <c r="F551" s="3" t="s">
        <v>2427</v>
      </c>
      <c r="G551" s="3" t="s">
        <v>2425</v>
      </c>
      <c r="H551" s="3" t="s">
        <v>2426</v>
      </c>
      <c r="I551" s="3" t="s">
        <v>42</v>
      </c>
      <c r="J551" s="3" t="s">
        <v>43</v>
      </c>
      <c r="K551" s="3" t="s">
        <v>44</v>
      </c>
      <c r="L551" s="3" t="s">
        <v>78</v>
      </c>
      <c r="M551" s="3" t="s">
        <v>5257</v>
      </c>
      <c r="N551" s="3">
        <v>8.93</v>
      </c>
      <c r="O551" s="3">
        <v>2465</v>
      </c>
      <c r="P551" s="3">
        <v>27610</v>
      </c>
      <c r="Q551" s="3">
        <v>0</v>
      </c>
      <c r="R551" s="3"/>
      <c r="S551" s="3">
        <v>10.07</v>
      </c>
      <c r="T551" s="3">
        <v>2546</v>
      </c>
      <c r="U551" s="3">
        <v>25287</v>
      </c>
      <c r="V551" s="3">
        <v>0</v>
      </c>
      <c r="W551" s="3" t="s">
        <v>2428</v>
      </c>
      <c r="X551" s="14">
        <f t="shared" si="8"/>
        <v>-0.11320754716981138</v>
      </c>
    </row>
    <row r="552" spans="1:24" s="4" customFormat="1" ht="11.25" x14ac:dyDescent="0.2">
      <c r="A552" s="3" t="s">
        <v>2390</v>
      </c>
      <c r="B552" s="3" t="s">
        <v>2423</v>
      </c>
      <c r="C552" s="3" t="s">
        <v>2069</v>
      </c>
      <c r="D552" s="3">
        <v>9673</v>
      </c>
      <c r="E552" s="3" t="s">
        <v>2429</v>
      </c>
      <c r="F552" s="3" t="s">
        <v>2431</v>
      </c>
      <c r="G552" s="3" t="s">
        <v>2425</v>
      </c>
      <c r="H552" s="3" t="s">
        <v>2430</v>
      </c>
      <c r="I552" s="3" t="s">
        <v>42</v>
      </c>
      <c r="J552" s="3" t="s">
        <v>43</v>
      </c>
      <c r="K552" s="3" t="s">
        <v>44</v>
      </c>
      <c r="L552" s="3" t="s">
        <v>78</v>
      </c>
      <c r="M552" s="3" t="s">
        <v>5257</v>
      </c>
      <c r="N552" s="3">
        <v>83.34</v>
      </c>
      <c r="O552" s="3">
        <v>11658</v>
      </c>
      <c r="P552" s="3">
        <v>13989</v>
      </c>
      <c r="Q552" s="3">
        <v>0</v>
      </c>
      <c r="R552" s="3"/>
      <c r="S552" s="3">
        <v>89.59</v>
      </c>
      <c r="T552" s="3">
        <v>11878</v>
      </c>
      <c r="U552" s="3">
        <v>13258</v>
      </c>
      <c r="V552" s="3">
        <v>0</v>
      </c>
      <c r="W552" s="3" t="s">
        <v>2432</v>
      </c>
      <c r="X552" s="14">
        <f t="shared" si="8"/>
        <v>-6.9762250251144103E-2</v>
      </c>
    </row>
    <row r="553" spans="1:24" s="4" customFormat="1" ht="11.25" x14ac:dyDescent="0.2">
      <c r="A553" s="3" t="s">
        <v>2390</v>
      </c>
      <c r="B553" s="3" t="s">
        <v>2423</v>
      </c>
      <c r="C553" s="3" t="s">
        <v>2069</v>
      </c>
      <c r="D553" s="3">
        <v>12180</v>
      </c>
      <c r="E553" s="3" t="s">
        <v>2433</v>
      </c>
      <c r="F553" s="3" t="s">
        <v>2436</v>
      </c>
      <c r="G553" s="3" t="s">
        <v>2434</v>
      </c>
      <c r="H553" s="3" t="s">
        <v>2435</v>
      </c>
      <c r="I553" s="3" t="s">
        <v>340</v>
      </c>
      <c r="J553" s="3" t="s">
        <v>52</v>
      </c>
      <c r="K553" s="3" t="s">
        <v>44</v>
      </c>
      <c r="L553" s="3" t="s">
        <v>392</v>
      </c>
      <c r="M553" s="3" t="s">
        <v>5257</v>
      </c>
      <c r="N553" s="3">
        <v>0.06</v>
      </c>
      <c r="O553" s="3">
        <v>10</v>
      </c>
      <c r="P553" s="3">
        <v>174180</v>
      </c>
      <c r="Q553" s="3">
        <v>1000</v>
      </c>
      <c r="R553" s="3"/>
      <c r="S553" s="3">
        <v>0</v>
      </c>
      <c r="T553" s="3">
        <v>0</v>
      </c>
      <c r="U553" s="3">
        <v>79936</v>
      </c>
      <c r="V553" s="3">
        <v>1000</v>
      </c>
      <c r="W553" s="3" t="s">
        <v>2437</v>
      </c>
      <c r="X553" s="14" t="e">
        <f t="shared" si="8"/>
        <v>#VALUE!</v>
      </c>
    </row>
    <row r="554" spans="1:24" s="4" customFormat="1" ht="11.25" x14ac:dyDescent="0.2">
      <c r="A554" s="3" t="s">
        <v>2390</v>
      </c>
      <c r="B554" s="3" t="s">
        <v>2423</v>
      </c>
      <c r="C554" s="3" t="s">
        <v>2069</v>
      </c>
      <c r="D554" s="3">
        <v>12184</v>
      </c>
      <c r="E554" s="3" t="s">
        <v>2438</v>
      </c>
      <c r="F554" s="3" t="s">
        <v>2440</v>
      </c>
      <c r="G554" s="3" t="s">
        <v>2434</v>
      </c>
      <c r="H554" s="3" t="s">
        <v>2439</v>
      </c>
      <c r="I554" s="3" t="s">
        <v>340</v>
      </c>
      <c r="J554" s="3" t="s">
        <v>52</v>
      </c>
      <c r="K554" s="3" t="s">
        <v>44</v>
      </c>
      <c r="L554" s="3" t="s">
        <v>392</v>
      </c>
      <c r="M554" s="3" t="s">
        <v>5257</v>
      </c>
      <c r="N554" s="3">
        <v>0.16</v>
      </c>
      <c r="O554" s="3">
        <v>18</v>
      </c>
      <c r="P554" s="3">
        <v>115216</v>
      </c>
      <c r="Q554" s="3">
        <v>1000</v>
      </c>
      <c r="R554" s="3"/>
      <c r="S554" s="3">
        <v>0.16</v>
      </c>
      <c r="T554" s="3">
        <v>12</v>
      </c>
      <c r="U554" s="3">
        <v>73411</v>
      </c>
      <c r="V554" s="3">
        <v>1000</v>
      </c>
      <c r="W554" s="3" t="s">
        <v>2441</v>
      </c>
      <c r="X554" s="14">
        <f t="shared" si="8"/>
        <v>0</v>
      </c>
    </row>
    <row r="555" spans="1:24" s="4" customFormat="1" ht="11.25" x14ac:dyDescent="0.2">
      <c r="A555" s="3" t="s">
        <v>2390</v>
      </c>
      <c r="B555" s="3" t="s">
        <v>2423</v>
      </c>
      <c r="C555" s="3" t="s">
        <v>2069</v>
      </c>
      <c r="D555" s="3">
        <v>12325</v>
      </c>
      <c r="E555" s="3" t="s">
        <v>2442</v>
      </c>
      <c r="F555" s="3" t="s">
        <v>2443</v>
      </c>
      <c r="G555" s="3"/>
      <c r="H555" s="3"/>
      <c r="I555" s="3" t="s">
        <v>42</v>
      </c>
      <c r="J555" s="3" t="s">
        <v>43</v>
      </c>
      <c r="K555" s="3" t="s">
        <v>44</v>
      </c>
      <c r="L555" s="3" t="s">
        <v>78</v>
      </c>
      <c r="M555" s="3" t="s">
        <v>5256</v>
      </c>
      <c r="N555" s="3" t="s">
        <v>67</v>
      </c>
      <c r="O555" s="3" t="s">
        <v>40</v>
      </c>
      <c r="P555" s="3" t="s">
        <v>40</v>
      </c>
      <c r="Q555" s="3" t="s">
        <v>40</v>
      </c>
      <c r="R555" s="3"/>
      <c r="S555" s="3">
        <v>38.43</v>
      </c>
      <c r="T555" s="3">
        <v>1053</v>
      </c>
      <c r="U555" s="3">
        <v>2740</v>
      </c>
      <c r="V555" s="3">
        <v>0</v>
      </c>
      <c r="W555" s="3" t="s">
        <v>2444</v>
      </c>
      <c r="X555" s="14" t="str">
        <f t="shared" si="8"/>
        <v>-</v>
      </c>
    </row>
    <row r="556" spans="1:24" s="4" customFormat="1" ht="11.25" x14ac:dyDescent="0.2">
      <c r="A556" s="3" t="s">
        <v>2390</v>
      </c>
      <c r="B556" s="3" t="s">
        <v>2423</v>
      </c>
      <c r="C556" s="3" t="s">
        <v>2069</v>
      </c>
      <c r="D556" s="3">
        <v>13929</v>
      </c>
      <c r="E556" s="3" t="s">
        <v>2445</v>
      </c>
      <c r="F556" s="3" t="s">
        <v>2448</v>
      </c>
      <c r="G556" s="3" t="s">
        <v>2446</v>
      </c>
      <c r="H556" s="3" t="s">
        <v>2447</v>
      </c>
      <c r="I556" s="3" t="s">
        <v>42</v>
      </c>
      <c r="J556" s="3" t="s">
        <v>43</v>
      </c>
      <c r="K556" s="3" t="s">
        <v>44</v>
      </c>
      <c r="L556" s="3" t="s">
        <v>78</v>
      </c>
      <c r="M556" s="3" t="s">
        <v>9</v>
      </c>
      <c r="N556" s="3">
        <v>42.47</v>
      </c>
      <c r="O556" s="3">
        <v>1195</v>
      </c>
      <c r="P556" s="3">
        <v>2814</v>
      </c>
      <c r="Q556" s="3">
        <v>0</v>
      </c>
      <c r="R556" s="3"/>
      <c r="S556" s="3">
        <v>44.96</v>
      </c>
      <c r="T556" s="3">
        <v>1053</v>
      </c>
      <c r="U556" s="3">
        <v>2342</v>
      </c>
      <c r="V556" s="3">
        <v>0</v>
      </c>
      <c r="W556" s="3" t="s">
        <v>2449</v>
      </c>
      <c r="X556" s="14">
        <f t="shared" si="8"/>
        <v>-5.5382562277580115E-2</v>
      </c>
    </row>
    <row r="557" spans="1:24" s="4" customFormat="1" ht="11.25" x14ac:dyDescent="0.2">
      <c r="A557" s="3" t="s">
        <v>2390</v>
      </c>
      <c r="B557" s="3" t="s">
        <v>2450</v>
      </c>
      <c r="C557" s="3" t="s">
        <v>2069</v>
      </c>
      <c r="D557" s="3">
        <v>8327</v>
      </c>
      <c r="E557" s="3" t="s">
        <v>2451</v>
      </c>
      <c r="F557" s="3" t="s">
        <v>2453</v>
      </c>
      <c r="G557" s="3" t="s">
        <v>2452</v>
      </c>
      <c r="H557" s="3"/>
      <c r="I557" s="3" t="s">
        <v>42</v>
      </c>
      <c r="J557" s="3" t="s">
        <v>43</v>
      </c>
      <c r="K557" s="3" t="s">
        <v>44</v>
      </c>
      <c r="L557" s="3" t="s">
        <v>78</v>
      </c>
      <c r="M557" s="3" t="s">
        <v>5257</v>
      </c>
      <c r="N557" s="3">
        <v>64</v>
      </c>
      <c r="O557" s="3">
        <v>93726</v>
      </c>
      <c r="P557" s="3">
        <v>146456</v>
      </c>
      <c r="Q557" s="3">
        <v>0</v>
      </c>
      <c r="R557" s="3"/>
      <c r="S557" s="3">
        <v>70.47</v>
      </c>
      <c r="T557" s="3">
        <v>59820</v>
      </c>
      <c r="U557" s="3">
        <v>84882</v>
      </c>
      <c r="V557" s="3">
        <v>0</v>
      </c>
      <c r="W557" s="3" t="s">
        <v>2454</v>
      </c>
      <c r="X557" s="14">
        <f t="shared" si="8"/>
        <v>-9.1812118632041986E-2</v>
      </c>
    </row>
    <row r="558" spans="1:24" s="4" customFormat="1" ht="11.25" x14ac:dyDescent="0.2">
      <c r="A558" s="3" t="s">
        <v>2390</v>
      </c>
      <c r="B558" s="3" t="s">
        <v>2450</v>
      </c>
      <c r="C558" s="3" t="s">
        <v>2069</v>
      </c>
      <c r="D558" s="3">
        <v>11945</v>
      </c>
      <c r="E558" s="3" t="s">
        <v>2455</v>
      </c>
      <c r="F558" s="3" t="s">
        <v>2457</v>
      </c>
      <c r="G558" s="3" t="s">
        <v>2456</v>
      </c>
      <c r="H558" s="3"/>
      <c r="I558" s="3" t="s">
        <v>42</v>
      </c>
      <c r="J558" s="3" t="s">
        <v>43</v>
      </c>
      <c r="K558" s="3" t="s">
        <v>44</v>
      </c>
      <c r="L558" s="3" t="s">
        <v>6</v>
      </c>
      <c r="M558" s="3" t="s">
        <v>5257</v>
      </c>
      <c r="N558" s="3">
        <v>100</v>
      </c>
      <c r="O558" s="3">
        <v>47</v>
      </c>
      <c r="P558" s="3">
        <v>47</v>
      </c>
      <c r="Q558" s="3">
        <v>0</v>
      </c>
      <c r="R558" s="3"/>
      <c r="S558" s="3">
        <v>100</v>
      </c>
      <c r="T558" s="3">
        <v>38</v>
      </c>
      <c r="U558" s="3">
        <v>38</v>
      </c>
      <c r="V558" s="3">
        <v>0</v>
      </c>
      <c r="W558" s="3" t="s">
        <v>2458</v>
      </c>
      <c r="X558" s="14">
        <f t="shared" si="8"/>
        <v>0</v>
      </c>
    </row>
    <row r="559" spans="1:24" s="4" customFormat="1" ht="11.25" x14ac:dyDescent="0.2">
      <c r="A559" s="3" t="s">
        <v>2390</v>
      </c>
      <c r="B559" s="3" t="s">
        <v>2450</v>
      </c>
      <c r="C559" s="3" t="s">
        <v>2069</v>
      </c>
      <c r="D559" s="3">
        <v>12423</v>
      </c>
      <c r="E559" s="3" t="s">
        <v>2459</v>
      </c>
      <c r="F559" s="3" t="s">
        <v>2461</v>
      </c>
      <c r="G559" s="3" t="s">
        <v>2460</v>
      </c>
      <c r="H559" s="3"/>
      <c r="I559" s="3" t="s">
        <v>87</v>
      </c>
      <c r="J559" s="3" t="s">
        <v>52</v>
      </c>
      <c r="K559" s="3" t="s">
        <v>53</v>
      </c>
      <c r="L559" s="3" t="s">
        <v>6</v>
      </c>
      <c r="M559" s="3" t="s">
        <v>5257</v>
      </c>
      <c r="N559" s="3">
        <v>2</v>
      </c>
      <c r="O559" s="3">
        <v>12902</v>
      </c>
      <c r="P559" s="3">
        <v>6451</v>
      </c>
      <c r="Q559" s="3">
        <v>0</v>
      </c>
      <c r="R559" s="3"/>
      <c r="S559" s="3">
        <v>1.24</v>
      </c>
      <c r="T559" s="3">
        <v>6660</v>
      </c>
      <c r="U559" s="3">
        <v>5368</v>
      </c>
      <c r="V559" s="3">
        <v>0</v>
      </c>
      <c r="W559" s="3" t="s">
        <v>2462</v>
      </c>
      <c r="X559" s="14">
        <f t="shared" si="8"/>
        <v>-0.61290322580645162</v>
      </c>
    </row>
    <row r="560" spans="1:24" s="4" customFormat="1" ht="11.25" x14ac:dyDescent="0.2">
      <c r="A560" s="3" t="s">
        <v>2390</v>
      </c>
      <c r="B560" s="3" t="s">
        <v>2450</v>
      </c>
      <c r="C560" s="3" t="s">
        <v>2069</v>
      </c>
      <c r="D560" s="3">
        <v>12980</v>
      </c>
      <c r="E560" s="3" t="s">
        <v>2463</v>
      </c>
      <c r="F560" s="3" t="s">
        <v>2464</v>
      </c>
      <c r="G560" s="3" t="s">
        <v>2452</v>
      </c>
      <c r="H560" s="3"/>
      <c r="I560" s="3" t="s">
        <v>42</v>
      </c>
      <c r="J560" s="3" t="s">
        <v>43</v>
      </c>
      <c r="K560" s="3" t="s">
        <v>44</v>
      </c>
      <c r="L560" s="3" t="s">
        <v>78</v>
      </c>
      <c r="M560" s="3" t="s">
        <v>5257</v>
      </c>
      <c r="N560" s="3">
        <v>75.400000000000006</v>
      </c>
      <c r="O560" s="3">
        <v>101.17</v>
      </c>
      <c r="P560" s="3">
        <v>134.18</v>
      </c>
      <c r="Q560" s="3">
        <v>0</v>
      </c>
      <c r="R560" s="3"/>
      <c r="S560" s="3">
        <v>74.8</v>
      </c>
      <c r="T560" s="3">
        <v>77973</v>
      </c>
      <c r="U560" s="3">
        <v>104240</v>
      </c>
      <c r="V560" s="3">
        <v>0</v>
      </c>
      <c r="W560" s="3" t="s">
        <v>2465</v>
      </c>
      <c r="X560" s="14">
        <f t="shared" si="8"/>
        <v>8.0213903743316644E-3</v>
      </c>
    </row>
    <row r="561" spans="1:24" s="4" customFormat="1" ht="11.25" x14ac:dyDescent="0.2">
      <c r="A561" s="3" t="s">
        <v>2390</v>
      </c>
      <c r="B561" s="3" t="s">
        <v>2450</v>
      </c>
      <c r="C561" s="3" t="s">
        <v>2069</v>
      </c>
      <c r="D561" s="3">
        <v>13985</v>
      </c>
      <c r="E561" s="3" t="s">
        <v>2466</v>
      </c>
      <c r="F561" s="3" t="s">
        <v>2469</v>
      </c>
      <c r="G561" s="3" t="s">
        <v>2467</v>
      </c>
      <c r="H561" s="3" t="s">
        <v>2468</v>
      </c>
      <c r="I561" s="3" t="s">
        <v>42</v>
      </c>
      <c r="J561" s="3" t="s">
        <v>43</v>
      </c>
      <c r="K561" s="3" t="s">
        <v>53</v>
      </c>
      <c r="L561" s="3" t="s">
        <v>6</v>
      </c>
      <c r="M561" s="3" t="s">
        <v>9</v>
      </c>
      <c r="N561" s="3">
        <v>62</v>
      </c>
      <c r="O561" s="3">
        <v>75</v>
      </c>
      <c r="P561" s="3">
        <v>13</v>
      </c>
      <c r="Q561" s="3">
        <v>0</v>
      </c>
      <c r="R561" s="3"/>
      <c r="S561" s="3" t="s">
        <v>67</v>
      </c>
      <c r="T561" s="3" t="s">
        <v>40</v>
      </c>
      <c r="U561" s="3" t="s">
        <v>40</v>
      </c>
      <c r="V561" s="3" t="s">
        <v>40</v>
      </c>
      <c r="W561" s="3" t="s">
        <v>2470</v>
      </c>
      <c r="X561" s="14">
        <f t="shared" si="8"/>
        <v>1</v>
      </c>
    </row>
    <row r="562" spans="1:24" s="4" customFormat="1" ht="11.25" x14ac:dyDescent="0.2">
      <c r="A562" s="3" t="s">
        <v>2390</v>
      </c>
      <c r="B562" s="3" t="s">
        <v>2471</v>
      </c>
      <c r="C562" s="3" t="s">
        <v>263</v>
      </c>
      <c r="D562" s="3">
        <v>10532</v>
      </c>
      <c r="E562" s="3" t="s">
        <v>2472</v>
      </c>
      <c r="F562" s="3" t="s">
        <v>2473</v>
      </c>
      <c r="G562" s="3"/>
      <c r="H562" s="3"/>
      <c r="I562" s="3" t="s">
        <v>340</v>
      </c>
      <c r="J562" s="3" t="s">
        <v>52</v>
      </c>
      <c r="K562" s="3" t="s">
        <v>53</v>
      </c>
      <c r="L562" s="3" t="s">
        <v>6</v>
      </c>
      <c r="M562" s="3" t="s">
        <v>5256</v>
      </c>
      <c r="N562" s="3" t="s">
        <v>67</v>
      </c>
      <c r="O562" s="3" t="s">
        <v>40</v>
      </c>
      <c r="P562" s="3" t="s">
        <v>40</v>
      </c>
      <c r="Q562" s="3" t="s">
        <v>40</v>
      </c>
      <c r="R562" s="3"/>
      <c r="S562" s="3">
        <v>0.87</v>
      </c>
      <c r="T562" s="3">
        <v>283</v>
      </c>
      <c r="U562" s="3">
        <v>3253587</v>
      </c>
      <c r="V562" s="3">
        <v>10000</v>
      </c>
      <c r="W562" s="3" t="s">
        <v>2474</v>
      </c>
      <c r="X562" s="14" t="e">
        <f t="shared" si="8"/>
        <v>#VALUE!</v>
      </c>
    </row>
    <row r="563" spans="1:24" s="4" customFormat="1" ht="11.25" x14ac:dyDescent="0.2">
      <c r="A563" s="3" t="s">
        <v>2390</v>
      </c>
      <c r="B563" s="3" t="s">
        <v>2471</v>
      </c>
      <c r="C563" s="3" t="s">
        <v>263</v>
      </c>
      <c r="D563" s="3">
        <v>12643</v>
      </c>
      <c r="E563" s="3" t="s">
        <v>2475</v>
      </c>
      <c r="F563" s="3" t="s">
        <v>2478</v>
      </c>
      <c r="G563" s="3" t="s">
        <v>2476</v>
      </c>
      <c r="H563" s="3" t="s">
        <v>2477</v>
      </c>
      <c r="I563" s="3" t="s">
        <v>42</v>
      </c>
      <c r="J563" s="3" t="s">
        <v>43</v>
      </c>
      <c r="K563" s="3" t="s">
        <v>53</v>
      </c>
      <c r="L563" s="3" t="s">
        <v>6</v>
      </c>
      <c r="M563" s="3" t="s">
        <v>5257</v>
      </c>
      <c r="N563" s="3">
        <v>65.010000000000005</v>
      </c>
      <c r="O563" s="3">
        <v>8405</v>
      </c>
      <c r="P563" s="3">
        <v>12929</v>
      </c>
      <c r="Q563" s="3">
        <v>0</v>
      </c>
      <c r="R563" s="3"/>
      <c r="S563" s="3">
        <v>66.069999999999993</v>
      </c>
      <c r="T563" s="3">
        <v>6276</v>
      </c>
      <c r="U563" s="3">
        <v>9499</v>
      </c>
      <c r="V563" s="3">
        <v>0</v>
      </c>
      <c r="W563" s="3" t="s">
        <v>2479</v>
      </c>
      <c r="X563" s="14">
        <f t="shared" si="8"/>
        <v>-1.6043590131678345E-2</v>
      </c>
    </row>
    <row r="564" spans="1:24" s="4" customFormat="1" ht="11.25" x14ac:dyDescent="0.2">
      <c r="A564" s="3" t="s">
        <v>2390</v>
      </c>
      <c r="B564" s="3" t="s">
        <v>2471</v>
      </c>
      <c r="C564" s="3" t="s">
        <v>263</v>
      </c>
      <c r="D564" s="3">
        <v>12644</v>
      </c>
      <c r="E564" s="3" t="s">
        <v>2480</v>
      </c>
      <c r="F564" s="3" t="s">
        <v>2481</v>
      </c>
      <c r="G564" s="3"/>
      <c r="H564" s="3"/>
      <c r="I564" s="3" t="s">
        <v>42</v>
      </c>
      <c r="J564" s="3" t="s">
        <v>43</v>
      </c>
      <c r="K564" s="3" t="s">
        <v>53</v>
      </c>
      <c r="L564" s="3" t="s">
        <v>6</v>
      </c>
      <c r="M564" s="3" t="s">
        <v>5256</v>
      </c>
      <c r="N564" s="3" t="s">
        <v>67</v>
      </c>
      <c r="O564" s="3" t="s">
        <v>40</v>
      </c>
      <c r="P564" s="3" t="s">
        <v>40</v>
      </c>
      <c r="Q564" s="3" t="s">
        <v>40</v>
      </c>
      <c r="R564" s="3"/>
      <c r="S564" s="3">
        <v>32.18</v>
      </c>
      <c r="T564" s="3">
        <v>186185</v>
      </c>
      <c r="U564" s="3">
        <v>578660</v>
      </c>
      <c r="V564" s="3">
        <v>0</v>
      </c>
      <c r="W564" s="3" t="s">
        <v>2482</v>
      </c>
      <c r="X564" s="14" t="str">
        <f t="shared" si="8"/>
        <v>-</v>
      </c>
    </row>
    <row r="565" spans="1:24" s="4" customFormat="1" ht="11.25" x14ac:dyDescent="0.2">
      <c r="A565" s="3" t="s">
        <v>2390</v>
      </c>
      <c r="B565" s="3" t="s">
        <v>2471</v>
      </c>
      <c r="C565" s="3" t="s">
        <v>263</v>
      </c>
      <c r="D565" s="3">
        <v>12837</v>
      </c>
      <c r="E565" s="3" t="s">
        <v>2483</v>
      </c>
      <c r="F565" s="3" t="s">
        <v>2484</v>
      </c>
      <c r="G565" s="3"/>
      <c r="H565" s="3"/>
      <c r="I565" s="3" t="s">
        <v>42</v>
      </c>
      <c r="J565" s="3" t="s">
        <v>43</v>
      </c>
      <c r="K565" s="3" t="s">
        <v>53</v>
      </c>
      <c r="L565" s="3" t="s">
        <v>6</v>
      </c>
      <c r="M565" s="3" t="s">
        <v>5256</v>
      </c>
      <c r="N565" s="3" t="s">
        <v>67</v>
      </c>
      <c r="O565" s="3" t="s">
        <v>40</v>
      </c>
      <c r="P565" s="3" t="s">
        <v>40</v>
      </c>
      <c r="Q565" s="3" t="s">
        <v>40</v>
      </c>
      <c r="R565" s="3"/>
      <c r="S565" s="3">
        <v>84.92</v>
      </c>
      <c r="T565" s="3">
        <v>2763057</v>
      </c>
      <c r="U565" s="3">
        <v>3253587</v>
      </c>
      <c r="V565" s="3">
        <v>0</v>
      </c>
      <c r="W565" s="3" t="s">
        <v>2485</v>
      </c>
      <c r="X565" s="14" t="str">
        <f t="shared" si="8"/>
        <v>-</v>
      </c>
    </row>
    <row r="566" spans="1:24" s="4" customFormat="1" ht="11.25" x14ac:dyDescent="0.2">
      <c r="A566" s="3" t="s">
        <v>2390</v>
      </c>
      <c r="B566" s="3" t="s">
        <v>2471</v>
      </c>
      <c r="C566" s="3" t="s">
        <v>263</v>
      </c>
      <c r="D566" s="3">
        <v>13939</v>
      </c>
      <c r="E566" s="3" t="s">
        <v>2486</v>
      </c>
      <c r="F566" s="3" t="s">
        <v>2488</v>
      </c>
      <c r="G566" s="3" t="s">
        <v>2476</v>
      </c>
      <c r="H566" s="3" t="s">
        <v>2487</v>
      </c>
      <c r="I566" s="3" t="s">
        <v>42</v>
      </c>
      <c r="J566" s="3" t="s">
        <v>43</v>
      </c>
      <c r="K566" s="3" t="s">
        <v>53</v>
      </c>
      <c r="L566" s="3" t="s">
        <v>6</v>
      </c>
      <c r="M566" s="3" t="s">
        <v>9</v>
      </c>
      <c r="N566" s="3">
        <v>65</v>
      </c>
      <c r="O566" s="3">
        <v>210287</v>
      </c>
      <c r="P566" s="3">
        <v>323519</v>
      </c>
      <c r="Q566" s="3">
        <v>0</v>
      </c>
      <c r="R566" s="3"/>
      <c r="S566" s="3">
        <v>64.430000000000007</v>
      </c>
      <c r="T566" s="3">
        <v>189502</v>
      </c>
      <c r="U566" s="3">
        <v>294108</v>
      </c>
      <c r="V566" s="3">
        <v>0</v>
      </c>
      <c r="W566" s="3" t="s">
        <v>2489</v>
      </c>
      <c r="X566" s="14">
        <f t="shared" si="8"/>
        <v>8.8468104920067219E-3</v>
      </c>
    </row>
    <row r="567" spans="1:24" s="4" customFormat="1" ht="11.25" x14ac:dyDescent="0.2">
      <c r="A567" s="3" t="s">
        <v>2390</v>
      </c>
      <c r="B567" s="3" t="s">
        <v>2471</v>
      </c>
      <c r="C567" s="3" t="s">
        <v>263</v>
      </c>
      <c r="D567" s="3">
        <v>13953</v>
      </c>
      <c r="E567" s="3" t="s">
        <v>2490</v>
      </c>
      <c r="F567" s="3" t="s">
        <v>2493</v>
      </c>
      <c r="G567" s="3" t="s">
        <v>2491</v>
      </c>
      <c r="H567" s="3" t="s">
        <v>2492</v>
      </c>
      <c r="I567" s="3" t="s">
        <v>42</v>
      </c>
      <c r="J567" s="3" t="s">
        <v>43</v>
      </c>
      <c r="K567" s="3" t="s">
        <v>53</v>
      </c>
      <c r="L567" s="3" t="s">
        <v>6</v>
      </c>
      <c r="M567" s="3" t="s">
        <v>9</v>
      </c>
      <c r="N567" s="3">
        <v>38</v>
      </c>
      <c r="O567" s="3">
        <v>61</v>
      </c>
      <c r="P567" s="3">
        <v>23</v>
      </c>
      <c r="Q567" s="3">
        <v>0</v>
      </c>
      <c r="R567" s="3"/>
      <c r="S567" s="3" t="s">
        <v>67</v>
      </c>
      <c r="T567" s="3" t="s">
        <v>40</v>
      </c>
      <c r="U567" s="3" t="s">
        <v>40</v>
      </c>
      <c r="V567" s="3" t="s">
        <v>40</v>
      </c>
      <c r="W567" s="3" t="s">
        <v>2494</v>
      </c>
      <c r="X567" s="14">
        <f t="shared" si="8"/>
        <v>1</v>
      </c>
    </row>
    <row r="568" spans="1:24" s="4" customFormat="1" ht="11.25" x14ac:dyDescent="0.2">
      <c r="A568" s="3" t="s">
        <v>2390</v>
      </c>
      <c r="B568" s="3" t="s">
        <v>2471</v>
      </c>
      <c r="C568" s="3" t="s">
        <v>263</v>
      </c>
      <c r="D568" s="3">
        <v>13969</v>
      </c>
      <c r="E568" s="3" t="s">
        <v>2495</v>
      </c>
      <c r="F568" s="3" t="s">
        <v>2498</v>
      </c>
      <c r="G568" s="3" t="s">
        <v>2496</v>
      </c>
      <c r="H568" s="3" t="s">
        <v>2497</v>
      </c>
      <c r="I568" s="3" t="s">
        <v>42</v>
      </c>
      <c r="J568" s="3" t="s">
        <v>43</v>
      </c>
      <c r="K568" s="3" t="s">
        <v>44</v>
      </c>
      <c r="L568" s="3" t="s">
        <v>45</v>
      </c>
      <c r="M568" s="3" t="s">
        <v>9</v>
      </c>
      <c r="N568" s="3">
        <v>71</v>
      </c>
      <c r="O568" s="3">
        <v>42886330</v>
      </c>
      <c r="P568" s="3">
        <v>60403281</v>
      </c>
      <c r="Q568" s="3">
        <v>0</v>
      </c>
      <c r="R568" s="3"/>
      <c r="S568" s="3">
        <v>280</v>
      </c>
      <c r="T568" s="3">
        <v>48800627</v>
      </c>
      <c r="U568" s="3">
        <v>17433479</v>
      </c>
      <c r="V568" s="3">
        <v>0</v>
      </c>
      <c r="W568" s="3" t="s">
        <v>2499</v>
      </c>
      <c r="X568" s="14">
        <f t="shared" si="8"/>
        <v>-0.74642857142857144</v>
      </c>
    </row>
    <row r="569" spans="1:24" s="4" customFormat="1" ht="11.25" x14ac:dyDescent="0.2">
      <c r="A569" s="3" t="s">
        <v>2390</v>
      </c>
      <c r="B569" s="3" t="s">
        <v>2471</v>
      </c>
      <c r="C569" s="3" t="s">
        <v>263</v>
      </c>
      <c r="D569" s="3">
        <v>13974</v>
      </c>
      <c r="E569" s="3" t="s">
        <v>2500</v>
      </c>
      <c r="F569" s="3" t="s">
        <v>2503</v>
      </c>
      <c r="G569" s="3" t="s">
        <v>2501</v>
      </c>
      <c r="H569" s="3" t="s">
        <v>2502</v>
      </c>
      <c r="I569" s="3" t="s">
        <v>42</v>
      </c>
      <c r="J569" s="3" t="s">
        <v>43</v>
      </c>
      <c r="K569" s="3" t="s">
        <v>44</v>
      </c>
      <c r="L569" s="3" t="s">
        <v>45</v>
      </c>
      <c r="M569" s="3" t="s">
        <v>9</v>
      </c>
      <c r="N569" s="3">
        <v>100</v>
      </c>
      <c r="O569" s="3">
        <v>3</v>
      </c>
      <c r="P569" s="3">
        <v>3</v>
      </c>
      <c r="Q569" s="3">
        <v>0</v>
      </c>
      <c r="R569" s="3"/>
      <c r="S569" s="3">
        <v>100</v>
      </c>
      <c r="T569" s="3">
        <v>6</v>
      </c>
      <c r="U569" s="3">
        <v>6</v>
      </c>
      <c r="V569" s="3">
        <v>0</v>
      </c>
      <c r="W569" s="3" t="s">
        <v>2504</v>
      </c>
      <c r="X569" s="14">
        <f t="shared" si="8"/>
        <v>0</v>
      </c>
    </row>
    <row r="570" spans="1:24" s="4" customFormat="1" ht="11.25" x14ac:dyDescent="0.2">
      <c r="A570" s="3" t="s">
        <v>2390</v>
      </c>
      <c r="B570" s="3" t="s">
        <v>2505</v>
      </c>
      <c r="C570" s="3" t="s">
        <v>2069</v>
      </c>
      <c r="D570" s="3">
        <v>10678</v>
      </c>
      <c r="E570" s="3" t="s">
        <v>2506</v>
      </c>
      <c r="F570" s="3" t="s">
        <v>2509</v>
      </c>
      <c r="G570" s="3" t="s">
        <v>2507</v>
      </c>
      <c r="H570" s="3" t="s">
        <v>2508</v>
      </c>
      <c r="I570" s="3" t="s">
        <v>42</v>
      </c>
      <c r="J570" s="3" t="s">
        <v>43</v>
      </c>
      <c r="K570" s="3" t="s">
        <v>53</v>
      </c>
      <c r="L570" s="3" t="s">
        <v>6</v>
      </c>
      <c r="M570" s="3" t="s">
        <v>5257</v>
      </c>
      <c r="N570" s="3">
        <v>92</v>
      </c>
      <c r="O570" s="3">
        <v>9128</v>
      </c>
      <c r="P570" s="3">
        <v>9919</v>
      </c>
      <c r="Q570" s="3">
        <v>0</v>
      </c>
      <c r="R570" s="3"/>
      <c r="S570" s="3">
        <v>94.5</v>
      </c>
      <c r="T570" s="3">
        <v>8577</v>
      </c>
      <c r="U570" s="3">
        <v>9074</v>
      </c>
      <c r="V570" s="3">
        <v>0</v>
      </c>
      <c r="W570" s="3" t="s">
        <v>2510</v>
      </c>
      <c r="X570" s="14">
        <f t="shared" si="8"/>
        <v>-2.6455026455026454E-2</v>
      </c>
    </row>
    <row r="571" spans="1:24" s="4" customFormat="1" ht="11.25" x14ac:dyDescent="0.2">
      <c r="A571" s="3" t="s">
        <v>2390</v>
      </c>
      <c r="B571" s="3" t="s">
        <v>2505</v>
      </c>
      <c r="C571" s="3" t="s">
        <v>2069</v>
      </c>
      <c r="D571" s="3">
        <v>13037</v>
      </c>
      <c r="E571" s="3" t="s">
        <v>2511</v>
      </c>
      <c r="F571" s="3" t="s">
        <v>2513</v>
      </c>
      <c r="G571" s="3" t="s">
        <v>2507</v>
      </c>
      <c r="H571" s="3" t="s">
        <v>2512</v>
      </c>
      <c r="I571" s="3" t="s">
        <v>42</v>
      </c>
      <c r="J571" s="3" t="s">
        <v>43</v>
      </c>
      <c r="K571" s="3" t="s">
        <v>53</v>
      </c>
      <c r="L571" s="3" t="s">
        <v>6</v>
      </c>
      <c r="M571" s="3" t="s">
        <v>5257</v>
      </c>
      <c r="N571" s="3">
        <v>90.27</v>
      </c>
      <c r="O571" s="3">
        <v>1828</v>
      </c>
      <c r="P571" s="3">
        <v>2025</v>
      </c>
      <c r="Q571" s="3">
        <v>0</v>
      </c>
      <c r="R571" s="3"/>
      <c r="S571" s="3">
        <v>91.69</v>
      </c>
      <c r="T571" s="3">
        <v>1786</v>
      </c>
      <c r="U571" s="3">
        <v>1948</v>
      </c>
      <c r="V571" s="3">
        <v>0</v>
      </c>
      <c r="W571" s="3" t="s">
        <v>2514</v>
      </c>
      <c r="X571" s="14">
        <f t="shared" si="8"/>
        <v>-1.5486966953866307E-2</v>
      </c>
    </row>
    <row r="572" spans="1:24" s="4" customFormat="1" ht="11.25" x14ac:dyDescent="0.2">
      <c r="A572" s="3" t="s">
        <v>2390</v>
      </c>
      <c r="B572" s="3" t="s">
        <v>2505</v>
      </c>
      <c r="C572" s="3" t="s">
        <v>2069</v>
      </c>
      <c r="D572" s="3">
        <v>13115</v>
      </c>
      <c r="E572" s="3" t="s">
        <v>2515</v>
      </c>
      <c r="F572" s="3" t="s">
        <v>2516</v>
      </c>
      <c r="G572" s="3"/>
      <c r="H572" s="3"/>
      <c r="I572" s="3" t="s">
        <v>87</v>
      </c>
      <c r="J572" s="3" t="s">
        <v>52</v>
      </c>
      <c r="K572" s="3" t="s">
        <v>53</v>
      </c>
      <c r="L572" s="3" t="s">
        <v>6</v>
      </c>
      <c r="M572" s="3" t="s">
        <v>5256</v>
      </c>
      <c r="N572" s="3" t="s">
        <v>67</v>
      </c>
      <c r="O572" s="3" t="s">
        <v>40</v>
      </c>
      <c r="P572" s="3" t="s">
        <v>40</v>
      </c>
      <c r="Q572" s="3" t="s">
        <v>40</v>
      </c>
      <c r="R572" s="3"/>
      <c r="S572" s="3">
        <v>22.19</v>
      </c>
      <c r="T572" s="3">
        <v>194018</v>
      </c>
      <c r="U572" s="3">
        <v>8743</v>
      </c>
      <c r="V572" s="3">
        <v>0</v>
      </c>
      <c r="W572" s="3" t="s">
        <v>2517</v>
      </c>
      <c r="X572" s="14" t="e">
        <f t="shared" si="8"/>
        <v>#VALUE!</v>
      </c>
    </row>
    <row r="573" spans="1:24" s="4" customFormat="1" ht="11.25" x14ac:dyDescent="0.2">
      <c r="A573" s="3" t="s">
        <v>2390</v>
      </c>
      <c r="B573" s="3" t="s">
        <v>2505</v>
      </c>
      <c r="C573" s="3" t="s">
        <v>2069</v>
      </c>
      <c r="D573" s="3">
        <v>13117</v>
      </c>
      <c r="E573" s="3" t="s">
        <v>2518</v>
      </c>
      <c r="F573" s="3" t="s">
        <v>2519</v>
      </c>
      <c r="G573" s="3"/>
      <c r="H573" s="3"/>
      <c r="I573" s="3" t="s">
        <v>87</v>
      </c>
      <c r="J573" s="3" t="s">
        <v>52</v>
      </c>
      <c r="K573" s="3" t="s">
        <v>53</v>
      </c>
      <c r="L573" s="3" t="s">
        <v>6</v>
      </c>
      <c r="M573" s="3" t="s">
        <v>5256</v>
      </c>
      <c r="N573" s="3" t="s">
        <v>67</v>
      </c>
      <c r="O573" s="3" t="s">
        <v>40</v>
      </c>
      <c r="P573" s="3" t="s">
        <v>40</v>
      </c>
      <c r="Q573" s="3" t="s">
        <v>40</v>
      </c>
      <c r="R573" s="3"/>
      <c r="S573" s="3">
        <v>121.45</v>
      </c>
      <c r="T573" s="3">
        <v>89267</v>
      </c>
      <c r="U573" s="3">
        <v>735</v>
      </c>
      <c r="V573" s="3">
        <v>0</v>
      </c>
      <c r="W573" s="3" t="s">
        <v>2517</v>
      </c>
      <c r="X573" s="14" t="e">
        <f t="shared" si="8"/>
        <v>#VALUE!</v>
      </c>
    </row>
    <row r="574" spans="1:24" s="4" customFormat="1" ht="11.25" x14ac:dyDescent="0.2">
      <c r="A574" s="3" t="s">
        <v>2390</v>
      </c>
      <c r="B574" s="3" t="s">
        <v>2505</v>
      </c>
      <c r="C574" s="3" t="s">
        <v>2069</v>
      </c>
      <c r="D574" s="3">
        <v>13118</v>
      </c>
      <c r="E574" s="3" t="s">
        <v>2520</v>
      </c>
      <c r="F574" s="3" t="s">
        <v>2521</v>
      </c>
      <c r="G574" s="3"/>
      <c r="H574" s="3"/>
      <c r="I574" s="3" t="s">
        <v>87</v>
      </c>
      <c r="J574" s="3" t="s">
        <v>52</v>
      </c>
      <c r="K574" s="3" t="s">
        <v>53</v>
      </c>
      <c r="L574" s="3" t="s">
        <v>6</v>
      </c>
      <c r="M574" s="3" t="s">
        <v>5256</v>
      </c>
      <c r="N574" s="3" t="s">
        <v>67</v>
      </c>
      <c r="O574" s="3" t="s">
        <v>40</v>
      </c>
      <c r="P574" s="3" t="s">
        <v>40</v>
      </c>
      <c r="Q574" s="3" t="s">
        <v>40</v>
      </c>
      <c r="R574" s="3"/>
      <c r="S574" s="3">
        <v>136.16999999999999</v>
      </c>
      <c r="T574" s="3">
        <v>384125</v>
      </c>
      <c r="U574" s="3">
        <v>2821</v>
      </c>
      <c r="V574" s="3">
        <v>0</v>
      </c>
      <c r="W574" s="3" t="s">
        <v>2517</v>
      </c>
      <c r="X574" s="14" t="e">
        <f t="shared" si="8"/>
        <v>#VALUE!</v>
      </c>
    </row>
    <row r="575" spans="1:24" s="4" customFormat="1" ht="11.25" x14ac:dyDescent="0.2">
      <c r="A575" s="3" t="s">
        <v>2390</v>
      </c>
      <c r="B575" s="3" t="s">
        <v>2505</v>
      </c>
      <c r="C575" s="3" t="s">
        <v>2069</v>
      </c>
      <c r="D575" s="3">
        <v>13932</v>
      </c>
      <c r="E575" s="3" t="s">
        <v>2522</v>
      </c>
      <c r="F575" s="3" t="s">
        <v>2525</v>
      </c>
      <c r="G575" s="3" t="s">
        <v>2523</v>
      </c>
      <c r="H575" s="3" t="s">
        <v>2524</v>
      </c>
      <c r="I575" s="3" t="s">
        <v>42</v>
      </c>
      <c r="J575" s="3" t="s">
        <v>43</v>
      </c>
      <c r="K575" s="3" t="s">
        <v>44</v>
      </c>
      <c r="L575" s="3" t="s">
        <v>45</v>
      </c>
      <c r="M575" s="3" t="s">
        <v>9</v>
      </c>
      <c r="N575" s="3">
        <v>66.67</v>
      </c>
      <c r="O575" s="3">
        <v>4</v>
      </c>
      <c r="P575" s="3">
        <v>6</v>
      </c>
      <c r="Q575" s="3">
        <v>0</v>
      </c>
      <c r="R575" s="3"/>
      <c r="S575" s="3" t="s">
        <v>67</v>
      </c>
      <c r="T575" s="3" t="s">
        <v>40</v>
      </c>
      <c r="U575" s="3" t="s">
        <v>40</v>
      </c>
      <c r="V575" s="3" t="s">
        <v>40</v>
      </c>
      <c r="W575" s="3" t="s">
        <v>2526</v>
      </c>
      <c r="X575" s="14">
        <f t="shared" si="8"/>
        <v>1</v>
      </c>
    </row>
    <row r="576" spans="1:24" s="4" customFormat="1" ht="11.25" x14ac:dyDescent="0.2">
      <c r="A576" s="3" t="s">
        <v>2390</v>
      </c>
      <c r="B576" s="3" t="s">
        <v>2505</v>
      </c>
      <c r="C576" s="3" t="s">
        <v>2069</v>
      </c>
      <c r="D576" s="3">
        <v>13933</v>
      </c>
      <c r="E576" s="3" t="s">
        <v>2527</v>
      </c>
      <c r="F576" s="3" t="s">
        <v>2530</v>
      </c>
      <c r="G576" s="3" t="s">
        <v>2528</v>
      </c>
      <c r="H576" s="3" t="s">
        <v>2529</v>
      </c>
      <c r="I576" s="3" t="s">
        <v>42</v>
      </c>
      <c r="J576" s="3" t="s">
        <v>43</v>
      </c>
      <c r="K576" s="3" t="s">
        <v>44</v>
      </c>
      <c r="L576" s="3" t="s">
        <v>45</v>
      </c>
      <c r="M576" s="3" t="s">
        <v>9</v>
      </c>
      <c r="N576" s="3">
        <v>100</v>
      </c>
      <c r="O576" s="3">
        <v>2</v>
      </c>
      <c r="P576" s="3">
        <v>2</v>
      </c>
      <c r="Q576" s="3">
        <v>0</v>
      </c>
      <c r="R576" s="3"/>
      <c r="S576" s="3" t="s">
        <v>67</v>
      </c>
      <c r="T576" s="3" t="s">
        <v>40</v>
      </c>
      <c r="U576" s="3" t="s">
        <v>40</v>
      </c>
      <c r="V576" s="3" t="s">
        <v>40</v>
      </c>
      <c r="W576" s="3" t="s">
        <v>2531</v>
      </c>
      <c r="X576" s="14">
        <f t="shared" si="8"/>
        <v>1</v>
      </c>
    </row>
    <row r="577" spans="1:24" s="4" customFormat="1" ht="11.25" x14ac:dyDescent="0.2">
      <c r="A577" s="3" t="s">
        <v>2390</v>
      </c>
      <c r="B577" s="3" t="s">
        <v>2532</v>
      </c>
      <c r="C577" s="3" t="s">
        <v>639</v>
      </c>
      <c r="D577" s="3">
        <v>12905</v>
      </c>
      <c r="E577" s="3" t="s">
        <v>2533</v>
      </c>
      <c r="F577" s="3" t="s">
        <v>2536</v>
      </c>
      <c r="G577" s="3" t="s">
        <v>2534</v>
      </c>
      <c r="H577" s="3" t="s">
        <v>2535</v>
      </c>
      <c r="I577" s="3" t="s">
        <v>42</v>
      </c>
      <c r="J577" s="3" t="s">
        <v>43</v>
      </c>
      <c r="K577" s="3" t="s">
        <v>44</v>
      </c>
      <c r="L577" s="3" t="s">
        <v>6</v>
      </c>
      <c r="M577" s="3" t="s">
        <v>5257</v>
      </c>
      <c r="N577" s="3">
        <v>66.47</v>
      </c>
      <c r="O577" s="3">
        <v>345</v>
      </c>
      <c r="P577" s="3">
        <v>519</v>
      </c>
      <c r="Q577" s="3">
        <v>0</v>
      </c>
      <c r="R577" s="3"/>
      <c r="S577" s="3">
        <v>0</v>
      </c>
      <c r="T577" s="3">
        <v>126</v>
      </c>
      <c r="U577" s="3">
        <v>141</v>
      </c>
      <c r="V577" s="3">
        <v>0</v>
      </c>
      <c r="W577" s="3" t="s">
        <v>2537</v>
      </c>
      <c r="X577" s="14" t="str">
        <f t="shared" si="8"/>
        <v>-</v>
      </c>
    </row>
    <row r="578" spans="1:24" s="4" customFormat="1" ht="11.25" x14ac:dyDescent="0.2">
      <c r="A578" s="3" t="s">
        <v>2390</v>
      </c>
      <c r="B578" s="3" t="s">
        <v>2532</v>
      </c>
      <c r="C578" s="3" t="s">
        <v>639</v>
      </c>
      <c r="D578" s="3">
        <v>13403</v>
      </c>
      <c r="E578" s="3" t="s">
        <v>2538</v>
      </c>
      <c r="F578" s="3" t="s">
        <v>2541</v>
      </c>
      <c r="G578" s="3" t="s">
        <v>2539</v>
      </c>
      <c r="H578" s="3" t="s">
        <v>2540</v>
      </c>
      <c r="I578" s="3" t="s">
        <v>42</v>
      </c>
      <c r="J578" s="3" t="s">
        <v>43</v>
      </c>
      <c r="K578" s="3" t="s">
        <v>44</v>
      </c>
      <c r="L578" s="3" t="s">
        <v>78</v>
      </c>
      <c r="M578" s="3" t="s">
        <v>5257</v>
      </c>
      <c r="N578" s="3">
        <v>58</v>
      </c>
      <c r="O578" s="3">
        <v>1135</v>
      </c>
      <c r="P578" s="3">
        <v>1954</v>
      </c>
      <c r="Q578" s="3">
        <v>0</v>
      </c>
      <c r="R578" s="3"/>
      <c r="S578" s="3">
        <v>58</v>
      </c>
      <c r="T578" s="3">
        <v>1566</v>
      </c>
      <c r="U578" s="3">
        <v>2704</v>
      </c>
      <c r="V578" s="3">
        <v>0</v>
      </c>
      <c r="W578" s="3" t="s">
        <v>2542</v>
      </c>
      <c r="X578" s="14">
        <f t="shared" si="8"/>
        <v>0</v>
      </c>
    </row>
    <row r="579" spans="1:24" s="4" customFormat="1" ht="11.25" x14ac:dyDescent="0.2">
      <c r="A579" s="3" t="s">
        <v>2390</v>
      </c>
      <c r="B579" s="3" t="s">
        <v>2543</v>
      </c>
      <c r="C579" s="3" t="s">
        <v>2069</v>
      </c>
      <c r="D579" s="3">
        <v>13138</v>
      </c>
      <c r="E579" s="3" t="s">
        <v>2544</v>
      </c>
      <c r="F579" s="3" t="s">
        <v>2545</v>
      </c>
      <c r="G579" s="3"/>
      <c r="H579" s="3"/>
      <c r="I579" s="3" t="s">
        <v>42</v>
      </c>
      <c r="J579" s="3" t="s">
        <v>43</v>
      </c>
      <c r="K579" s="3" t="s">
        <v>44</v>
      </c>
      <c r="L579" s="3" t="s">
        <v>6</v>
      </c>
      <c r="M579" s="3" t="s">
        <v>5256</v>
      </c>
      <c r="N579" s="3" t="s">
        <v>67</v>
      </c>
      <c r="O579" s="3" t="s">
        <v>40</v>
      </c>
      <c r="P579" s="3" t="s">
        <v>40</v>
      </c>
      <c r="Q579" s="3" t="s">
        <v>40</v>
      </c>
      <c r="R579" s="3"/>
      <c r="S579" s="3">
        <v>2.5</v>
      </c>
      <c r="T579" s="3">
        <v>10709</v>
      </c>
      <c r="U579" s="3">
        <v>428964</v>
      </c>
      <c r="V579" s="3">
        <v>0</v>
      </c>
      <c r="W579" s="3" t="s">
        <v>2546</v>
      </c>
      <c r="X579" s="14" t="str">
        <f t="shared" ref="X579:X642" si="9">+IF(J579="Asc",IF(AND(M579="Nuevo",IFERROR((N579-S579)/S579,"-") ="-"),1,IFERROR((N579-S579)/S579,"-")),IF(AND(M579="Nuevo",IFERROR((N579-S579)/S579,"-") ="-"),1,IFERROR((N579-S579)/S579,"-"))*-1)</f>
        <v>-</v>
      </c>
    </row>
    <row r="580" spans="1:24" s="4" customFormat="1" ht="11.25" x14ac:dyDescent="0.2">
      <c r="A580" s="3" t="s">
        <v>2390</v>
      </c>
      <c r="B580" s="3" t="s">
        <v>2543</v>
      </c>
      <c r="C580" s="3" t="s">
        <v>2069</v>
      </c>
      <c r="D580" s="3">
        <v>13139</v>
      </c>
      <c r="E580" s="3" t="s">
        <v>2547</v>
      </c>
      <c r="F580" s="3" t="s">
        <v>2548</v>
      </c>
      <c r="G580" s="3"/>
      <c r="H580" s="3"/>
      <c r="I580" s="3" t="s">
        <v>87</v>
      </c>
      <c r="J580" s="3" t="s">
        <v>52</v>
      </c>
      <c r="K580" s="3" t="s">
        <v>53</v>
      </c>
      <c r="L580" s="3" t="s">
        <v>6</v>
      </c>
      <c r="M580" s="3" t="s">
        <v>5257</v>
      </c>
      <c r="N580" s="3">
        <v>34.29</v>
      </c>
      <c r="O580" s="3">
        <v>960</v>
      </c>
      <c r="P580" s="3">
        <v>28</v>
      </c>
      <c r="Q580" s="3">
        <v>0</v>
      </c>
      <c r="R580" s="3"/>
      <c r="S580" s="3">
        <v>26.18</v>
      </c>
      <c r="T580" s="3">
        <v>576</v>
      </c>
      <c r="U580" s="3">
        <v>22</v>
      </c>
      <c r="V580" s="3">
        <v>0</v>
      </c>
      <c r="W580" s="3" t="s">
        <v>2549</v>
      </c>
      <c r="X580" s="14">
        <f t="shared" si="9"/>
        <v>-0.30977845683728034</v>
      </c>
    </row>
    <row r="581" spans="1:24" s="4" customFormat="1" ht="11.25" x14ac:dyDescent="0.2">
      <c r="A581" s="3" t="s">
        <v>2390</v>
      </c>
      <c r="B581" s="3" t="s">
        <v>2543</v>
      </c>
      <c r="C581" s="3" t="s">
        <v>2069</v>
      </c>
      <c r="D581" s="3">
        <v>13140</v>
      </c>
      <c r="E581" s="3" t="s">
        <v>2550</v>
      </c>
      <c r="F581" s="3" t="s">
        <v>2551</v>
      </c>
      <c r="G581" s="3"/>
      <c r="H581" s="3"/>
      <c r="I581" s="3" t="s">
        <v>42</v>
      </c>
      <c r="J581" s="3" t="s">
        <v>43</v>
      </c>
      <c r="K581" s="3" t="s">
        <v>44</v>
      </c>
      <c r="L581" s="3" t="s">
        <v>6</v>
      </c>
      <c r="M581" s="3" t="s">
        <v>5256</v>
      </c>
      <c r="N581" s="3" t="s">
        <v>67</v>
      </c>
      <c r="O581" s="3" t="s">
        <v>40</v>
      </c>
      <c r="P581" s="3" t="s">
        <v>40</v>
      </c>
      <c r="Q581" s="3" t="s">
        <v>40</v>
      </c>
      <c r="R581" s="3"/>
      <c r="S581" s="3">
        <v>77</v>
      </c>
      <c r="T581" s="3">
        <v>10</v>
      </c>
      <c r="U581" s="3">
        <v>13</v>
      </c>
      <c r="V581" s="3">
        <v>0</v>
      </c>
      <c r="W581" s="3" t="s">
        <v>2552</v>
      </c>
      <c r="X581" s="14" t="str">
        <f t="shared" si="9"/>
        <v>-</v>
      </c>
    </row>
    <row r="582" spans="1:24" s="4" customFormat="1" ht="11.25" x14ac:dyDescent="0.2">
      <c r="A582" s="3" t="s">
        <v>2390</v>
      </c>
      <c r="B582" s="3" t="s">
        <v>2543</v>
      </c>
      <c r="C582" s="3" t="s">
        <v>2069</v>
      </c>
      <c r="D582" s="3">
        <v>13141</v>
      </c>
      <c r="E582" s="3" t="s">
        <v>2553</v>
      </c>
      <c r="F582" s="3" t="s">
        <v>2554</v>
      </c>
      <c r="G582" s="3"/>
      <c r="H582" s="3"/>
      <c r="I582" s="3" t="s">
        <v>42</v>
      </c>
      <c r="J582" s="3" t="s">
        <v>43</v>
      </c>
      <c r="K582" s="3" t="s">
        <v>44</v>
      </c>
      <c r="L582" s="3" t="s">
        <v>6</v>
      </c>
      <c r="M582" s="3" t="s">
        <v>5256</v>
      </c>
      <c r="N582" s="3" t="s">
        <v>67</v>
      </c>
      <c r="O582" s="3" t="s">
        <v>40</v>
      </c>
      <c r="P582" s="3" t="s">
        <v>40</v>
      </c>
      <c r="Q582" s="3" t="s">
        <v>40</v>
      </c>
      <c r="R582" s="3"/>
      <c r="S582" s="3">
        <v>75</v>
      </c>
      <c r="T582" s="3">
        <v>6</v>
      </c>
      <c r="U582" s="3">
        <v>8</v>
      </c>
      <c r="V582" s="3">
        <v>0</v>
      </c>
      <c r="W582" s="3" t="s">
        <v>2555</v>
      </c>
      <c r="X582" s="14" t="str">
        <f t="shared" si="9"/>
        <v>-</v>
      </c>
    </row>
    <row r="583" spans="1:24" s="4" customFormat="1" ht="11.25" x14ac:dyDescent="0.2">
      <c r="A583" s="3" t="s">
        <v>2390</v>
      </c>
      <c r="B583" s="3" t="s">
        <v>2543</v>
      </c>
      <c r="C583" s="3" t="s">
        <v>2069</v>
      </c>
      <c r="D583" s="3">
        <v>13934</v>
      </c>
      <c r="E583" s="3" t="s">
        <v>2556</v>
      </c>
      <c r="F583" s="3" t="s">
        <v>2559</v>
      </c>
      <c r="G583" s="3" t="s">
        <v>2557</v>
      </c>
      <c r="H583" s="3" t="s">
        <v>2558</v>
      </c>
      <c r="I583" s="3" t="s">
        <v>42</v>
      </c>
      <c r="J583" s="3" t="s">
        <v>43</v>
      </c>
      <c r="K583" s="3" t="s">
        <v>44</v>
      </c>
      <c r="L583" s="3" t="s">
        <v>6</v>
      </c>
      <c r="M583" s="3" t="s">
        <v>9</v>
      </c>
      <c r="N583" s="3">
        <v>90</v>
      </c>
      <c r="O583" s="3">
        <v>1969</v>
      </c>
      <c r="P583" s="3">
        <v>2180</v>
      </c>
      <c r="Q583" s="3">
        <v>0</v>
      </c>
      <c r="R583" s="3"/>
      <c r="S583" s="3" t="s">
        <v>67</v>
      </c>
      <c r="T583" s="3" t="s">
        <v>40</v>
      </c>
      <c r="U583" s="3" t="s">
        <v>40</v>
      </c>
      <c r="V583" s="3" t="s">
        <v>40</v>
      </c>
      <c r="W583" s="3" t="s">
        <v>2560</v>
      </c>
      <c r="X583" s="14">
        <f t="shared" si="9"/>
        <v>1</v>
      </c>
    </row>
    <row r="584" spans="1:24" s="4" customFormat="1" ht="11.25" x14ac:dyDescent="0.2">
      <c r="A584" s="3" t="s">
        <v>2390</v>
      </c>
      <c r="B584" s="3" t="s">
        <v>2543</v>
      </c>
      <c r="C584" s="3" t="s">
        <v>2069</v>
      </c>
      <c r="D584" s="3">
        <v>13935</v>
      </c>
      <c r="E584" s="3" t="s">
        <v>2561</v>
      </c>
      <c r="F584" s="3" t="s">
        <v>2563</v>
      </c>
      <c r="G584" s="3" t="s">
        <v>2557</v>
      </c>
      <c r="H584" s="3" t="s">
        <v>2562</v>
      </c>
      <c r="I584" s="3" t="s">
        <v>42</v>
      </c>
      <c r="J584" s="3" t="s">
        <v>43</v>
      </c>
      <c r="K584" s="3" t="s">
        <v>44</v>
      </c>
      <c r="L584" s="3" t="s">
        <v>6</v>
      </c>
      <c r="M584" s="3" t="s">
        <v>9</v>
      </c>
      <c r="N584" s="3">
        <v>89</v>
      </c>
      <c r="O584" s="3">
        <v>1329</v>
      </c>
      <c r="P584" s="3">
        <v>1494</v>
      </c>
      <c r="Q584" s="3">
        <v>0</v>
      </c>
      <c r="R584" s="3"/>
      <c r="S584" s="3" t="s">
        <v>67</v>
      </c>
      <c r="T584" s="3" t="s">
        <v>40</v>
      </c>
      <c r="U584" s="3" t="s">
        <v>40</v>
      </c>
      <c r="V584" s="3" t="s">
        <v>40</v>
      </c>
      <c r="W584" s="3" t="s">
        <v>2564</v>
      </c>
      <c r="X584" s="14">
        <f t="shared" si="9"/>
        <v>1</v>
      </c>
    </row>
    <row r="585" spans="1:24" s="4" customFormat="1" ht="11.25" x14ac:dyDescent="0.2">
      <c r="A585" s="3" t="s">
        <v>2390</v>
      </c>
      <c r="B585" s="3" t="s">
        <v>2543</v>
      </c>
      <c r="C585" s="3" t="s">
        <v>2069</v>
      </c>
      <c r="D585" s="3">
        <v>13937</v>
      </c>
      <c r="E585" s="3" t="s">
        <v>2565</v>
      </c>
      <c r="F585" s="3" t="s">
        <v>2568</v>
      </c>
      <c r="G585" s="3" t="s">
        <v>2566</v>
      </c>
      <c r="H585" s="3" t="s">
        <v>2567</v>
      </c>
      <c r="I585" s="3" t="s">
        <v>42</v>
      </c>
      <c r="J585" s="3" t="s">
        <v>43</v>
      </c>
      <c r="K585" s="3" t="s">
        <v>44</v>
      </c>
      <c r="L585" s="3" t="s">
        <v>45</v>
      </c>
      <c r="M585" s="3" t="s">
        <v>9</v>
      </c>
      <c r="N585" s="3">
        <v>17.649999999999999</v>
      </c>
      <c r="O585" s="3">
        <v>6</v>
      </c>
      <c r="P585" s="3">
        <v>34</v>
      </c>
      <c r="Q585" s="3">
        <v>0</v>
      </c>
      <c r="R585" s="3"/>
      <c r="S585" s="3" t="s">
        <v>67</v>
      </c>
      <c r="T585" s="3" t="s">
        <v>40</v>
      </c>
      <c r="U585" s="3" t="s">
        <v>40</v>
      </c>
      <c r="V585" s="3" t="s">
        <v>40</v>
      </c>
      <c r="W585" s="3" t="s">
        <v>2569</v>
      </c>
      <c r="X585" s="14">
        <f t="shared" si="9"/>
        <v>1</v>
      </c>
    </row>
    <row r="586" spans="1:24" s="4" customFormat="1" ht="11.25" x14ac:dyDescent="0.2">
      <c r="A586" s="3" t="s">
        <v>2390</v>
      </c>
      <c r="B586" s="3" t="s">
        <v>2543</v>
      </c>
      <c r="C586" s="3" t="s">
        <v>2069</v>
      </c>
      <c r="D586" s="3">
        <v>13938</v>
      </c>
      <c r="E586" s="3" t="s">
        <v>2570</v>
      </c>
      <c r="F586" s="3" t="s">
        <v>2572</v>
      </c>
      <c r="G586" s="3" t="s">
        <v>2566</v>
      </c>
      <c r="H586" s="3" t="s">
        <v>2571</v>
      </c>
      <c r="I586" s="3" t="s">
        <v>42</v>
      </c>
      <c r="J586" s="3" t="s">
        <v>43</v>
      </c>
      <c r="K586" s="3" t="s">
        <v>44</v>
      </c>
      <c r="L586" s="3" t="s">
        <v>78</v>
      </c>
      <c r="M586" s="3" t="s">
        <v>9</v>
      </c>
      <c r="N586" s="3">
        <v>3.94</v>
      </c>
      <c r="O586" s="3">
        <v>18325</v>
      </c>
      <c r="P586" s="3">
        <v>464977</v>
      </c>
      <c r="Q586" s="3">
        <v>0</v>
      </c>
      <c r="R586" s="3"/>
      <c r="S586" s="3">
        <v>2.5</v>
      </c>
      <c r="T586" s="3">
        <v>10709</v>
      </c>
      <c r="U586" s="3">
        <v>428964</v>
      </c>
      <c r="V586" s="3">
        <v>0</v>
      </c>
      <c r="W586" s="3" t="s">
        <v>2573</v>
      </c>
      <c r="X586" s="14">
        <f t="shared" si="9"/>
        <v>0.57599999999999996</v>
      </c>
    </row>
    <row r="587" spans="1:24" s="4" customFormat="1" ht="11.25" x14ac:dyDescent="0.2">
      <c r="A587" s="3" t="s">
        <v>2390</v>
      </c>
      <c r="B587" s="3" t="s">
        <v>2543</v>
      </c>
      <c r="C587" s="3" t="s">
        <v>2069</v>
      </c>
      <c r="D587" s="3">
        <v>13940</v>
      </c>
      <c r="E587" s="3" t="s">
        <v>2574</v>
      </c>
      <c r="F587" s="3" t="s">
        <v>2577</v>
      </c>
      <c r="G587" s="3" t="s">
        <v>2575</v>
      </c>
      <c r="H587" s="3" t="s">
        <v>2576</v>
      </c>
      <c r="I587" s="3" t="s">
        <v>42</v>
      </c>
      <c r="J587" s="3" t="s">
        <v>43</v>
      </c>
      <c r="K587" s="3" t="s">
        <v>44</v>
      </c>
      <c r="L587" s="3" t="s">
        <v>45</v>
      </c>
      <c r="M587" s="3" t="s">
        <v>9</v>
      </c>
      <c r="N587" s="3">
        <v>61.11</v>
      </c>
      <c r="O587" s="3">
        <v>11</v>
      </c>
      <c r="P587" s="3">
        <v>18</v>
      </c>
      <c r="Q587" s="3">
        <v>0</v>
      </c>
      <c r="R587" s="3"/>
      <c r="S587" s="3">
        <v>78.569999999999993</v>
      </c>
      <c r="T587" s="3">
        <v>11</v>
      </c>
      <c r="U587" s="3">
        <v>14</v>
      </c>
      <c r="V587" s="3">
        <v>0</v>
      </c>
      <c r="W587" s="3" t="s">
        <v>2578</v>
      </c>
      <c r="X587" s="14">
        <f t="shared" si="9"/>
        <v>-0.22222222222222215</v>
      </c>
    </row>
    <row r="588" spans="1:24" s="4" customFormat="1" ht="11.25" x14ac:dyDescent="0.2">
      <c r="A588" s="3" t="s">
        <v>2390</v>
      </c>
      <c r="B588" s="3" t="s">
        <v>2543</v>
      </c>
      <c r="C588" s="3" t="s">
        <v>2069</v>
      </c>
      <c r="D588" s="3">
        <v>13941</v>
      </c>
      <c r="E588" s="3" t="s">
        <v>2579</v>
      </c>
      <c r="F588" s="3" t="s">
        <v>2581</v>
      </c>
      <c r="G588" s="3" t="s">
        <v>2575</v>
      </c>
      <c r="H588" s="3" t="s">
        <v>2580</v>
      </c>
      <c r="I588" s="3" t="s">
        <v>42</v>
      </c>
      <c r="J588" s="3" t="s">
        <v>43</v>
      </c>
      <c r="K588" s="3" t="s">
        <v>44</v>
      </c>
      <c r="L588" s="3" t="s">
        <v>45</v>
      </c>
      <c r="M588" s="3" t="s">
        <v>9</v>
      </c>
      <c r="N588" s="3">
        <v>67</v>
      </c>
      <c r="O588" s="3">
        <v>8</v>
      </c>
      <c r="P588" s="3">
        <v>12</v>
      </c>
      <c r="Q588" s="3">
        <v>0</v>
      </c>
      <c r="R588" s="3"/>
      <c r="S588" s="3" t="s">
        <v>67</v>
      </c>
      <c r="T588" s="3" t="s">
        <v>40</v>
      </c>
      <c r="U588" s="3" t="s">
        <v>40</v>
      </c>
      <c r="V588" s="3" t="s">
        <v>40</v>
      </c>
      <c r="W588" s="3" t="s">
        <v>2582</v>
      </c>
      <c r="X588" s="14">
        <f t="shared" si="9"/>
        <v>1</v>
      </c>
    </row>
    <row r="589" spans="1:24" s="4" customFormat="1" ht="11.25" x14ac:dyDescent="0.2">
      <c r="A589" s="3" t="s">
        <v>2390</v>
      </c>
      <c r="B589" s="3" t="s">
        <v>2543</v>
      </c>
      <c r="C589" s="3" t="s">
        <v>2069</v>
      </c>
      <c r="D589" s="3">
        <v>13942</v>
      </c>
      <c r="E589" s="3" t="s">
        <v>2583</v>
      </c>
      <c r="F589" s="3" t="s">
        <v>2586</v>
      </c>
      <c r="G589" s="3" t="s">
        <v>2584</v>
      </c>
      <c r="H589" s="3" t="s">
        <v>2585</v>
      </c>
      <c r="I589" s="3" t="s">
        <v>42</v>
      </c>
      <c r="J589" s="3" t="s">
        <v>43</v>
      </c>
      <c r="K589" s="3" t="s">
        <v>44</v>
      </c>
      <c r="L589" s="3" t="s">
        <v>6</v>
      </c>
      <c r="M589" s="3" t="s">
        <v>9</v>
      </c>
      <c r="N589" s="3">
        <v>71</v>
      </c>
      <c r="O589" s="3">
        <v>12</v>
      </c>
      <c r="P589" s="3">
        <v>17</v>
      </c>
      <c r="Q589" s="3">
        <v>0</v>
      </c>
      <c r="R589" s="3"/>
      <c r="S589" s="3" t="s">
        <v>67</v>
      </c>
      <c r="T589" s="3" t="s">
        <v>40</v>
      </c>
      <c r="U589" s="3" t="s">
        <v>40</v>
      </c>
      <c r="V589" s="3" t="s">
        <v>40</v>
      </c>
      <c r="W589" s="3" t="s">
        <v>2587</v>
      </c>
      <c r="X589" s="14">
        <f t="shared" si="9"/>
        <v>1</v>
      </c>
    </row>
    <row r="590" spans="1:24" s="4" customFormat="1" ht="11.25" x14ac:dyDescent="0.2">
      <c r="A590" s="3" t="s">
        <v>2390</v>
      </c>
      <c r="B590" s="3" t="s">
        <v>2543</v>
      </c>
      <c r="C590" s="3" t="s">
        <v>2069</v>
      </c>
      <c r="D590" s="3">
        <v>13943</v>
      </c>
      <c r="E590" s="3" t="s">
        <v>2588</v>
      </c>
      <c r="F590" s="3" t="s">
        <v>2590</v>
      </c>
      <c r="G590" s="3" t="s">
        <v>2584</v>
      </c>
      <c r="H590" s="3" t="s">
        <v>2589</v>
      </c>
      <c r="I590" s="3" t="s">
        <v>42</v>
      </c>
      <c r="J590" s="3" t="s">
        <v>43</v>
      </c>
      <c r="K590" s="3" t="s">
        <v>44</v>
      </c>
      <c r="L590" s="3" t="s">
        <v>6</v>
      </c>
      <c r="M590" s="3" t="s">
        <v>9</v>
      </c>
      <c r="N590" s="3">
        <v>50</v>
      </c>
      <c r="O590" s="3">
        <v>4</v>
      </c>
      <c r="P590" s="3">
        <v>8</v>
      </c>
      <c r="Q590" s="3">
        <v>0</v>
      </c>
      <c r="R590" s="3"/>
      <c r="S590" s="3" t="s">
        <v>67</v>
      </c>
      <c r="T590" s="3" t="s">
        <v>40</v>
      </c>
      <c r="U590" s="3" t="s">
        <v>40</v>
      </c>
      <c r="V590" s="3" t="s">
        <v>40</v>
      </c>
      <c r="W590" s="3" t="s">
        <v>2591</v>
      </c>
      <c r="X590" s="14">
        <f t="shared" si="9"/>
        <v>1</v>
      </c>
    </row>
    <row r="591" spans="1:24" s="4" customFormat="1" ht="11.25" x14ac:dyDescent="0.2">
      <c r="A591" s="3" t="s">
        <v>2592</v>
      </c>
      <c r="B591" s="3" t="s">
        <v>2593</v>
      </c>
      <c r="C591" s="3" t="s">
        <v>639</v>
      </c>
      <c r="D591" s="3">
        <v>12022</v>
      </c>
      <c r="E591" s="3" t="s">
        <v>2594</v>
      </c>
      <c r="F591" s="3" t="s">
        <v>2596</v>
      </c>
      <c r="G591" s="3" t="s">
        <v>2595</v>
      </c>
      <c r="H591" s="3"/>
      <c r="I591" s="3" t="s">
        <v>42</v>
      </c>
      <c r="J591" s="3" t="s">
        <v>43</v>
      </c>
      <c r="K591" s="3" t="s">
        <v>44</v>
      </c>
      <c r="L591" s="3" t="s">
        <v>6</v>
      </c>
      <c r="M591" s="3" t="s">
        <v>5256</v>
      </c>
      <c r="N591" s="3" t="s">
        <v>67</v>
      </c>
      <c r="O591" s="3" t="s">
        <v>40</v>
      </c>
      <c r="P591" s="3" t="s">
        <v>40</v>
      </c>
      <c r="Q591" s="3" t="s">
        <v>40</v>
      </c>
      <c r="R591" s="3"/>
      <c r="S591" s="3">
        <v>112</v>
      </c>
      <c r="T591" s="3">
        <v>4468</v>
      </c>
      <c r="U591" s="3">
        <v>4000</v>
      </c>
      <c r="V591" s="3">
        <v>0</v>
      </c>
      <c r="W591" s="3" t="s">
        <v>2597</v>
      </c>
      <c r="X591" s="14" t="str">
        <f t="shared" si="9"/>
        <v>-</v>
      </c>
    </row>
    <row r="592" spans="1:24" s="4" customFormat="1" ht="11.25" x14ac:dyDescent="0.2">
      <c r="A592" s="3" t="s">
        <v>2592</v>
      </c>
      <c r="B592" s="3" t="s">
        <v>2593</v>
      </c>
      <c r="C592" s="3" t="s">
        <v>639</v>
      </c>
      <c r="D592" s="3">
        <v>12033</v>
      </c>
      <c r="E592" s="3" t="s">
        <v>2598</v>
      </c>
      <c r="F592" s="3" t="s">
        <v>2600</v>
      </c>
      <c r="G592" s="3" t="s">
        <v>2599</v>
      </c>
      <c r="H592" s="3"/>
      <c r="I592" s="3" t="s">
        <v>42</v>
      </c>
      <c r="J592" s="3" t="s">
        <v>43</v>
      </c>
      <c r="K592" s="3" t="s">
        <v>44</v>
      </c>
      <c r="L592" s="3" t="s">
        <v>78</v>
      </c>
      <c r="M592" s="3" t="s">
        <v>5257</v>
      </c>
      <c r="N592" s="3">
        <v>91</v>
      </c>
      <c r="O592" s="3">
        <v>121</v>
      </c>
      <c r="P592" s="3">
        <v>133</v>
      </c>
      <c r="Q592" s="3">
        <v>0</v>
      </c>
      <c r="R592" s="3"/>
      <c r="S592" s="3">
        <v>91</v>
      </c>
      <c r="T592" s="3">
        <v>154</v>
      </c>
      <c r="U592" s="3">
        <v>170</v>
      </c>
      <c r="V592" s="3">
        <v>0</v>
      </c>
      <c r="W592" s="3" t="s">
        <v>2601</v>
      </c>
      <c r="X592" s="14">
        <f t="shared" si="9"/>
        <v>0</v>
      </c>
    </row>
    <row r="593" spans="1:24" s="4" customFormat="1" ht="11.25" x14ac:dyDescent="0.2">
      <c r="A593" s="3" t="s">
        <v>2592</v>
      </c>
      <c r="B593" s="3" t="s">
        <v>2593</v>
      </c>
      <c r="C593" s="3" t="s">
        <v>639</v>
      </c>
      <c r="D593" s="3">
        <v>12117</v>
      </c>
      <c r="E593" s="3" t="s">
        <v>2602</v>
      </c>
      <c r="F593" s="3" t="s">
        <v>2603</v>
      </c>
      <c r="G593" s="3" t="s">
        <v>2599</v>
      </c>
      <c r="H593" s="3"/>
      <c r="I593" s="3" t="s">
        <v>42</v>
      </c>
      <c r="J593" s="3" t="s">
        <v>43</v>
      </c>
      <c r="K593" s="3" t="s">
        <v>44</v>
      </c>
      <c r="L593" s="3" t="s">
        <v>78</v>
      </c>
      <c r="M593" s="3" t="s">
        <v>5256</v>
      </c>
      <c r="N593" s="3" t="s">
        <v>67</v>
      </c>
      <c r="O593" s="3" t="s">
        <v>40</v>
      </c>
      <c r="P593" s="3" t="s">
        <v>40</v>
      </c>
      <c r="Q593" s="3" t="s">
        <v>40</v>
      </c>
      <c r="R593" s="3"/>
      <c r="S593" s="3">
        <v>89</v>
      </c>
      <c r="T593" s="3">
        <v>4405</v>
      </c>
      <c r="U593" s="3">
        <v>4951</v>
      </c>
      <c r="V593" s="3">
        <v>0</v>
      </c>
      <c r="W593" s="3" t="s">
        <v>2604</v>
      </c>
      <c r="X593" s="14" t="str">
        <f t="shared" si="9"/>
        <v>-</v>
      </c>
    </row>
    <row r="594" spans="1:24" s="4" customFormat="1" ht="11.25" x14ac:dyDescent="0.2">
      <c r="A594" s="3" t="s">
        <v>2592</v>
      </c>
      <c r="B594" s="3" t="s">
        <v>2593</v>
      </c>
      <c r="C594" s="3" t="s">
        <v>639</v>
      </c>
      <c r="D594" s="3">
        <v>12777</v>
      </c>
      <c r="E594" s="3" t="s">
        <v>2605</v>
      </c>
      <c r="F594" s="3" t="s">
        <v>2607</v>
      </c>
      <c r="G594" s="3" t="s">
        <v>2606</v>
      </c>
      <c r="H594" s="3"/>
      <c r="I594" s="3" t="s">
        <v>42</v>
      </c>
      <c r="J594" s="3" t="s">
        <v>43</v>
      </c>
      <c r="K594" s="3" t="s">
        <v>44</v>
      </c>
      <c r="L594" s="3" t="s">
        <v>6</v>
      </c>
      <c r="M594" s="3" t="s">
        <v>5256</v>
      </c>
      <c r="N594" s="3" t="s">
        <v>67</v>
      </c>
      <c r="O594" s="3" t="s">
        <v>40</v>
      </c>
      <c r="P594" s="3" t="s">
        <v>40</v>
      </c>
      <c r="Q594" s="3" t="s">
        <v>40</v>
      </c>
      <c r="R594" s="3"/>
      <c r="S594" s="3">
        <v>99</v>
      </c>
      <c r="T594" s="3">
        <v>23398</v>
      </c>
      <c r="U594" s="3">
        <v>23680</v>
      </c>
      <c r="V594" s="3">
        <v>0</v>
      </c>
      <c r="W594" s="3" t="s">
        <v>2608</v>
      </c>
      <c r="X594" s="14" t="str">
        <f t="shared" si="9"/>
        <v>-</v>
      </c>
    </row>
    <row r="595" spans="1:24" s="4" customFormat="1" ht="11.25" x14ac:dyDescent="0.2">
      <c r="A595" s="3" t="s">
        <v>2592</v>
      </c>
      <c r="B595" s="3" t="s">
        <v>2593</v>
      </c>
      <c r="C595" s="3" t="s">
        <v>639</v>
      </c>
      <c r="D595" s="3">
        <v>12927</v>
      </c>
      <c r="E595" s="3" t="s">
        <v>2609</v>
      </c>
      <c r="F595" s="3" t="s">
        <v>2611</v>
      </c>
      <c r="G595" s="3" t="s">
        <v>2610</v>
      </c>
      <c r="H595" s="3"/>
      <c r="I595" s="3" t="s">
        <v>42</v>
      </c>
      <c r="J595" s="3" t="s">
        <v>43</v>
      </c>
      <c r="K595" s="3" t="s">
        <v>44</v>
      </c>
      <c r="L595" s="3" t="s">
        <v>6</v>
      </c>
      <c r="M595" s="3" t="s">
        <v>5256</v>
      </c>
      <c r="N595" s="3" t="s">
        <v>67</v>
      </c>
      <c r="O595" s="3" t="s">
        <v>40</v>
      </c>
      <c r="P595" s="3" t="s">
        <v>40</v>
      </c>
      <c r="Q595" s="3" t="s">
        <v>40</v>
      </c>
      <c r="R595" s="3"/>
      <c r="S595" s="3">
        <v>100</v>
      </c>
      <c r="T595" s="3">
        <v>5442</v>
      </c>
      <c r="U595" s="3">
        <v>5443</v>
      </c>
      <c r="V595" s="3">
        <v>0</v>
      </c>
      <c r="W595" s="3" t="s">
        <v>2612</v>
      </c>
      <c r="X595" s="14" t="str">
        <f t="shared" si="9"/>
        <v>-</v>
      </c>
    </row>
    <row r="596" spans="1:24" s="4" customFormat="1" ht="11.25" x14ac:dyDescent="0.2">
      <c r="A596" s="3" t="s">
        <v>2592</v>
      </c>
      <c r="B596" s="3" t="s">
        <v>2593</v>
      </c>
      <c r="C596" s="3" t="s">
        <v>639</v>
      </c>
      <c r="D596" s="3">
        <v>12950</v>
      </c>
      <c r="E596" s="3" t="s">
        <v>2613</v>
      </c>
      <c r="F596" s="3" t="s">
        <v>2614</v>
      </c>
      <c r="G596" s="3" t="s">
        <v>2606</v>
      </c>
      <c r="H596" s="3"/>
      <c r="I596" s="3" t="s">
        <v>42</v>
      </c>
      <c r="J596" s="3" t="s">
        <v>43</v>
      </c>
      <c r="K596" s="3" t="s">
        <v>44</v>
      </c>
      <c r="L596" s="3" t="s">
        <v>6</v>
      </c>
      <c r="M596" s="3" t="s">
        <v>5256</v>
      </c>
      <c r="N596" s="3" t="s">
        <v>67</v>
      </c>
      <c r="O596" s="3" t="s">
        <v>40</v>
      </c>
      <c r="P596" s="3" t="s">
        <v>40</v>
      </c>
      <c r="Q596" s="3" t="s">
        <v>40</v>
      </c>
      <c r="R596" s="3"/>
      <c r="S596" s="3">
        <v>64</v>
      </c>
      <c r="T596" s="3">
        <v>5880</v>
      </c>
      <c r="U596" s="3">
        <v>9214</v>
      </c>
      <c r="V596" s="3">
        <v>0</v>
      </c>
      <c r="W596" s="3" t="s">
        <v>2615</v>
      </c>
      <c r="X596" s="14" t="str">
        <f t="shared" si="9"/>
        <v>-</v>
      </c>
    </row>
    <row r="597" spans="1:24" s="4" customFormat="1" ht="11.25" x14ac:dyDescent="0.2">
      <c r="A597" s="3" t="s">
        <v>2592</v>
      </c>
      <c r="B597" s="3" t="s">
        <v>2593</v>
      </c>
      <c r="C597" s="3" t="s">
        <v>639</v>
      </c>
      <c r="D597" s="3">
        <v>13961</v>
      </c>
      <c r="E597" s="3" t="s">
        <v>2616</v>
      </c>
      <c r="F597" s="3" t="s">
        <v>2618</v>
      </c>
      <c r="G597" s="3" t="s">
        <v>2606</v>
      </c>
      <c r="H597" s="3" t="s">
        <v>2617</v>
      </c>
      <c r="I597" s="3" t="s">
        <v>42</v>
      </c>
      <c r="J597" s="3" t="s">
        <v>43</v>
      </c>
      <c r="K597" s="3" t="s">
        <v>44</v>
      </c>
      <c r="L597" s="3" t="s">
        <v>78</v>
      </c>
      <c r="M597" s="3" t="s">
        <v>9</v>
      </c>
      <c r="N597" s="3">
        <v>80</v>
      </c>
      <c r="O597" s="3">
        <v>8320</v>
      </c>
      <c r="P597" s="3">
        <v>10400</v>
      </c>
      <c r="Q597" s="3">
        <v>0</v>
      </c>
      <c r="R597" s="3"/>
      <c r="S597" s="3">
        <v>77</v>
      </c>
      <c r="T597" s="3">
        <v>4510</v>
      </c>
      <c r="U597" s="3">
        <v>5880</v>
      </c>
      <c r="V597" s="3">
        <v>0</v>
      </c>
      <c r="W597" s="3" t="s">
        <v>2619</v>
      </c>
      <c r="X597" s="14">
        <f t="shared" si="9"/>
        <v>3.896103896103896E-2</v>
      </c>
    </row>
    <row r="598" spans="1:24" s="4" customFormat="1" ht="11.25" x14ac:dyDescent="0.2">
      <c r="A598" s="3" t="s">
        <v>2592</v>
      </c>
      <c r="B598" s="3" t="s">
        <v>2593</v>
      </c>
      <c r="C598" s="3" t="s">
        <v>639</v>
      </c>
      <c r="D598" s="3">
        <v>13962</v>
      </c>
      <c r="E598" s="3" t="s">
        <v>2620</v>
      </c>
      <c r="F598" s="3" t="s">
        <v>2622</v>
      </c>
      <c r="G598" s="3" t="s">
        <v>2610</v>
      </c>
      <c r="H598" s="3" t="s">
        <v>2621</v>
      </c>
      <c r="I598" s="3" t="s">
        <v>42</v>
      </c>
      <c r="J598" s="3" t="s">
        <v>43</v>
      </c>
      <c r="K598" s="3" t="s">
        <v>44</v>
      </c>
      <c r="L598" s="3" t="s">
        <v>78</v>
      </c>
      <c r="M598" s="3" t="s">
        <v>9</v>
      </c>
      <c r="N598" s="3">
        <v>90</v>
      </c>
      <c r="O598" s="3">
        <v>16006</v>
      </c>
      <c r="P598" s="3">
        <v>17784</v>
      </c>
      <c r="Q598" s="3">
        <v>0</v>
      </c>
      <c r="R598" s="3"/>
      <c r="S598" s="3">
        <v>100</v>
      </c>
      <c r="T598" s="3">
        <v>6852</v>
      </c>
      <c r="U598" s="3">
        <v>6853</v>
      </c>
      <c r="V598" s="3">
        <v>0</v>
      </c>
      <c r="W598" s="3" t="s">
        <v>2623</v>
      </c>
      <c r="X598" s="14">
        <f t="shared" si="9"/>
        <v>-0.1</v>
      </c>
    </row>
    <row r="599" spans="1:24" s="4" customFormat="1" ht="11.25" x14ac:dyDescent="0.2">
      <c r="A599" s="3" t="s">
        <v>2592</v>
      </c>
      <c r="B599" s="3" t="s">
        <v>2593</v>
      </c>
      <c r="C599" s="3" t="s">
        <v>639</v>
      </c>
      <c r="D599" s="3">
        <v>13963</v>
      </c>
      <c r="E599" s="3" t="s">
        <v>2624</v>
      </c>
      <c r="F599" s="3" t="s">
        <v>2626</v>
      </c>
      <c r="G599" s="3" t="s">
        <v>2595</v>
      </c>
      <c r="H599" s="3" t="s">
        <v>2625</v>
      </c>
      <c r="I599" s="3" t="s">
        <v>42</v>
      </c>
      <c r="J599" s="3" t="s">
        <v>43</v>
      </c>
      <c r="K599" s="3" t="s">
        <v>44</v>
      </c>
      <c r="L599" s="3" t="s">
        <v>78</v>
      </c>
      <c r="M599" s="3" t="s">
        <v>9</v>
      </c>
      <c r="N599" s="3">
        <v>86</v>
      </c>
      <c r="O599" s="3">
        <v>1118</v>
      </c>
      <c r="P599" s="3">
        <v>1300</v>
      </c>
      <c r="Q599" s="3">
        <v>0</v>
      </c>
      <c r="R599" s="3"/>
      <c r="S599" s="3">
        <v>58</v>
      </c>
      <c r="T599" s="3">
        <v>583</v>
      </c>
      <c r="U599" s="3">
        <v>1000</v>
      </c>
      <c r="V599" s="3">
        <v>0</v>
      </c>
      <c r="W599" s="3" t="s">
        <v>2627</v>
      </c>
      <c r="X599" s="14">
        <f t="shared" si="9"/>
        <v>0.48275862068965519</v>
      </c>
    </row>
    <row r="600" spans="1:24" s="4" customFormat="1" ht="11.25" x14ac:dyDescent="0.2">
      <c r="A600" s="3" t="s">
        <v>2592</v>
      </c>
      <c r="B600" s="3" t="s">
        <v>2593</v>
      </c>
      <c r="C600" s="3" t="s">
        <v>639</v>
      </c>
      <c r="D600" s="3">
        <v>13966</v>
      </c>
      <c r="E600" s="3" t="s">
        <v>2628</v>
      </c>
      <c r="F600" s="3" t="s">
        <v>2630</v>
      </c>
      <c r="G600" s="3" t="s">
        <v>2599</v>
      </c>
      <c r="H600" s="3" t="s">
        <v>2629</v>
      </c>
      <c r="I600" s="3" t="s">
        <v>42</v>
      </c>
      <c r="J600" s="3" t="s">
        <v>43</v>
      </c>
      <c r="K600" s="3" t="s">
        <v>44</v>
      </c>
      <c r="L600" s="3" t="s">
        <v>78</v>
      </c>
      <c r="M600" s="3" t="s">
        <v>9</v>
      </c>
      <c r="N600" s="3">
        <v>96</v>
      </c>
      <c r="O600" s="3">
        <v>8321</v>
      </c>
      <c r="P600" s="3">
        <v>8676</v>
      </c>
      <c r="Q600" s="3">
        <v>0</v>
      </c>
      <c r="R600" s="3"/>
      <c r="S600" s="3">
        <v>96</v>
      </c>
      <c r="T600" s="3">
        <v>8321</v>
      </c>
      <c r="U600" s="3">
        <v>8676</v>
      </c>
      <c r="V600" s="3">
        <v>0</v>
      </c>
      <c r="W600" s="3" t="s">
        <v>2631</v>
      </c>
      <c r="X600" s="14">
        <f t="shared" si="9"/>
        <v>0</v>
      </c>
    </row>
    <row r="601" spans="1:24" s="4" customFormat="1" ht="11.25" x14ac:dyDescent="0.2">
      <c r="A601" s="3" t="s">
        <v>2592</v>
      </c>
      <c r="B601" s="3" t="s">
        <v>2632</v>
      </c>
      <c r="C601" s="3" t="s">
        <v>639</v>
      </c>
      <c r="D601" s="3">
        <v>13025</v>
      </c>
      <c r="E601" s="3" t="s">
        <v>2633</v>
      </c>
      <c r="F601" s="3" t="s">
        <v>2635</v>
      </c>
      <c r="G601" s="3" t="s">
        <v>2634</v>
      </c>
      <c r="H601" s="3"/>
      <c r="I601" s="3" t="s">
        <v>42</v>
      </c>
      <c r="J601" s="3" t="s">
        <v>43</v>
      </c>
      <c r="K601" s="3" t="s">
        <v>44</v>
      </c>
      <c r="L601" s="3" t="s">
        <v>6</v>
      </c>
      <c r="M601" s="3" t="s">
        <v>5256</v>
      </c>
      <c r="N601" s="3" t="s">
        <v>67</v>
      </c>
      <c r="O601" s="3" t="s">
        <v>40</v>
      </c>
      <c r="P601" s="3" t="s">
        <v>40</v>
      </c>
      <c r="Q601" s="3" t="s">
        <v>40</v>
      </c>
      <c r="R601" s="3"/>
      <c r="S601" s="3">
        <v>95</v>
      </c>
      <c r="T601" s="3">
        <v>36</v>
      </c>
      <c r="U601" s="3">
        <v>38</v>
      </c>
      <c r="V601" s="3">
        <v>0</v>
      </c>
      <c r="W601" s="3" t="s">
        <v>2636</v>
      </c>
      <c r="X601" s="14" t="str">
        <f t="shared" si="9"/>
        <v>-</v>
      </c>
    </row>
    <row r="602" spans="1:24" s="4" customFormat="1" ht="11.25" x14ac:dyDescent="0.2">
      <c r="A602" s="3" t="s">
        <v>2592</v>
      </c>
      <c r="B602" s="3" t="s">
        <v>2632</v>
      </c>
      <c r="C602" s="3" t="s">
        <v>639</v>
      </c>
      <c r="D602" s="3">
        <v>13026</v>
      </c>
      <c r="E602" s="3" t="s">
        <v>2637</v>
      </c>
      <c r="F602" s="3" t="s">
        <v>2640</v>
      </c>
      <c r="G602" s="3" t="s">
        <v>2638</v>
      </c>
      <c r="H602" s="3" t="s">
        <v>2639</v>
      </c>
      <c r="I602" s="3" t="s">
        <v>42</v>
      </c>
      <c r="J602" s="3" t="s">
        <v>43</v>
      </c>
      <c r="K602" s="3" t="s">
        <v>44</v>
      </c>
      <c r="L602" s="3" t="s">
        <v>6</v>
      </c>
      <c r="M602" s="3" t="s">
        <v>5257</v>
      </c>
      <c r="N602" s="3">
        <v>100</v>
      </c>
      <c r="O602" s="3">
        <v>160</v>
      </c>
      <c r="P602" s="3">
        <v>160</v>
      </c>
      <c r="Q602" s="3">
        <v>0</v>
      </c>
      <c r="R602" s="3"/>
      <c r="S602" s="3">
        <v>94</v>
      </c>
      <c r="T602" s="3">
        <v>148</v>
      </c>
      <c r="U602" s="3">
        <v>157</v>
      </c>
      <c r="V602" s="3">
        <v>0</v>
      </c>
      <c r="W602" s="3" t="s">
        <v>2641</v>
      </c>
      <c r="X602" s="14">
        <f t="shared" si="9"/>
        <v>6.3829787234042548E-2</v>
      </c>
    </row>
    <row r="603" spans="1:24" s="4" customFormat="1" ht="11.25" x14ac:dyDescent="0.2">
      <c r="A603" s="3" t="s">
        <v>2592</v>
      </c>
      <c r="B603" s="3" t="s">
        <v>2632</v>
      </c>
      <c r="C603" s="3" t="s">
        <v>639</v>
      </c>
      <c r="D603" s="3">
        <v>13027</v>
      </c>
      <c r="E603" s="3" t="s">
        <v>2642</v>
      </c>
      <c r="F603" s="3" t="s">
        <v>2644</v>
      </c>
      <c r="G603" s="3" t="s">
        <v>2638</v>
      </c>
      <c r="H603" s="3" t="s">
        <v>2643</v>
      </c>
      <c r="I603" s="3" t="s">
        <v>1186</v>
      </c>
      <c r="J603" s="3" t="s">
        <v>43</v>
      </c>
      <c r="K603" s="3" t="s">
        <v>44</v>
      </c>
      <c r="L603" s="3" t="s">
        <v>6</v>
      </c>
      <c r="M603" s="3" t="s">
        <v>5256</v>
      </c>
      <c r="N603" s="3" t="s">
        <v>67</v>
      </c>
      <c r="O603" s="3" t="s">
        <v>40</v>
      </c>
      <c r="P603" s="3" t="s">
        <v>40</v>
      </c>
      <c r="Q603" s="3" t="s">
        <v>40</v>
      </c>
      <c r="R603" s="3"/>
      <c r="S603" s="3">
        <v>76</v>
      </c>
      <c r="T603" s="3">
        <v>3488</v>
      </c>
      <c r="U603" s="3">
        <v>461228</v>
      </c>
      <c r="V603" s="3">
        <v>10000</v>
      </c>
      <c r="W603" s="3" t="s">
        <v>2645</v>
      </c>
      <c r="X603" s="14" t="str">
        <f t="shared" si="9"/>
        <v>-</v>
      </c>
    </row>
    <row r="604" spans="1:24" s="4" customFormat="1" ht="11.25" x14ac:dyDescent="0.2">
      <c r="A604" s="3" t="s">
        <v>2592</v>
      </c>
      <c r="B604" s="3" t="s">
        <v>2632</v>
      </c>
      <c r="C604" s="3" t="s">
        <v>639</v>
      </c>
      <c r="D604" s="3">
        <v>13944</v>
      </c>
      <c r="E604" s="3" t="s">
        <v>2646</v>
      </c>
      <c r="F604" s="3" t="s">
        <v>2649</v>
      </c>
      <c r="G604" s="3" t="s">
        <v>2647</v>
      </c>
      <c r="H604" s="3" t="s">
        <v>2648</v>
      </c>
      <c r="I604" s="3" t="s">
        <v>42</v>
      </c>
      <c r="J604" s="3" t="s">
        <v>43</v>
      </c>
      <c r="K604" s="3" t="s">
        <v>44</v>
      </c>
      <c r="L604" s="3" t="s">
        <v>45</v>
      </c>
      <c r="M604" s="3" t="s">
        <v>9</v>
      </c>
      <c r="N604" s="3">
        <v>100</v>
      </c>
      <c r="O604" s="3">
        <v>4</v>
      </c>
      <c r="P604" s="3">
        <v>4</v>
      </c>
      <c r="Q604" s="3">
        <v>0</v>
      </c>
      <c r="R604" s="3"/>
      <c r="S604" s="3" t="s">
        <v>67</v>
      </c>
      <c r="T604" s="3" t="s">
        <v>40</v>
      </c>
      <c r="U604" s="3" t="s">
        <v>40</v>
      </c>
      <c r="V604" s="3" t="s">
        <v>40</v>
      </c>
      <c r="W604" s="3" t="s">
        <v>2650</v>
      </c>
      <c r="X604" s="14">
        <f t="shared" si="9"/>
        <v>1</v>
      </c>
    </row>
    <row r="605" spans="1:24" s="4" customFormat="1" ht="11.25" x14ac:dyDescent="0.2">
      <c r="A605" s="3" t="s">
        <v>2592</v>
      </c>
      <c r="B605" s="3" t="s">
        <v>2632</v>
      </c>
      <c r="C605" s="3" t="s">
        <v>639</v>
      </c>
      <c r="D605" s="3">
        <v>13945</v>
      </c>
      <c r="E605" s="3" t="s">
        <v>2651</v>
      </c>
      <c r="F605" s="3" t="s">
        <v>2654</v>
      </c>
      <c r="G605" s="3" t="s">
        <v>2652</v>
      </c>
      <c r="H605" s="3" t="s">
        <v>2653</v>
      </c>
      <c r="I605" s="3" t="s">
        <v>42</v>
      </c>
      <c r="J605" s="3" t="s">
        <v>43</v>
      </c>
      <c r="K605" s="3" t="s">
        <v>44</v>
      </c>
      <c r="L605" s="3" t="s">
        <v>45</v>
      </c>
      <c r="M605" s="3" t="s">
        <v>9</v>
      </c>
      <c r="N605" s="3">
        <v>60</v>
      </c>
      <c r="O605" s="3">
        <v>3</v>
      </c>
      <c r="P605" s="3">
        <v>5</v>
      </c>
      <c r="Q605" s="3">
        <v>0</v>
      </c>
      <c r="R605" s="3"/>
      <c r="S605" s="3" t="s">
        <v>67</v>
      </c>
      <c r="T605" s="3" t="s">
        <v>40</v>
      </c>
      <c r="U605" s="3" t="s">
        <v>40</v>
      </c>
      <c r="V605" s="3" t="s">
        <v>40</v>
      </c>
      <c r="W605" s="3" t="s">
        <v>2655</v>
      </c>
      <c r="X605" s="14">
        <f t="shared" si="9"/>
        <v>1</v>
      </c>
    </row>
    <row r="606" spans="1:24" s="4" customFormat="1" ht="11.25" x14ac:dyDescent="0.2">
      <c r="A606" s="3" t="s">
        <v>2592</v>
      </c>
      <c r="B606" s="3" t="s">
        <v>2632</v>
      </c>
      <c r="C606" s="3" t="s">
        <v>639</v>
      </c>
      <c r="D606" s="3">
        <v>13946</v>
      </c>
      <c r="E606" s="3" t="s">
        <v>2656</v>
      </c>
      <c r="F606" s="3" t="s">
        <v>2659</v>
      </c>
      <c r="G606" s="3" t="s">
        <v>2657</v>
      </c>
      <c r="H606" s="3" t="s">
        <v>2658</v>
      </c>
      <c r="I606" s="3" t="s">
        <v>42</v>
      </c>
      <c r="J606" s="3" t="s">
        <v>43</v>
      </c>
      <c r="K606" s="3" t="s">
        <v>44</v>
      </c>
      <c r="L606" s="3" t="s">
        <v>45</v>
      </c>
      <c r="M606" s="3" t="s">
        <v>9</v>
      </c>
      <c r="N606" s="3">
        <v>66.7</v>
      </c>
      <c r="O606" s="3">
        <v>2</v>
      </c>
      <c r="P606" s="3">
        <v>3</v>
      </c>
      <c r="Q606" s="3">
        <v>0</v>
      </c>
      <c r="R606" s="3"/>
      <c r="S606" s="3" t="s">
        <v>67</v>
      </c>
      <c r="T606" s="3" t="s">
        <v>40</v>
      </c>
      <c r="U606" s="3" t="s">
        <v>40</v>
      </c>
      <c r="V606" s="3" t="s">
        <v>40</v>
      </c>
      <c r="W606" s="3" t="s">
        <v>2660</v>
      </c>
      <c r="X606" s="14">
        <f t="shared" si="9"/>
        <v>1</v>
      </c>
    </row>
    <row r="607" spans="1:24" s="4" customFormat="1" ht="11.25" x14ac:dyDescent="0.2">
      <c r="A607" s="3" t="s">
        <v>2592</v>
      </c>
      <c r="B607" s="3" t="s">
        <v>2632</v>
      </c>
      <c r="C607" s="3" t="s">
        <v>639</v>
      </c>
      <c r="D607" s="3">
        <v>13947</v>
      </c>
      <c r="E607" s="3" t="s">
        <v>2661</v>
      </c>
      <c r="F607" s="3" t="s">
        <v>2663</v>
      </c>
      <c r="G607" s="3" t="s">
        <v>2634</v>
      </c>
      <c r="H607" s="3" t="s">
        <v>2662</v>
      </c>
      <c r="I607" s="3" t="s">
        <v>42</v>
      </c>
      <c r="J607" s="3" t="s">
        <v>43</v>
      </c>
      <c r="K607" s="3" t="s">
        <v>44</v>
      </c>
      <c r="L607" s="3" t="s">
        <v>6</v>
      </c>
      <c r="M607" s="3" t="s">
        <v>9</v>
      </c>
      <c r="N607" s="3">
        <v>55</v>
      </c>
      <c r="O607" s="3">
        <v>26000</v>
      </c>
      <c r="P607" s="3">
        <v>47235</v>
      </c>
      <c r="Q607" s="3">
        <v>0</v>
      </c>
      <c r="R607" s="3"/>
      <c r="S607" s="3" t="s">
        <v>67</v>
      </c>
      <c r="T607" s="3" t="s">
        <v>40</v>
      </c>
      <c r="U607" s="3" t="s">
        <v>40</v>
      </c>
      <c r="V607" s="3" t="s">
        <v>40</v>
      </c>
      <c r="W607" s="3" t="s">
        <v>2664</v>
      </c>
      <c r="X607" s="14">
        <f t="shared" si="9"/>
        <v>1</v>
      </c>
    </row>
    <row r="608" spans="1:24" s="4" customFormat="1" ht="11.25" x14ac:dyDescent="0.2">
      <c r="A608" s="3" t="s">
        <v>2592</v>
      </c>
      <c r="B608" s="3" t="s">
        <v>2632</v>
      </c>
      <c r="C608" s="3" t="s">
        <v>639</v>
      </c>
      <c r="D608" s="3">
        <v>13950</v>
      </c>
      <c r="E608" s="3" t="s">
        <v>2665</v>
      </c>
      <c r="F608" s="3" t="s">
        <v>2668</v>
      </c>
      <c r="G608" s="3" t="s">
        <v>2666</v>
      </c>
      <c r="H608" s="3" t="s">
        <v>2667</v>
      </c>
      <c r="I608" s="3" t="s">
        <v>42</v>
      </c>
      <c r="J608" s="3" t="s">
        <v>43</v>
      </c>
      <c r="K608" s="3" t="s">
        <v>44</v>
      </c>
      <c r="L608" s="3" t="s">
        <v>45</v>
      </c>
      <c r="M608" s="3" t="s">
        <v>9</v>
      </c>
      <c r="N608" s="3">
        <v>60</v>
      </c>
      <c r="O608" s="3">
        <v>3</v>
      </c>
      <c r="P608" s="3">
        <v>5</v>
      </c>
      <c r="Q608" s="3">
        <v>0</v>
      </c>
      <c r="R608" s="3"/>
      <c r="S608" s="3" t="s">
        <v>67</v>
      </c>
      <c r="T608" s="3" t="s">
        <v>40</v>
      </c>
      <c r="U608" s="3" t="s">
        <v>40</v>
      </c>
      <c r="V608" s="3" t="s">
        <v>40</v>
      </c>
      <c r="W608" s="3" t="s">
        <v>2669</v>
      </c>
      <c r="X608" s="14">
        <f t="shared" si="9"/>
        <v>1</v>
      </c>
    </row>
    <row r="609" spans="1:24" s="4" customFormat="1" ht="11.25" x14ac:dyDescent="0.2">
      <c r="A609" s="3" t="s">
        <v>2592</v>
      </c>
      <c r="B609" s="3" t="s">
        <v>2632</v>
      </c>
      <c r="C609" s="3" t="s">
        <v>639</v>
      </c>
      <c r="D609" s="3">
        <v>13951</v>
      </c>
      <c r="E609" s="3" t="s">
        <v>2670</v>
      </c>
      <c r="F609" s="3" t="s">
        <v>2673</v>
      </c>
      <c r="G609" s="3" t="s">
        <v>2671</v>
      </c>
      <c r="H609" s="3" t="s">
        <v>2672</v>
      </c>
      <c r="I609" s="3" t="s">
        <v>42</v>
      </c>
      <c r="J609" s="3" t="s">
        <v>43</v>
      </c>
      <c r="K609" s="3" t="s">
        <v>44</v>
      </c>
      <c r="L609" s="3" t="s">
        <v>45</v>
      </c>
      <c r="M609" s="3" t="s">
        <v>9</v>
      </c>
      <c r="N609" s="3">
        <v>100</v>
      </c>
      <c r="O609" s="3">
        <v>2</v>
      </c>
      <c r="P609" s="3">
        <v>2</v>
      </c>
      <c r="Q609" s="3">
        <v>0</v>
      </c>
      <c r="R609" s="3"/>
      <c r="S609" s="3" t="s">
        <v>67</v>
      </c>
      <c r="T609" s="3" t="s">
        <v>40</v>
      </c>
      <c r="U609" s="3" t="s">
        <v>40</v>
      </c>
      <c r="V609" s="3" t="s">
        <v>40</v>
      </c>
      <c r="W609" s="3" t="s">
        <v>2674</v>
      </c>
      <c r="X609" s="14">
        <f t="shared" si="9"/>
        <v>1</v>
      </c>
    </row>
    <row r="610" spans="1:24" s="4" customFormat="1" ht="11.25" x14ac:dyDescent="0.2">
      <c r="A610" s="3" t="s">
        <v>2675</v>
      </c>
      <c r="B610" s="3" t="s">
        <v>2676</v>
      </c>
      <c r="C610" s="3" t="s">
        <v>1347</v>
      </c>
      <c r="D610" s="3">
        <v>5923</v>
      </c>
      <c r="E610" s="3" t="s">
        <v>2677</v>
      </c>
      <c r="F610" s="3" t="s">
        <v>2680</v>
      </c>
      <c r="G610" s="3" t="s">
        <v>2678</v>
      </c>
      <c r="H610" s="3" t="s">
        <v>2679</v>
      </c>
      <c r="I610" s="3" t="s">
        <v>42</v>
      </c>
      <c r="J610" s="3" t="s">
        <v>43</v>
      </c>
      <c r="K610" s="3" t="s">
        <v>44</v>
      </c>
      <c r="L610" s="3" t="s">
        <v>6</v>
      </c>
      <c r="M610" s="3" t="s">
        <v>5257</v>
      </c>
      <c r="N610" s="3">
        <v>82.1</v>
      </c>
      <c r="O610" s="3">
        <v>2347000</v>
      </c>
      <c r="P610" s="3">
        <v>2857570</v>
      </c>
      <c r="Q610" s="3">
        <v>0</v>
      </c>
      <c r="R610" s="3"/>
      <c r="S610" s="3">
        <v>78.5</v>
      </c>
      <c r="T610" s="3">
        <v>2242610</v>
      </c>
      <c r="U610" s="3">
        <v>2857570</v>
      </c>
      <c r="V610" s="3">
        <v>0</v>
      </c>
      <c r="W610" s="3" t="s">
        <v>2681</v>
      </c>
      <c r="X610" s="14">
        <f t="shared" si="9"/>
        <v>4.5859872611464896E-2</v>
      </c>
    </row>
    <row r="611" spans="1:24" s="4" customFormat="1" ht="11.25" x14ac:dyDescent="0.2">
      <c r="A611" s="3" t="s">
        <v>2675</v>
      </c>
      <c r="B611" s="3" t="s">
        <v>2676</v>
      </c>
      <c r="C611" s="3" t="s">
        <v>1347</v>
      </c>
      <c r="D611" s="3">
        <v>6653</v>
      </c>
      <c r="E611" s="3" t="s">
        <v>2682</v>
      </c>
      <c r="F611" s="3" t="s">
        <v>2685</v>
      </c>
      <c r="G611" s="3" t="s">
        <v>2683</v>
      </c>
      <c r="H611" s="3" t="s">
        <v>2684</v>
      </c>
      <c r="I611" s="3" t="s">
        <v>42</v>
      </c>
      <c r="J611" s="3" t="s">
        <v>43</v>
      </c>
      <c r="K611" s="3" t="s">
        <v>53</v>
      </c>
      <c r="L611" s="3" t="s">
        <v>6</v>
      </c>
      <c r="M611" s="3" t="s">
        <v>5257</v>
      </c>
      <c r="N611" s="3">
        <v>95.9</v>
      </c>
      <c r="O611" s="3">
        <v>95.9</v>
      </c>
      <c r="P611" s="3">
        <v>0</v>
      </c>
      <c r="Q611" s="3">
        <v>0</v>
      </c>
      <c r="R611" s="3"/>
      <c r="S611" s="3">
        <v>95.8</v>
      </c>
      <c r="T611" s="3">
        <v>95.83</v>
      </c>
      <c r="U611" s="3">
        <v>0</v>
      </c>
      <c r="V611" s="3">
        <v>0</v>
      </c>
      <c r="W611" s="3" t="s">
        <v>2686</v>
      </c>
      <c r="X611" s="14">
        <f t="shared" si="9"/>
        <v>1.0438413361169992E-3</v>
      </c>
    </row>
    <row r="612" spans="1:24" s="4" customFormat="1" ht="11.25" x14ac:dyDescent="0.2">
      <c r="A612" s="3" t="s">
        <v>2675</v>
      </c>
      <c r="B612" s="3" t="s">
        <v>2676</v>
      </c>
      <c r="C612" s="3" t="s">
        <v>1347</v>
      </c>
      <c r="D612" s="3">
        <v>8505</v>
      </c>
      <c r="E612" s="3" t="s">
        <v>2687</v>
      </c>
      <c r="F612" s="3" t="s">
        <v>2690</v>
      </c>
      <c r="G612" s="3" t="s">
        <v>2688</v>
      </c>
      <c r="H612" s="3" t="s">
        <v>2689</v>
      </c>
      <c r="I612" s="3" t="s">
        <v>42</v>
      </c>
      <c r="J612" s="3" t="s">
        <v>43</v>
      </c>
      <c r="K612" s="3" t="s">
        <v>53</v>
      </c>
      <c r="L612" s="3" t="s">
        <v>6</v>
      </c>
      <c r="M612" s="3" t="s">
        <v>5257</v>
      </c>
      <c r="N612" s="3">
        <v>98.5</v>
      </c>
      <c r="O612" s="3">
        <v>13691</v>
      </c>
      <c r="P612" s="3">
        <v>13900</v>
      </c>
      <c r="Q612" s="3">
        <v>0</v>
      </c>
      <c r="R612" s="3"/>
      <c r="S612" s="3">
        <v>100</v>
      </c>
      <c r="T612" s="3">
        <v>14034</v>
      </c>
      <c r="U612" s="3">
        <v>14034</v>
      </c>
      <c r="V612" s="3">
        <v>0</v>
      </c>
      <c r="W612" s="3" t="s">
        <v>2691</v>
      </c>
      <c r="X612" s="14">
        <f t="shared" si="9"/>
        <v>-1.4999999999999999E-2</v>
      </c>
    </row>
    <row r="613" spans="1:24" s="4" customFormat="1" ht="11.25" x14ac:dyDescent="0.2">
      <c r="A613" s="3" t="s">
        <v>2675</v>
      </c>
      <c r="B613" s="3" t="s">
        <v>2676</v>
      </c>
      <c r="C613" s="3" t="s">
        <v>1347</v>
      </c>
      <c r="D613" s="3">
        <v>12111</v>
      </c>
      <c r="E613" s="3" t="s">
        <v>2692</v>
      </c>
      <c r="F613" s="3" t="s">
        <v>2694</v>
      </c>
      <c r="G613" s="3" t="s">
        <v>2683</v>
      </c>
      <c r="H613" s="3" t="s">
        <v>2693</v>
      </c>
      <c r="I613" s="3" t="s">
        <v>42</v>
      </c>
      <c r="J613" s="3" t="s">
        <v>43</v>
      </c>
      <c r="K613" s="3" t="s">
        <v>44</v>
      </c>
      <c r="L613" s="3" t="s">
        <v>6</v>
      </c>
      <c r="M613" s="3" t="s">
        <v>5257</v>
      </c>
      <c r="N613" s="3">
        <v>82</v>
      </c>
      <c r="O613" s="3">
        <v>70142</v>
      </c>
      <c r="P613" s="3">
        <v>85491</v>
      </c>
      <c r="Q613" s="3">
        <v>0</v>
      </c>
      <c r="R613" s="3"/>
      <c r="S613" s="3">
        <v>95.5</v>
      </c>
      <c r="T613" s="3">
        <v>9536</v>
      </c>
      <c r="U613" s="3">
        <v>9982</v>
      </c>
      <c r="V613" s="3">
        <v>0</v>
      </c>
      <c r="W613" s="3" t="s">
        <v>2695</v>
      </c>
      <c r="X613" s="14">
        <f t="shared" si="9"/>
        <v>-0.14136125654450263</v>
      </c>
    </row>
    <row r="614" spans="1:24" s="4" customFormat="1" ht="11.25" x14ac:dyDescent="0.2">
      <c r="A614" s="3" t="s">
        <v>2675</v>
      </c>
      <c r="B614" s="3" t="s">
        <v>2676</v>
      </c>
      <c r="C614" s="3" t="s">
        <v>1347</v>
      </c>
      <c r="D614" s="3">
        <v>13840</v>
      </c>
      <c r="E614" s="3" t="s">
        <v>2696</v>
      </c>
      <c r="F614" s="3" t="s">
        <v>2699</v>
      </c>
      <c r="G614" s="3" t="s">
        <v>2697</v>
      </c>
      <c r="H614" s="3" t="s">
        <v>2698</v>
      </c>
      <c r="I614" s="3" t="s">
        <v>340</v>
      </c>
      <c r="J614" s="3" t="s">
        <v>43</v>
      </c>
      <c r="K614" s="3" t="s">
        <v>44</v>
      </c>
      <c r="L614" s="3" t="s">
        <v>6</v>
      </c>
      <c r="M614" s="3" t="s">
        <v>9</v>
      </c>
      <c r="N614" s="3">
        <v>12</v>
      </c>
      <c r="O614" s="3">
        <v>280000</v>
      </c>
      <c r="P614" s="3">
        <v>250000</v>
      </c>
      <c r="Q614" s="3">
        <v>0</v>
      </c>
      <c r="R614" s="3"/>
      <c r="S614" s="3">
        <v>0</v>
      </c>
      <c r="T614" s="3">
        <v>250000</v>
      </c>
      <c r="U614" s="3">
        <v>250000</v>
      </c>
      <c r="V614" s="3">
        <v>0</v>
      </c>
      <c r="W614" s="3" t="s">
        <v>2700</v>
      </c>
      <c r="X614" s="14">
        <f t="shared" si="9"/>
        <v>1</v>
      </c>
    </row>
    <row r="615" spans="1:24" s="4" customFormat="1" ht="11.25" x14ac:dyDescent="0.2">
      <c r="A615" s="3" t="s">
        <v>2675</v>
      </c>
      <c r="B615" s="3" t="s">
        <v>2676</v>
      </c>
      <c r="C615" s="3" t="s">
        <v>1347</v>
      </c>
      <c r="D615" s="3">
        <v>13841</v>
      </c>
      <c r="E615" s="3" t="s">
        <v>2701</v>
      </c>
      <c r="F615" s="3" t="s">
        <v>2704</v>
      </c>
      <c r="G615" s="3" t="s">
        <v>2702</v>
      </c>
      <c r="H615" s="3" t="s">
        <v>2703</v>
      </c>
      <c r="I615" s="3" t="s">
        <v>42</v>
      </c>
      <c r="J615" s="3" t="s">
        <v>43</v>
      </c>
      <c r="K615" s="3" t="s">
        <v>53</v>
      </c>
      <c r="L615" s="3" t="s">
        <v>6</v>
      </c>
      <c r="M615" s="3" t="s">
        <v>9</v>
      </c>
      <c r="N615" s="3">
        <v>80.400000000000006</v>
      </c>
      <c r="O615" s="3">
        <v>45</v>
      </c>
      <c r="P615" s="3">
        <v>56</v>
      </c>
      <c r="Q615" s="3">
        <v>0</v>
      </c>
      <c r="R615" s="3"/>
      <c r="S615" s="3" t="s">
        <v>67</v>
      </c>
      <c r="T615" s="3" t="s">
        <v>40</v>
      </c>
      <c r="U615" s="3" t="s">
        <v>40</v>
      </c>
      <c r="V615" s="3" t="s">
        <v>40</v>
      </c>
      <c r="W615" s="3" t="s">
        <v>2705</v>
      </c>
      <c r="X615" s="14">
        <f t="shared" si="9"/>
        <v>1</v>
      </c>
    </row>
    <row r="616" spans="1:24" s="4" customFormat="1" ht="11.25" x14ac:dyDescent="0.2">
      <c r="A616" s="3" t="s">
        <v>2675</v>
      </c>
      <c r="B616" s="3" t="s">
        <v>2676</v>
      </c>
      <c r="C616" s="3" t="s">
        <v>1347</v>
      </c>
      <c r="D616" s="3">
        <v>13842</v>
      </c>
      <c r="E616" s="3" t="s">
        <v>2706</v>
      </c>
      <c r="F616" s="3" t="s">
        <v>2709</v>
      </c>
      <c r="G616" s="3" t="s">
        <v>2707</v>
      </c>
      <c r="H616" s="3" t="s">
        <v>2708</v>
      </c>
      <c r="I616" s="3" t="s">
        <v>42</v>
      </c>
      <c r="J616" s="3" t="s">
        <v>43</v>
      </c>
      <c r="K616" s="3" t="s">
        <v>44</v>
      </c>
      <c r="L616" s="3" t="s">
        <v>6</v>
      </c>
      <c r="M616" s="3" t="s">
        <v>9</v>
      </c>
      <c r="N616" s="3">
        <v>42.1</v>
      </c>
      <c r="O616" s="3">
        <v>820</v>
      </c>
      <c r="P616" s="3">
        <v>1950</v>
      </c>
      <c r="Q616" s="3">
        <v>0</v>
      </c>
      <c r="R616" s="3"/>
      <c r="S616" s="3">
        <v>49.5</v>
      </c>
      <c r="T616" s="3">
        <v>822</v>
      </c>
      <c r="U616" s="3">
        <v>1661</v>
      </c>
      <c r="V616" s="3">
        <v>0</v>
      </c>
      <c r="W616" s="3" t="s">
        <v>2710</v>
      </c>
      <c r="X616" s="14">
        <f t="shared" si="9"/>
        <v>-0.14949494949494946</v>
      </c>
    </row>
    <row r="617" spans="1:24" s="4" customFormat="1" ht="11.25" x14ac:dyDescent="0.2">
      <c r="A617" s="3" t="s">
        <v>2675</v>
      </c>
      <c r="B617" s="3" t="s">
        <v>2711</v>
      </c>
      <c r="C617" s="3" t="s">
        <v>1347</v>
      </c>
      <c r="D617" s="3">
        <v>12078</v>
      </c>
      <c r="E617" s="3" t="s">
        <v>2712</v>
      </c>
      <c r="F617" s="3" t="s">
        <v>2713</v>
      </c>
      <c r="G617" s="3"/>
      <c r="H617" s="3"/>
      <c r="I617" s="3" t="s">
        <v>42</v>
      </c>
      <c r="J617" s="3" t="s">
        <v>43</v>
      </c>
      <c r="K617" s="3" t="s">
        <v>44</v>
      </c>
      <c r="L617" s="3" t="s">
        <v>6</v>
      </c>
      <c r="M617" s="3" t="s">
        <v>5256</v>
      </c>
      <c r="N617" s="3" t="s">
        <v>67</v>
      </c>
      <c r="O617" s="3" t="s">
        <v>40</v>
      </c>
      <c r="P617" s="3" t="s">
        <v>40</v>
      </c>
      <c r="Q617" s="3" t="s">
        <v>40</v>
      </c>
      <c r="R617" s="3"/>
      <c r="S617" s="3">
        <v>53</v>
      </c>
      <c r="T617" s="3">
        <v>185</v>
      </c>
      <c r="U617" s="3">
        <v>346</v>
      </c>
      <c r="V617" s="3">
        <v>0</v>
      </c>
      <c r="W617" s="3" t="s">
        <v>2714</v>
      </c>
      <c r="X617" s="14" t="str">
        <f t="shared" si="9"/>
        <v>-</v>
      </c>
    </row>
    <row r="618" spans="1:24" s="4" customFormat="1" ht="11.25" x14ac:dyDescent="0.2">
      <c r="A618" s="3" t="s">
        <v>2675</v>
      </c>
      <c r="B618" s="3" t="s">
        <v>2711</v>
      </c>
      <c r="C618" s="3" t="s">
        <v>1347</v>
      </c>
      <c r="D618" s="3">
        <v>12085</v>
      </c>
      <c r="E618" s="3" t="s">
        <v>2715</v>
      </c>
      <c r="F618" s="3" t="s">
        <v>2716</v>
      </c>
      <c r="G618" s="3"/>
      <c r="H618" s="3"/>
      <c r="I618" s="3" t="s">
        <v>42</v>
      </c>
      <c r="J618" s="3" t="s">
        <v>43</v>
      </c>
      <c r="K618" s="3" t="s">
        <v>44</v>
      </c>
      <c r="L618" s="3" t="s">
        <v>6</v>
      </c>
      <c r="M618" s="3" t="s">
        <v>5256</v>
      </c>
      <c r="N618" s="3" t="s">
        <v>67</v>
      </c>
      <c r="O618" s="3" t="s">
        <v>40</v>
      </c>
      <c r="P618" s="3" t="s">
        <v>40</v>
      </c>
      <c r="Q618" s="3" t="s">
        <v>40</v>
      </c>
      <c r="R618" s="3"/>
      <c r="S618" s="3">
        <v>80</v>
      </c>
      <c r="T618" s="3">
        <v>12</v>
      </c>
      <c r="U618" s="3">
        <v>15</v>
      </c>
      <c r="V618" s="3">
        <v>0</v>
      </c>
      <c r="W618" s="3" t="s">
        <v>2717</v>
      </c>
      <c r="X618" s="14" t="str">
        <f t="shared" si="9"/>
        <v>-</v>
      </c>
    </row>
    <row r="619" spans="1:24" s="4" customFormat="1" ht="11.25" x14ac:dyDescent="0.2">
      <c r="A619" s="3" t="s">
        <v>2675</v>
      </c>
      <c r="B619" s="3" t="s">
        <v>2711</v>
      </c>
      <c r="C619" s="3" t="s">
        <v>1347</v>
      </c>
      <c r="D619" s="3">
        <v>12388</v>
      </c>
      <c r="E619" s="3" t="s">
        <v>2718</v>
      </c>
      <c r="F619" s="3" t="s">
        <v>2719</v>
      </c>
      <c r="G619" s="3"/>
      <c r="H619" s="3"/>
      <c r="I619" s="3" t="s">
        <v>42</v>
      </c>
      <c r="J619" s="3" t="s">
        <v>43</v>
      </c>
      <c r="K619" s="3" t="s">
        <v>44</v>
      </c>
      <c r="L619" s="3" t="s">
        <v>6</v>
      </c>
      <c r="M619" s="3" t="s">
        <v>5256</v>
      </c>
      <c r="N619" s="3" t="s">
        <v>67</v>
      </c>
      <c r="O619" s="3" t="s">
        <v>40</v>
      </c>
      <c r="P619" s="3" t="s">
        <v>40</v>
      </c>
      <c r="Q619" s="3" t="s">
        <v>40</v>
      </c>
      <c r="R619" s="3"/>
      <c r="S619" s="3">
        <v>49</v>
      </c>
      <c r="T619" s="3">
        <v>170</v>
      </c>
      <c r="U619" s="3">
        <v>346</v>
      </c>
      <c r="V619" s="3">
        <v>0</v>
      </c>
      <c r="W619" s="3" t="s">
        <v>2720</v>
      </c>
      <c r="X619" s="14" t="str">
        <f t="shared" si="9"/>
        <v>-</v>
      </c>
    </row>
    <row r="620" spans="1:24" s="4" customFormat="1" ht="11.25" x14ac:dyDescent="0.2">
      <c r="A620" s="3" t="s">
        <v>2675</v>
      </c>
      <c r="B620" s="3" t="s">
        <v>2711</v>
      </c>
      <c r="C620" s="3" t="s">
        <v>1347</v>
      </c>
      <c r="D620" s="3">
        <v>12997</v>
      </c>
      <c r="E620" s="3" t="s">
        <v>2721</v>
      </c>
      <c r="F620" s="3" t="s">
        <v>2722</v>
      </c>
      <c r="G620" s="3"/>
      <c r="H620" s="3"/>
      <c r="I620" s="3" t="s">
        <v>42</v>
      </c>
      <c r="J620" s="3" t="s">
        <v>43</v>
      </c>
      <c r="K620" s="3" t="s">
        <v>44</v>
      </c>
      <c r="L620" s="3" t="s">
        <v>6</v>
      </c>
      <c r="M620" s="3" t="s">
        <v>5256</v>
      </c>
      <c r="N620" s="3" t="s">
        <v>67</v>
      </c>
      <c r="O620" s="3" t="s">
        <v>40</v>
      </c>
      <c r="P620" s="3" t="s">
        <v>40</v>
      </c>
      <c r="Q620" s="3" t="s">
        <v>40</v>
      </c>
      <c r="R620" s="3"/>
      <c r="S620" s="3">
        <v>23</v>
      </c>
      <c r="T620" s="3">
        <v>353</v>
      </c>
      <c r="U620" s="3">
        <v>1508</v>
      </c>
      <c r="V620" s="3">
        <v>0</v>
      </c>
      <c r="W620" s="3" t="s">
        <v>2723</v>
      </c>
      <c r="X620" s="14" t="str">
        <f t="shared" si="9"/>
        <v>-</v>
      </c>
    </row>
    <row r="621" spans="1:24" s="4" customFormat="1" ht="11.25" x14ac:dyDescent="0.2">
      <c r="A621" s="3" t="s">
        <v>2675</v>
      </c>
      <c r="B621" s="3" t="s">
        <v>2711</v>
      </c>
      <c r="C621" s="3" t="s">
        <v>1347</v>
      </c>
      <c r="D621" s="3">
        <v>14015</v>
      </c>
      <c r="E621" s="3" t="s">
        <v>2724</v>
      </c>
      <c r="F621" s="3" t="s">
        <v>2727</v>
      </c>
      <c r="G621" s="3" t="s">
        <v>2725</v>
      </c>
      <c r="H621" s="3" t="s">
        <v>2726</v>
      </c>
      <c r="I621" s="3" t="s">
        <v>42</v>
      </c>
      <c r="J621" s="3" t="s">
        <v>43</v>
      </c>
      <c r="K621" s="3" t="s">
        <v>44</v>
      </c>
      <c r="L621" s="3" t="s">
        <v>6</v>
      </c>
      <c r="M621" s="3" t="s">
        <v>9</v>
      </c>
      <c r="N621" s="3">
        <v>4.2</v>
      </c>
      <c r="O621" s="3">
        <v>3025</v>
      </c>
      <c r="P621" s="3">
        <v>72537</v>
      </c>
      <c r="Q621" s="3">
        <v>0</v>
      </c>
      <c r="R621" s="3"/>
      <c r="S621" s="3" t="s">
        <v>67</v>
      </c>
      <c r="T621" s="3" t="s">
        <v>40</v>
      </c>
      <c r="U621" s="3" t="s">
        <v>40</v>
      </c>
      <c r="V621" s="3" t="s">
        <v>40</v>
      </c>
      <c r="W621" s="3" t="s">
        <v>2728</v>
      </c>
      <c r="X621" s="14">
        <f t="shared" si="9"/>
        <v>1</v>
      </c>
    </row>
    <row r="622" spans="1:24" s="4" customFormat="1" ht="11.25" x14ac:dyDescent="0.2">
      <c r="A622" s="3" t="s">
        <v>2675</v>
      </c>
      <c r="B622" s="3" t="s">
        <v>2711</v>
      </c>
      <c r="C622" s="3" t="s">
        <v>1347</v>
      </c>
      <c r="D622" s="3">
        <v>14016</v>
      </c>
      <c r="E622" s="3" t="s">
        <v>2729</v>
      </c>
      <c r="F622" s="3" t="s">
        <v>2732</v>
      </c>
      <c r="G622" s="3" t="s">
        <v>2730</v>
      </c>
      <c r="H622" s="3" t="s">
        <v>2731</v>
      </c>
      <c r="I622" s="3" t="s">
        <v>42</v>
      </c>
      <c r="J622" s="3" t="s">
        <v>43</v>
      </c>
      <c r="K622" s="3" t="s">
        <v>44</v>
      </c>
      <c r="L622" s="3" t="s">
        <v>6</v>
      </c>
      <c r="M622" s="3" t="s">
        <v>9</v>
      </c>
      <c r="N622" s="3">
        <v>26</v>
      </c>
      <c r="O622" s="3">
        <v>90</v>
      </c>
      <c r="P622" s="3">
        <v>346</v>
      </c>
      <c r="Q622" s="3">
        <v>0</v>
      </c>
      <c r="R622" s="3"/>
      <c r="S622" s="3" t="s">
        <v>67</v>
      </c>
      <c r="T622" s="3" t="s">
        <v>40</v>
      </c>
      <c r="U622" s="3" t="s">
        <v>40</v>
      </c>
      <c r="V622" s="3" t="s">
        <v>40</v>
      </c>
      <c r="W622" s="3" t="s">
        <v>2733</v>
      </c>
      <c r="X622" s="14">
        <f t="shared" si="9"/>
        <v>1</v>
      </c>
    </row>
    <row r="623" spans="1:24" s="4" customFormat="1" ht="11.25" x14ac:dyDescent="0.2">
      <c r="A623" s="3" t="s">
        <v>2675</v>
      </c>
      <c r="B623" s="3" t="s">
        <v>2711</v>
      </c>
      <c r="C623" s="3" t="s">
        <v>1347</v>
      </c>
      <c r="D623" s="3">
        <v>14017</v>
      </c>
      <c r="E623" s="3" t="s">
        <v>2734</v>
      </c>
      <c r="F623" s="3" t="s">
        <v>2737</v>
      </c>
      <c r="G623" s="3" t="s">
        <v>2735</v>
      </c>
      <c r="H623" s="3" t="s">
        <v>2736</v>
      </c>
      <c r="I623" s="3" t="s">
        <v>42</v>
      </c>
      <c r="J623" s="3" t="s">
        <v>43</v>
      </c>
      <c r="K623" s="3" t="s">
        <v>53</v>
      </c>
      <c r="L623" s="3" t="s">
        <v>6</v>
      </c>
      <c r="M623" s="3" t="s">
        <v>9</v>
      </c>
      <c r="N623" s="3">
        <v>60</v>
      </c>
      <c r="O623" s="3">
        <v>942</v>
      </c>
      <c r="P623" s="3">
        <v>1570</v>
      </c>
      <c r="Q623" s="3">
        <v>0</v>
      </c>
      <c r="R623" s="3"/>
      <c r="S623" s="3" t="s">
        <v>67</v>
      </c>
      <c r="T623" s="3" t="s">
        <v>40</v>
      </c>
      <c r="U623" s="3" t="s">
        <v>40</v>
      </c>
      <c r="V623" s="3" t="s">
        <v>40</v>
      </c>
      <c r="W623" s="3" t="s">
        <v>2738</v>
      </c>
      <c r="X623" s="14">
        <f t="shared" si="9"/>
        <v>1</v>
      </c>
    </row>
    <row r="624" spans="1:24" s="4" customFormat="1" ht="11.25" x14ac:dyDescent="0.2">
      <c r="A624" s="3" t="s">
        <v>2675</v>
      </c>
      <c r="B624" s="3" t="s">
        <v>2739</v>
      </c>
      <c r="C624" s="3" t="s">
        <v>1347</v>
      </c>
      <c r="D624" s="3">
        <v>13181</v>
      </c>
      <c r="E624" s="3" t="s">
        <v>2740</v>
      </c>
      <c r="F624" s="3" t="s">
        <v>2742</v>
      </c>
      <c r="G624" s="3"/>
      <c r="H624" s="3" t="s">
        <v>2741</v>
      </c>
      <c r="I624" s="3" t="s">
        <v>42</v>
      </c>
      <c r="J624" s="3" t="s">
        <v>43</v>
      </c>
      <c r="K624" s="3" t="s">
        <v>44</v>
      </c>
      <c r="L624" s="3" t="s">
        <v>6</v>
      </c>
      <c r="M624" s="3" t="s">
        <v>5256</v>
      </c>
      <c r="N624" s="3" t="s">
        <v>67</v>
      </c>
      <c r="O624" s="3" t="s">
        <v>40</v>
      </c>
      <c r="P624" s="3" t="s">
        <v>40</v>
      </c>
      <c r="Q624" s="3" t="s">
        <v>40</v>
      </c>
      <c r="R624" s="3"/>
      <c r="S624" s="3">
        <v>20</v>
      </c>
      <c r="T624" s="3">
        <v>2</v>
      </c>
      <c r="U624" s="3">
        <v>10</v>
      </c>
      <c r="V624" s="3">
        <v>0</v>
      </c>
      <c r="W624" s="3" t="s">
        <v>2743</v>
      </c>
      <c r="X624" s="14" t="str">
        <f t="shared" si="9"/>
        <v>-</v>
      </c>
    </row>
    <row r="625" spans="1:24" s="4" customFormat="1" ht="11.25" x14ac:dyDescent="0.2">
      <c r="A625" s="3" t="s">
        <v>2675</v>
      </c>
      <c r="B625" s="3" t="s">
        <v>2739</v>
      </c>
      <c r="C625" s="3" t="s">
        <v>1347</v>
      </c>
      <c r="D625" s="3">
        <v>13197</v>
      </c>
      <c r="E625" s="3" t="s">
        <v>2744</v>
      </c>
      <c r="F625" s="3" t="s">
        <v>2746</v>
      </c>
      <c r="G625" s="3"/>
      <c r="H625" s="3" t="s">
        <v>2745</v>
      </c>
      <c r="I625" s="3" t="s">
        <v>42</v>
      </c>
      <c r="J625" s="3" t="s">
        <v>43</v>
      </c>
      <c r="K625" s="3" t="s">
        <v>44</v>
      </c>
      <c r="L625" s="3" t="s">
        <v>6</v>
      </c>
      <c r="M625" s="3" t="s">
        <v>5256</v>
      </c>
      <c r="N625" s="3" t="s">
        <v>67</v>
      </c>
      <c r="O625" s="3" t="s">
        <v>40</v>
      </c>
      <c r="P625" s="3" t="s">
        <v>40</v>
      </c>
      <c r="Q625" s="3" t="s">
        <v>40</v>
      </c>
      <c r="R625" s="3"/>
      <c r="S625" s="3">
        <v>175</v>
      </c>
      <c r="T625" s="3">
        <v>14</v>
      </c>
      <c r="U625" s="3">
        <v>8</v>
      </c>
      <c r="V625" s="3">
        <v>0</v>
      </c>
      <c r="W625" s="3" t="s">
        <v>2747</v>
      </c>
      <c r="X625" s="14" t="str">
        <f t="shared" si="9"/>
        <v>-</v>
      </c>
    </row>
    <row r="626" spans="1:24" s="4" customFormat="1" ht="11.25" x14ac:dyDescent="0.2">
      <c r="A626" s="3" t="s">
        <v>2675</v>
      </c>
      <c r="B626" s="3" t="s">
        <v>2739</v>
      </c>
      <c r="C626" s="3" t="s">
        <v>1347</v>
      </c>
      <c r="D626" s="3">
        <v>13198</v>
      </c>
      <c r="E626" s="3" t="s">
        <v>2748</v>
      </c>
      <c r="F626" s="3" t="s">
        <v>2750</v>
      </c>
      <c r="G626" s="3"/>
      <c r="H626" s="3" t="s">
        <v>2749</v>
      </c>
      <c r="I626" s="3" t="s">
        <v>42</v>
      </c>
      <c r="J626" s="3" t="s">
        <v>43</v>
      </c>
      <c r="K626" s="3" t="s">
        <v>44</v>
      </c>
      <c r="L626" s="3" t="s">
        <v>45</v>
      </c>
      <c r="M626" s="3" t="s">
        <v>5256</v>
      </c>
      <c r="N626" s="3" t="s">
        <v>67</v>
      </c>
      <c r="O626" s="3" t="s">
        <v>40</v>
      </c>
      <c r="P626" s="3" t="s">
        <v>40</v>
      </c>
      <c r="Q626" s="3" t="s">
        <v>40</v>
      </c>
      <c r="R626" s="3"/>
      <c r="S626" s="3">
        <v>100</v>
      </c>
      <c r="T626" s="3">
        <v>3</v>
      </c>
      <c r="U626" s="3">
        <v>3</v>
      </c>
      <c r="V626" s="3">
        <v>0</v>
      </c>
      <c r="W626" s="3" t="s">
        <v>2751</v>
      </c>
      <c r="X626" s="14" t="str">
        <f t="shared" si="9"/>
        <v>-</v>
      </c>
    </row>
    <row r="627" spans="1:24" s="4" customFormat="1" ht="11.25" x14ac:dyDescent="0.2">
      <c r="A627" s="3" t="s">
        <v>2675</v>
      </c>
      <c r="B627" s="3" t="s">
        <v>2739</v>
      </c>
      <c r="C627" s="3" t="s">
        <v>1347</v>
      </c>
      <c r="D627" s="3">
        <v>13316</v>
      </c>
      <c r="E627" s="3" t="s">
        <v>2752</v>
      </c>
      <c r="F627" s="3" t="s">
        <v>2754</v>
      </c>
      <c r="G627" s="3"/>
      <c r="H627" s="3" t="s">
        <v>2753</v>
      </c>
      <c r="I627" s="3" t="s">
        <v>42</v>
      </c>
      <c r="J627" s="3" t="s">
        <v>43</v>
      </c>
      <c r="K627" s="3" t="s">
        <v>44</v>
      </c>
      <c r="L627" s="3" t="s">
        <v>45</v>
      </c>
      <c r="M627" s="3" t="s">
        <v>5256</v>
      </c>
      <c r="N627" s="3" t="s">
        <v>67</v>
      </c>
      <c r="O627" s="3" t="s">
        <v>40</v>
      </c>
      <c r="P627" s="3" t="s">
        <v>40</v>
      </c>
      <c r="Q627" s="3" t="s">
        <v>40</v>
      </c>
      <c r="R627" s="3"/>
      <c r="S627" s="3">
        <v>8</v>
      </c>
      <c r="T627" s="3">
        <v>13</v>
      </c>
      <c r="U627" s="3">
        <v>162</v>
      </c>
      <c r="V627" s="3">
        <v>0</v>
      </c>
      <c r="W627" s="3" t="s">
        <v>2755</v>
      </c>
      <c r="X627" s="14" t="str">
        <f t="shared" si="9"/>
        <v>-</v>
      </c>
    </row>
    <row r="628" spans="1:24" s="4" customFormat="1" ht="11.25" x14ac:dyDescent="0.2">
      <c r="A628" s="3" t="s">
        <v>2675</v>
      </c>
      <c r="B628" s="3" t="s">
        <v>2739</v>
      </c>
      <c r="C628" s="3" t="s">
        <v>1347</v>
      </c>
      <c r="D628" s="3">
        <v>13989</v>
      </c>
      <c r="E628" s="3" t="s">
        <v>2756</v>
      </c>
      <c r="F628" s="3" t="s">
        <v>2759</v>
      </c>
      <c r="G628" s="3" t="s">
        <v>2757</v>
      </c>
      <c r="H628" s="3" t="s">
        <v>2758</v>
      </c>
      <c r="I628" s="3" t="s">
        <v>42</v>
      </c>
      <c r="J628" s="3" t="s">
        <v>43</v>
      </c>
      <c r="K628" s="3" t="s">
        <v>44</v>
      </c>
      <c r="L628" s="3" t="s">
        <v>45</v>
      </c>
      <c r="M628" s="3" t="s">
        <v>9</v>
      </c>
      <c r="N628" s="3">
        <v>58</v>
      </c>
      <c r="O628" s="3">
        <v>21</v>
      </c>
      <c r="P628" s="3">
        <v>36</v>
      </c>
      <c r="Q628" s="3">
        <v>0</v>
      </c>
      <c r="R628" s="3"/>
      <c r="S628" s="3">
        <v>39</v>
      </c>
      <c r="T628" s="3">
        <v>14</v>
      </c>
      <c r="U628" s="3">
        <v>36</v>
      </c>
      <c r="V628" s="3">
        <v>0</v>
      </c>
      <c r="W628" s="3" t="s">
        <v>2760</v>
      </c>
      <c r="X628" s="14">
        <f t="shared" si="9"/>
        <v>0.48717948717948717</v>
      </c>
    </row>
    <row r="629" spans="1:24" s="4" customFormat="1" ht="11.25" x14ac:dyDescent="0.2">
      <c r="A629" s="3" t="s">
        <v>2675</v>
      </c>
      <c r="B629" s="3" t="s">
        <v>2739</v>
      </c>
      <c r="C629" s="3" t="s">
        <v>1347</v>
      </c>
      <c r="D629" s="3">
        <v>13990</v>
      </c>
      <c r="E629" s="3" t="s">
        <v>2761</v>
      </c>
      <c r="F629" s="3" t="s">
        <v>2763</v>
      </c>
      <c r="G629" s="3" t="s">
        <v>2757</v>
      </c>
      <c r="H629" s="3" t="s">
        <v>2762</v>
      </c>
      <c r="I629" s="3" t="s">
        <v>42</v>
      </c>
      <c r="J629" s="3" t="s">
        <v>43</v>
      </c>
      <c r="K629" s="3" t="s">
        <v>44</v>
      </c>
      <c r="L629" s="3" t="s">
        <v>45</v>
      </c>
      <c r="M629" s="3" t="s">
        <v>9</v>
      </c>
      <c r="N629" s="3">
        <v>100</v>
      </c>
      <c r="O629" s="3">
        <v>15</v>
      </c>
      <c r="P629" s="3">
        <v>15</v>
      </c>
      <c r="Q629" s="3">
        <v>0</v>
      </c>
      <c r="R629" s="3"/>
      <c r="S629" s="3">
        <v>47</v>
      </c>
      <c r="T629" s="3">
        <v>7</v>
      </c>
      <c r="U629" s="3">
        <v>15</v>
      </c>
      <c r="V629" s="3">
        <v>0</v>
      </c>
      <c r="W629" s="3" t="s">
        <v>2764</v>
      </c>
      <c r="X629" s="14">
        <f t="shared" si="9"/>
        <v>1.1276595744680851</v>
      </c>
    </row>
    <row r="630" spans="1:24" s="4" customFormat="1" ht="11.25" x14ac:dyDescent="0.2">
      <c r="A630" s="3" t="s">
        <v>2675</v>
      </c>
      <c r="B630" s="3" t="s">
        <v>2739</v>
      </c>
      <c r="C630" s="3" t="s">
        <v>1347</v>
      </c>
      <c r="D630" s="3">
        <v>13991</v>
      </c>
      <c r="E630" s="3" t="s">
        <v>2752</v>
      </c>
      <c r="F630" s="3" t="s">
        <v>2754</v>
      </c>
      <c r="G630" s="3" t="s">
        <v>2765</v>
      </c>
      <c r="H630" s="3" t="s">
        <v>2766</v>
      </c>
      <c r="I630" s="3" t="s">
        <v>42</v>
      </c>
      <c r="J630" s="3" t="s">
        <v>52</v>
      </c>
      <c r="K630" s="3" t="s">
        <v>44</v>
      </c>
      <c r="L630" s="3" t="s">
        <v>6</v>
      </c>
      <c r="M630" s="3" t="s">
        <v>9</v>
      </c>
      <c r="N630" s="3">
        <v>19</v>
      </c>
      <c r="O630" s="3">
        <v>30</v>
      </c>
      <c r="P630" s="3">
        <v>162</v>
      </c>
      <c r="Q630" s="3">
        <v>0</v>
      </c>
      <c r="R630" s="3"/>
      <c r="S630" s="3">
        <v>8</v>
      </c>
      <c r="T630" s="3">
        <v>13</v>
      </c>
      <c r="U630" s="3">
        <v>162</v>
      </c>
      <c r="V630" s="3">
        <v>0</v>
      </c>
      <c r="W630" s="3" t="s">
        <v>2767</v>
      </c>
      <c r="X630" s="14">
        <f t="shared" si="9"/>
        <v>-1.375</v>
      </c>
    </row>
    <row r="631" spans="1:24" s="4" customFormat="1" ht="11.25" x14ac:dyDescent="0.2">
      <c r="A631" s="3" t="s">
        <v>2768</v>
      </c>
      <c r="B631" s="3" t="s">
        <v>2769</v>
      </c>
      <c r="C631" s="3" t="s">
        <v>36</v>
      </c>
      <c r="D631" s="3">
        <v>5357</v>
      </c>
      <c r="E631" s="3" t="s">
        <v>2770</v>
      </c>
      <c r="F631" s="3" t="s">
        <v>2771</v>
      </c>
      <c r="G631" s="3"/>
      <c r="H631" s="3"/>
      <c r="I631" s="3" t="s">
        <v>42</v>
      </c>
      <c r="J631" s="3" t="s">
        <v>43</v>
      </c>
      <c r="K631" s="3" t="s">
        <v>44</v>
      </c>
      <c r="L631" s="3" t="s">
        <v>6</v>
      </c>
      <c r="M631" s="3" t="s">
        <v>5256</v>
      </c>
      <c r="N631" s="3" t="s">
        <v>67</v>
      </c>
      <c r="O631" s="3" t="s">
        <v>40</v>
      </c>
      <c r="P631" s="3" t="s">
        <v>40</v>
      </c>
      <c r="Q631" s="3" t="s">
        <v>40</v>
      </c>
      <c r="R631" s="3"/>
      <c r="S631" s="3">
        <v>100</v>
      </c>
      <c r="T631" s="3">
        <v>5</v>
      </c>
      <c r="U631" s="3">
        <v>5</v>
      </c>
      <c r="V631" s="3">
        <v>0</v>
      </c>
      <c r="W631" s="3" t="s">
        <v>2772</v>
      </c>
      <c r="X631" s="14" t="str">
        <f t="shared" si="9"/>
        <v>-</v>
      </c>
    </row>
    <row r="632" spans="1:24" s="4" customFormat="1" ht="11.25" x14ac:dyDescent="0.2">
      <c r="A632" s="3" t="s">
        <v>2768</v>
      </c>
      <c r="B632" s="3" t="s">
        <v>2769</v>
      </c>
      <c r="C632" s="3" t="s">
        <v>36</v>
      </c>
      <c r="D632" s="3">
        <v>5971</v>
      </c>
      <c r="E632" s="3" t="s">
        <v>2773</v>
      </c>
      <c r="F632" s="3" t="s">
        <v>2776</v>
      </c>
      <c r="G632" s="3" t="s">
        <v>2774</v>
      </c>
      <c r="H632" s="3" t="s">
        <v>2775</v>
      </c>
      <c r="I632" s="3" t="s">
        <v>42</v>
      </c>
      <c r="J632" s="3" t="s">
        <v>43</v>
      </c>
      <c r="K632" s="3" t="s">
        <v>44</v>
      </c>
      <c r="L632" s="3" t="s">
        <v>6</v>
      </c>
      <c r="M632" s="3" t="s">
        <v>5257</v>
      </c>
      <c r="N632" s="3">
        <v>100</v>
      </c>
      <c r="O632" s="3">
        <v>25</v>
      </c>
      <c r="P632" s="3">
        <v>25</v>
      </c>
      <c r="Q632" s="3">
        <v>0</v>
      </c>
      <c r="R632" s="3"/>
      <c r="S632" s="3">
        <v>100</v>
      </c>
      <c r="T632" s="3">
        <v>23</v>
      </c>
      <c r="U632" s="3">
        <v>23</v>
      </c>
      <c r="V632" s="3">
        <v>0</v>
      </c>
      <c r="W632" s="3" t="s">
        <v>2777</v>
      </c>
      <c r="X632" s="14">
        <f t="shared" si="9"/>
        <v>0</v>
      </c>
    </row>
    <row r="633" spans="1:24" s="4" customFormat="1" ht="11.25" x14ac:dyDescent="0.2">
      <c r="A633" s="3" t="s">
        <v>2768</v>
      </c>
      <c r="B633" s="3" t="s">
        <v>2769</v>
      </c>
      <c r="C633" s="3" t="s">
        <v>36</v>
      </c>
      <c r="D633" s="3">
        <v>5973</v>
      </c>
      <c r="E633" s="3" t="s">
        <v>2778</v>
      </c>
      <c r="F633" s="3" t="s">
        <v>2780</v>
      </c>
      <c r="G633" s="3" t="s">
        <v>2774</v>
      </c>
      <c r="H633" s="3" t="s">
        <v>2779</v>
      </c>
      <c r="I633" s="3" t="s">
        <v>42</v>
      </c>
      <c r="J633" s="3" t="s">
        <v>43</v>
      </c>
      <c r="K633" s="3" t="s">
        <v>44</v>
      </c>
      <c r="L633" s="3" t="s">
        <v>6</v>
      </c>
      <c r="M633" s="3" t="s">
        <v>5257</v>
      </c>
      <c r="N633" s="3">
        <v>87.5</v>
      </c>
      <c r="O633" s="3">
        <v>28</v>
      </c>
      <c r="P633" s="3">
        <v>32</v>
      </c>
      <c r="Q633" s="3">
        <v>0</v>
      </c>
      <c r="R633" s="3"/>
      <c r="S633" s="3">
        <v>88.9</v>
      </c>
      <c r="T633" s="3">
        <v>16</v>
      </c>
      <c r="U633" s="3">
        <v>18</v>
      </c>
      <c r="V633" s="3">
        <v>0</v>
      </c>
      <c r="W633" s="3" t="s">
        <v>2781</v>
      </c>
      <c r="X633" s="14">
        <f t="shared" si="9"/>
        <v>-1.5748031496063054E-2</v>
      </c>
    </row>
    <row r="634" spans="1:24" s="4" customFormat="1" ht="11.25" x14ac:dyDescent="0.2">
      <c r="A634" s="3" t="s">
        <v>2768</v>
      </c>
      <c r="B634" s="3" t="s">
        <v>2769</v>
      </c>
      <c r="C634" s="3" t="s">
        <v>36</v>
      </c>
      <c r="D634" s="3">
        <v>7879</v>
      </c>
      <c r="E634" s="3" t="s">
        <v>2782</v>
      </c>
      <c r="F634" s="3" t="s">
        <v>2785</v>
      </c>
      <c r="G634" s="3" t="s">
        <v>2783</v>
      </c>
      <c r="H634" s="3" t="s">
        <v>2784</v>
      </c>
      <c r="I634" s="3" t="s">
        <v>42</v>
      </c>
      <c r="J634" s="3" t="s">
        <v>43</v>
      </c>
      <c r="K634" s="3" t="s">
        <v>53</v>
      </c>
      <c r="L634" s="3" t="s">
        <v>6</v>
      </c>
      <c r="M634" s="3" t="s">
        <v>5257</v>
      </c>
      <c r="N634" s="3">
        <v>100</v>
      </c>
      <c r="O634" s="3">
        <v>52</v>
      </c>
      <c r="P634" s="3">
        <v>52</v>
      </c>
      <c r="Q634" s="3">
        <v>0</v>
      </c>
      <c r="R634" s="3"/>
      <c r="S634" s="3">
        <v>100</v>
      </c>
      <c r="T634" s="3">
        <v>52</v>
      </c>
      <c r="U634" s="3">
        <v>52</v>
      </c>
      <c r="V634" s="3">
        <v>0</v>
      </c>
      <c r="W634" s="3" t="s">
        <v>2786</v>
      </c>
      <c r="X634" s="14">
        <f t="shared" si="9"/>
        <v>0</v>
      </c>
    </row>
    <row r="635" spans="1:24" s="4" customFormat="1" ht="11.25" x14ac:dyDescent="0.2">
      <c r="A635" s="3" t="s">
        <v>2768</v>
      </c>
      <c r="B635" s="3" t="s">
        <v>2769</v>
      </c>
      <c r="C635" s="3" t="s">
        <v>36</v>
      </c>
      <c r="D635" s="3">
        <v>12425</v>
      </c>
      <c r="E635" s="3" t="s">
        <v>2787</v>
      </c>
      <c r="F635" s="3" t="s">
        <v>2790</v>
      </c>
      <c r="G635" s="3" t="s">
        <v>2788</v>
      </c>
      <c r="H635" s="3" t="s">
        <v>2789</v>
      </c>
      <c r="I635" s="3" t="s">
        <v>42</v>
      </c>
      <c r="J635" s="3" t="s">
        <v>43</v>
      </c>
      <c r="K635" s="3" t="s">
        <v>44</v>
      </c>
      <c r="L635" s="3" t="s">
        <v>6</v>
      </c>
      <c r="M635" s="3" t="s">
        <v>5257</v>
      </c>
      <c r="N635" s="3">
        <v>100</v>
      </c>
      <c r="O635" s="3">
        <v>19</v>
      </c>
      <c r="P635" s="3">
        <v>19</v>
      </c>
      <c r="Q635" s="3">
        <v>0</v>
      </c>
      <c r="R635" s="3"/>
      <c r="S635" s="3">
        <v>100</v>
      </c>
      <c r="T635" s="3">
        <v>19</v>
      </c>
      <c r="U635" s="3">
        <v>19</v>
      </c>
      <c r="V635" s="3">
        <v>0</v>
      </c>
      <c r="W635" s="3" t="s">
        <v>2791</v>
      </c>
      <c r="X635" s="14">
        <f t="shared" si="9"/>
        <v>0</v>
      </c>
    </row>
    <row r="636" spans="1:24" s="4" customFormat="1" ht="11.25" x14ac:dyDescent="0.2">
      <c r="A636" s="3" t="s">
        <v>2768</v>
      </c>
      <c r="B636" s="3" t="s">
        <v>2769</v>
      </c>
      <c r="C636" s="3" t="s">
        <v>36</v>
      </c>
      <c r="D636" s="3">
        <v>13628</v>
      </c>
      <c r="E636" s="3" t="s">
        <v>2792</v>
      </c>
      <c r="F636" s="3" t="s">
        <v>2794</v>
      </c>
      <c r="G636" s="3" t="s">
        <v>2783</v>
      </c>
      <c r="H636" s="3" t="s">
        <v>2793</v>
      </c>
      <c r="I636" s="3" t="s">
        <v>42</v>
      </c>
      <c r="J636" s="3" t="s">
        <v>43</v>
      </c>
      <c r="K636" s="3" t="s">
        <v>44</v>
      </c>
      <c r="L636" s="3" t="s">
        <v>45</v>
      </c>
      <c r="M636" s="3" t="s">
        <v>9</v>
      </c>
      <c r="N636" s="3">
        <v>100</v>
      </c>
      <c r="O636" s="3">
        <v>4</v>
      </c>
      <c r="P636" s="3">
        <v>4</v>
      </c>
      <c r="Q636" s="3">
        <v>0</v>
      </c>
      <c r="R636" s="3"/>
      <c r="S636" s="3">
        <v>100</v>
      </c>
      <c r="T636" s="3">
        <v>4</v>
      </c>
      <c r="U636" s="3">
        <v>4</v>
      </c>
      <c r="V636" s="3">
        <v>0</v>
      </c>
      <c r="W636" s="3" t="s">
        <v>2795</v>
      </c>
      <c r="X636" s="14">
        <f t="shared" si="9"/>
        <v>0</v>
      </c>
    </row>
    <row r="637" spans="1:24" s="4" customFormat="1" ht="11.25" x14ac:dyDescent="0.2">
      <c r="A637" s="3" t="s">
        <v>2768</v>
      </c>
      <c r="B637" s="3" t="s">
        <v>2796</v>
      </c>
      <c r="C637" s="3" t="s">
        <v>36</v>
      </c>
      <c r="D637" s="3">
        <v>9562</v>
      </c>
      <c r="E637" s="3" t="s">
        <v>2797</v>
      </c>
      <c r="F637" s="3" t="s">
        <v>2798</v>
      </c>
      <c r="G637" s="3"/>
      <c r="H637" s="3"/>
      <c r="I637" s="3" t="s">
        <v>42</v>
      </c>
      <c r="J637" s="3" t="s">
        <v>43</v>
      </c>
      <c r="K637" s="3" t="s">
        <v>44</v>
      </c>
      <c r="L637" s="3" t="s">
        <v>78</v>
      </c>
      <c r="M637" s="3" t="s">
        <v>5256</v>
      </c>
      <c r="N637" s="3" t="s">
        <v>67</v>
      </c>
      <c r="O637" s="3" t="s">
        <v>40</v>
      </c>
      <c r="P637" s="3" t="s">
        <v>40</v>
      </c>
      <c r="Q637" s="3" t="s">
        <v>40</v>
      </c>
      <c r="R637" s="3"/>
      <c r="S637" s="3">
        <v>25</v>
      </c>
      <c r="T637" s="3">
        <v>11961851.779999999</v>
      </c>
      <c r="U637" s="3">
        <v>9594446.7400000002</v>
      </c>
      <c r="V637" s="3">
        <v>0</v>
      </c>
      <c r="W637" s="3" t="s">
        <v>2799</v>
      </c>
      <c r="X637" s="14" t="str">
        <f t="shared" si="9"/>
        <v>-</v>
      </c>
    </row>
    <row r="638" spans="1:24" s="4" customFormat="1" ht="11.25" x14ac:dyDescent="0.2">
      <c r="A638" s="3" t="s">
        <v>2768</v>
      </c>
      <c r="B638" s="3" t="s">
        <v>2796</v>
      </c>
      <c r="C638" s="3" t="s">
        <v>36</v>
      </c>
      <c r="D638" s="3">
        <v>12302</v>
      </c>
      <c r="E638" s="3" t="s">
        <v>2800</v>
      </c>
      <c r="F638" s="3" t="s">
        <v>2801</v>
      </c>
      <c r="G638" s="3"/>
      <c r="H638" s="3"/>
      <c r="I638" s="3" t="s">
        <v>42</v>
      </c>
      <c r="J638" s="3" t="s">
        <v>43</v>
      </c>
      <c r="K638" s="3" t="s">
        <v>44</v>
      </c>
      <c r="L638" s="3" t="s">
        <v>6</v>
      </c>
      <c r="M638" s="3" t="s">
        <v>5256</v>
      </c>
      <c r="N638" s="3" t="s">
        <v>67</v>
      </c>
      <c r="O638" s="3" t="s">
        <v>40</v>
      </c>
      <c r="P638" s="3" t="s">
        <v>40</v>
      </c>
      <c r="Q638" s="3" t="s">
        <v>40</v>
      </c>
      <c r="R638" s="3"/>
      <c r="S638" s="3">
        <v>97</v>
      </c>
      <c r="T638" s="3">
        <v>6318</v>
      </c>
      <c r="U638" s="3">
        <v>6499</v>
      </c>
      <c r="V638" s="3">
        <v>0</v>
      </c>
      <c r="W638" s="3" t="s">
        <v>2802</v>
      </c>
      <c r="X638" s="14" t="str">
        <f t="shared" si="9"/>
        <v>-</v>
      </c>
    </row>
    <row r="639" spans="1:24" s="4" customFormat="1" ht="11.25" x14ac:dyDescent="0.2">
      <c r="A639" s="3" t="s">
        <v>2768</v>
      </c>
      <c r="B639" s="3" t="s">
        <v>2796</v>
      </c>
      <c r="C639" s="3" t="s">
        <v>36</v>
      </c>
      <c r="D639" s="3">
        <v>13862</v>
      </c>
      <c r="E639" s="3" t="s">
        <v>2803</v>
      </c>
      <c r="F639" s="3" t="s">
        <v>2806</v>
      </c>
      <c r="G639" s="3" t="s">
        <v>2804</v>
      </c>
      <c r="H639" s="3" t="s">
        <v>2805</v>
      </c>
      <c r="I639" s="3" t="s">
        <v>42</v>
      </c>
      <c r="J639" s="3" t="s">
        <v>43</v>
      </c>
      <c r="K639" s="3" t="s">
        <v>44</v>
      </c>
      <c r="L639" s="3" t="s">
        <v>45</v>
      </c>
      <c r="M639" s="3" t="s">
        <v>9</v>
      </c>
      <c r="N639" s="3">
        <v>60</v>
      </c>
      <c r="O639" s="3">
        <v>3</v>
      </c>
      <c r="P639" s="3">
        <v>5</v>
      </c>
      <c r="Q639" s="3">
        <v>0</v>
      </c>
      <c r="R639" s="3"/>
      <c r="S639" s="3" t="s">
        <v>67</v>
      </c>
      <c r="T639" s="3" t="s">
        <v>40</v>
      </c>
      <c r="U639" s="3" t="s">
        <v>40</v>
      </c>
      <c r="V639" s="3" t="s">
        <v>40</v>
      </c>
      <c r="W639" s="3" t="s">
        <v>2807</v>
      </c>
      <c r="X639" s="14">
        <f t="shared" si="9"/>
        <v>1</v>
      </c>
    </row>
    <row r="640" spans="1:24" s="4" customFormat="1" ht="11.25" x14ac:dyDescent="0.2">
      <c r="A640" s="3" t="s">
        <v>2768</v>
      </c>
      <c r="B640" s="3" t="s">
        <v>2796</v>
      </c>
      <c r="C640" s="3" t="s">
        <v>36</v>
      </c>
      <c r="D640" s="3">
        <v>13866</v>
      </c>
      <c r="E640" s="3" t="s">
        <v>2808</v>
      </c>
      <c r="F640" s="3" t="s">
        <v>2811</v>
      </c>
      <c r="G640" s="3" t="s">
        <v>2809</v>
      </c>
      <c r="H640" s="3" t="s">
        <v>2810</v>
      </c>
      <c r="I640" s="3" t="s">
        <v>42</v>
      </c>
      <c r="J640" s="3" t="s">
        <v>43</v>
      </c>
      <c r="K640" s="3" t="s">
        <v>44</v>
      </c>
      <c r="L640" s="3" t="s">
        <v>45</v>
      </c>
      <c r="M640" s="3" t="s">
        <v>9</v>
      </c>
      <c r="N640" s="3">
        <v>66.67</v>
      </c>
      <c r="O640" s="3">
        <v>2</v>
      </c>
      <c r="P640" s="3">
        <v>3</v>
      </c>
      <c r="Q640" s="3">
        <v>0</v>
      </c>
      <c r="R640" s="3"/>
      <c r="S640" s="3" t="s">
        <v>67</v>
      </c>
      <c r="T640" s="3" t="s">
        <v>40</v>
      </c>
      <c r="U640" s="3" t="s">
        <v>40</v>
      </c>
      <c r="V640" s="3" t="s">
        <v>40</v>
      </c>
      <c r="W640" s="3" t="s">
        <v>2812</v>
      </c>
      <c r="X640" s="14">
        <f t="shared" si="9"/>
        <v>1</v>
      </c>
    </row>
    <row r="641" spans="1:24" s="4" customFormat="1" ht="11.25" x14ac:dyDescent="0.2">
      <c r="A641" s="3" t="s">
        <v>2768</v>
      </c>
      <c r="B641" s="3" t="s">
        <v>2796</v>
      </c>
      <c r="C641" s="3" t="s">
        <v>36</v>
      </c>
      <c r="D641" s="3">
        <v>13869</v>
      </c>
      <c r="E641" s="3" t="s">
        <v>2813</v>
      </c>
      <c r="F641" s="3" t="s">
        <v>2816</v>
      </c>
      <c r="G641" s="3" t="s">
        <v>2814</v>
      </c>
      <c r="H641" s="3" t="s">
        <v>2815</v>
      </c>
      <c r="I641" s="3" t="s">
        <v>42</v>
      </c>
      <c r="J641" s="3" t="s">
        <v>43</v>
      </c>
      <c r="K641" s="3" t="s">
        <v>44</v>
      </c>
      <c r="L641" s="3" t="s">
        <v>45</v>
      </c>
      <c r="M641" s="3" t="s">
        <v>9</v>
      </c>
      <c r="N641" s="3">
        <v>66.67</v>
      </c>
      <c r="O641" s="3">
        <v>4</v>
      </c>
      <c r="P641" s="3">
        <v>6</v>
      </c>
      <c r="Q641" s="3">
        <v>0</v>
      </c>
      <c r="R641" s="3"/>
      <c r="S641" s="3" t="s">
        <v>67</v>
      </c>
      <c r="T641" s="3" t="s">
        <v>40</v>
      </c>
      <c r="U641" s="3" t="s">
        <v>40</v>
      </c>
      <c r="V641" s="3" t="s">
        <v>40</v>
      </c>
      <c r="W641" s="3" t="s">
        <v>2817</v>
      </c>
      <c r="X641" s="14">
        <f t="shared" si="9"/>
        <v>1</v>
      </c>
    </row>
    <row r="642" spans="1:24" s="4" customFormat="1" ht="11.25" x14ac:dyDescent="0.2">
      <c r="A642" s="3" t="s">
        <v>2768</v>
      </c>
      <c r="B642" s="3" t="s">
        <v>2796</v>
      </c>
      <c r="C642" s="3" t="s">
        <v>36</v>
      </c>
      <c r="D642" s="3">
        <v>13872</v>
      </c>
      <c r="E642" s="3" t="s">
        <v>2818</v>
      </c>
      <c r="F642" s="3" t="s">
        <v>2820</v>
      </c>
      <c r="G642" s="3" t="s">
        <v>2814</v>
      </c>
      <c r="H642" s="3" t="s">
        <v>2819</v>
      </c>
      <c r="I642" s="3" t="s">
        <v>42</v>
      </c>
      <c r="J642" s="3" t="s">
        <v>43</v>
      </c>
      <c r="K642" s="3" t="s">
        <v>44</v>
      </c>
      <c r="L642" s="3" t="s">
        <v>45</v>
      </c>
      <c r="M642" s="3" t="s">
        <v>9</v>
      </c>
      <c r="N642" s="3">
        <v>66.67</v>
      </c>
      <c r="O642" s="3">
        <v>4</v>
      </c>
      <c r="P642" s="3">
        <v>6</v>
      </c>
      <c r="Q642" s="3">
        <v>0</v>
      </c>
      <c r="R642" s="3"/>
      <c r="S642" s="3" t="s">
        <v>67</v>
      </c>
      <c r="T642" s="3" t="s">
        <v>40</v>
      </c>
      <c r="U642" s="3" t="s">
        <v>40</v>
      </c>
      <c r="V642" s="3" t="s">
        <v>40</v>
      </c>
      <c r="W642" s="3" t="s">
        <v>2821</v>
      </c>
      <c r="X642" s="14">
        <f t="shared" si="9"/>
        <v>1</v>
      </c>
    </row>
    <row r="643" spans="1:24" s="4" customFormat="1" ht="11.25" x14ac:dyDescent="0.2">
      <c r="A643" s="3" t="s">
        <v>2768</v>
      </c>
      <c r="B643" s="3" t="s">
        <v>2796</v>
      </c>
      <c r="C643" s="3" t="s">
        <v>36</v>
      </c>
      <c r="D643" s="3">
        <v>13876</v>
      </c>
      <c r="E643" s="3" t="s">
        <v>2822</v>
      </c>
      <c r="F643" s="3" t="s">
        <v>2825</v>
      </c>
      <c r="G643" s="3" t="s">
        <v>2823</v>
      </c>
      <c r="H643" s="3" t="s">
        <v>2824</v>
      </c>
      <c r="I643" s="3" t="s">
        <v>42</v>
      </c>
      <c r="J643" s="3" t="s">
        <v>43</v>
      </c>
      <c r="K643" s="3" t="s">
        <v>44</v>
      </c>
      <c r="L643" s="3" t="s">
        <v>78</v>
      </c>
      <c r="M643" s="3" t="s">
        <v>9</v>
      </c>
      <c r="N643" s="3">
        <v>10</v>
      </c>
      <c r="O643" s="3">
        <v>17</v>
      </c>
      <c r="P643" s="3">
        <v>170</v>
      </c>
      <c r="Q643" s="3">
        <v>0</v>
      </c>
      <c r="R643" s="3"/>
      <c r="S643" s="3" t="s">
        <v>67</v>
      </c>
      <c r="T643" s="3" t="s">
        <v>40</v>
      </c>
      <c r="U643" s="3" t="s">
        <v>40</v>
      </c>
      <c r="V643" s="3" t="s">
        <v>40</v>
      </c>
      <c r="W643" s="3" t="s">
        <v>2826</v>
      </c>
      <c r="X643" s="14">
        <f t="shared" ref="X643:X706" si="10">+IF(J643="Asc",IF(AND(M643="Nuevo",IFERROR((N643-S643)/S643,"-") ="-"),1,IFERROR((N643-S643)/S643,"-")),IF(AND(M643="Nuevo",IFERROR((N643-S643)/S643,"-") ="-"),1,IFERROR((N643-S643)/S643,"-"))*-1)</f>
        <v>1</v>
      </c>
    </row>
    <row r="644" spans="1:24" s="4" customFormat="1" ht="11.25" x14ac:dyDescent="0.2">
      <c r="A644" s="3" t="s">
        <v>2768</v>
      </c>
      <c r="B644" s="3" t="s">
        <v>2827</v>
      </c>
      <c r="C644" s="3" t="s">
        <v>36</v>
      </c>
      <c r="D644" s="3">
        <v>11685</v>
      </c>
      <c r="E644" s="3" t="s">
        <v>2828</v>
      </c>
      <c r="F644" s="3" t="s">
        <v>2830</v>
      </c>
      <c r="G644" s="3" t="s">
        <v>2829</v>
      </c>
      <c r="H644" s="3"/>
      <c r="I644" s="3" t="s">
        <v>42</v>
      </c>
      <c r="J644" s="3" t="s">
        <v>43</v>
      </c>
      <c r="K644" s="3" t="s">
        <v>44</v>
      </c>
      <c r="L644" s="3" t="s">
        <v>6</v>
      </c>
      <c r="M644" s="3" t="s">
        <v>5256</v>
      </c>
      <c r="N644" s="3" t="s">
        <v>67</v>
      </c>
      <c r="O644" s="3" t="s">
        <v>40</v>
      </c>
      <c r="P644" s="3" t="s">
        <v>40</v>
      </c>
      <c r="Q644" s="3" t="s">
        <v>40</v>
      </c>
      <c r="R644" s="3"/>
      <c r="S644" s="3">
        <v>80</v>
      </c>
      <c r="T644" s="3">
        <v>24</v>
      </c>
      <c r="U644" s="3">
        <v>30</v>
      </c>
      <c r="V644" s="3">
        <v>0</v>
      </c>
      <c r="W644" s="3" t="s">
        <v>2831</v>
      </c>
      <c r="X644" s="14" t="str">
        <f t="shared" si="10"/>
        <v>-</v>
      </c>
    </row>
    <row r="645" spans="1:24" s="4" customFormat="1" ht="11.25" x14ac:dyDescent="0.2">
      <c r="A645" s="3" t="s">
        <v>2768</v>
      </c>
      <c r="B645" s="3" t="s">
        <v>2827</v>
      </c>
      <c r="C645" s="3" t="s">
        <v>36</v>
      </c>
      <c r="D645" s="3">
        <v>12507</v>
      </c>
      <c r="E645" s="3" t="s">
        <v>2832</v>
      </c>
      <c r="F645" s="3" t="s">
        <v>2835</v>
      </c>
      <c r="G645" s="3" t="s">
        <v>2833</v>
      </c>
      <c r="H645" s="3" t="s">
        <v>2834</v>
      </c>
      <c r="I645" s="3" t="s">
        <v>42</v>
      </c>
      <c r="J645" s="3" t="s">
        <v>43</v>
      </c>
      <c r="K645" s="3" t="s">
        <v>44</v>
      </c>
      <c r="L645" s="3" t="s">
        <v>6</v>
      </c>
      <c r="M645" s="3" t="s">
        <v>5257</v>
      </c>
      <c r="N645" s="3">
        <v>60.2</v>
      </c>
      <c r="O645" s="3">
        <v>1632</v>
      </c>
      <c r="P645" s="3">
        <v>2711</v>
      </c>
      <c r="Q645" s="3">
        <v>0</v>
      </c>
      <c r="R645" s="3"/>
      <c r="S645" s="3">
        <v>90.4</v>
      </c>
      <c r="T645" s="3">
        <v>1800</v>
      </c>
      <c r="U645" s="3">
        <v>1992</v>
      </c>
      <c r="V645" s="3">
        <v>0</v>
      </c>
      <c r="W645" s="3" t="s">
        <v>2836</v>
      </c>
      <c r="X645" s="14">
        <f t="shared" si="10"/>
        <v>-0.33407079646017701</v>
      </c>
    </row>
    <row r="646" spans="1:24" s="4" customFormat="1" ht="11.25" x14ac:dyDescent="0.2">
      <c r="A646" s="3" t="s">
        <v>2768</v>
      </c>
      <c r="B646" s="3" t="s">
        <v>2827</v>
      </c>
      <c r="C646" s="3" t="s">
        <v>36</v>
      </c>
      <c r="D646" s="3">
        <v>12822</v>
      </c>
      <c r="E646" s="3" t="s">
        <v>2837</v>
      </c>
      <c r="F646" s="3" t="s">
        <v>2839</v>
      </c>
      <c r="G646" s="3" t="s">
        <v>2833</v>
      </c>
      <c r="H646" s="3" t="s">
        <v>2838</v>
      </c>
      <c r="I646" s="3" t="s">
        <v>42</v>
      </c>
      <c r="J646" s="3" t="s">
        <v>43</v>
      </c>
      <c r="K646" s="3" t="s">
        <v>44</v>
      </c>
      <c r="L646" s="3" t="s">
        <v>6</v>
      </c>
      <c r="M646" s="3" t="s">
        <v>5257</v>
      </c>
      <c r="N646" s="3">
        <v>40</v>
      </c>
      <c r="O646" s="3">
        <v>70</v>
      </c>
      <c r="P646" s="3">
        <v>175</v>
      </c>
      <c r="Q646" s="3">
        <v>0</v>
      </c>
      <c r="R646" s="3"/>
      <c r="S646" s="3">
        <v>39.6</v>
      </c>
      <c r="T646" s="3">
        <v>65</v>
      </c>
      <c r="U646" s="3">
        <v>164</v>
      </c>
      <c r="V646" s="3">
        <v>0</v>
      </c>
      <c r="W646" s="3" t="s">
        <v>2840</v>
      </c>
      <c r="X646" s="14">
        <f t="shared" si="10"/>
        <v>1.0101010101010065E-2</v>
      </c>
    </row>
    <row r="647" spans="1:24" s="4" customFormat="1" ht="11.25" x14ac:dyDescent="0.2">
      <c r="A647" s="3" t="s">
        <v>2768</v>
      </c>
      <c r="B647" s="3" t="s">
        <v>2827</v>
      </c>
      <c r="C647" s="3" t="s">
        <v>36</v>
      </c>
      <c r="D647" s="3">
        <v>13318</v>
      </c>
      <c r="E647" s="3" t="s">
        <v>2841</v>
      </c>
      <c r="F647" s="3" t="s">
        <v>2843</v>
      </c>
      <c r="G647" s="3" t="s">
        <v>2833</v>
      </c>
      <c r="H647" s="3" t="s">
        <v>2842</v>
      </c>
      <c r="I647" s="3" t="s">
        <v>391</v>
      </c>
      <c r="J647" s="3" t="s">
        <v>52</v>
      </c>
      <c r="K647" s="3" t="s">
        <v>44</v>
      </c>
      <c r="L647" s="3" t="s">
        <v>392</v>
      </c>
      <c r="M647" s="3" t="s">
        <v>5256</v>
      </c>
      <c r="N647" s="3" t="s">
        <v>67</v>
      </c>
      <c r="O647" s="3" t="s">
        <v>40</v>
      </c>
      <c r="P647" s="3" t="s">
        <v>40</v>
      </c>
      <c r="Q647" s="3" t="s">
        <v>40</v>
      </c>
      <c r="R647" s="3"/>
      <c r="S647" s="3">
        <v>0.1</v>
      </c>
      <c r="T647" s="3">
        <v>1367</v>
      </c>
      <c r="U647" s="3">
        <v>10691</v>
      </c>
      <c r="V647" s="3">
        <v>0</v>
      </c>
      <c r="W647" s="3" t="s">
        <v>2844</v>
      </c>
      <c r="X647" s="14" t="e">
        <f t="shared" si="10"/>
        <v>#VALUE!</v>
      </c>
    </row>
    <row r="648" spans="1:24" s="4" customFormat="1" ht="11.25" x14ac:dyDescent="0.2">
      <c r="A648" s="3" t="s">
        <v>2768</v>
      </c>
      <c r="B648" s="3" t="s">
        <v>2827</v>
      </c>
      <c r="C648" s="3" t="s">
        <v>36</v>
      </c>
      <c r="D648" s="3">
        <v>13406</v>
      </c>
      <c r="E648" s="3" t="s">
        <v>2845</v>
      </c>
      <c r="F648" s="3" t="s">
        <v>2848</v>
      </c>
      <c r="G648" s="3" t="s">
        <v>2846</v>
      </c>
      <c r="H648" s="3" t="s">
        <v>2847</v>
      </c>
      <c r="I648" s="3" t="s">
        <v>42</v>
      </c>
      <c r="J648" s="3" t="s">
        <v>43</v>
      </c>
      <c r="K648" s="3" t="s">
        <v>44</v>
      </c>
      <c r="L648" s="3" t="s">
        <v>6</v>
      </c>
      <c r="M648" s="3" t="s">
        <v>5256</v>
      </c>
      <c r="N648" s="3" t="s">
        <v>67</v>
      </c>
      <c r="O648" s="3" t="s">
        <v>40</v>
      </c>
      <c r="P648" s="3" t="s">
        <v>40</v>
      </c>
      <c r="Q648" s="3" t="s">
        <v>40</v>
      </c>
      <c r="R648" s="3"/>
      <c r="S648" s="3">
        <v>100</v>
      </c>
      <c r="T648" s="3">
        <v>105</v>
      </c>
      <c r="U648" s="3">
        <v>105</v>
      </c>
      <c r="V648" s="3">
        <v>0</v>
      </c>
      <c r="W648" s="3" t="s">
        <v>2849</v>
      </c>
      <c r="X648" s="14" t="str">
        <f t="shared" si="10"/>
        <v>-</v>
      </c>
    </row>
    <row r="649" spans="1:24" s="4" customFormat="1" ht="11.25" x14ac:dyDescent="0.2">
      <c r="A649" s="3" t="s">
        <v>2768</v>
      </c>
      <c r="B649" s="3" t="s">
        <v>2827</v>
      </c>
      <c r="C649" s="3" t="s">
        <v>36</v>
      </c>
      <c r="D649" s="3">
        <v>13654</v>
      </c>
      <c r="E649" s="3" t="s">
        <v>2850</v>
      </c>
      <c r="F649" s="3" t="s">
        <v>2853</v>
      </c>
      <c r="G649" s="3" t="s">
        <v>2851</v>
      </c>
      <c r="H649" s="3" t="s">
        <v>2852</v>
      </c>
      <c r="I649" s="3" t="s">
        <v>42</v>
      </c>
      <c r="J649" s="3" t="s">
        <v>43</v>
      </c>
      <c r="K649" s="3" t="s">
        <v>53</v>
      </c>
      <c r="L649" s="3" t="s">
        <v>6</v>
      </c>
      <c r="M649" s="3" t="s">
        <v>9</v>
      </c>
      <c r="N649" s="3">
        <v>49.8</v>
      </c>
      <c r="O649" s="3">
        <v>107</v>
      </c>
      <c r="P649" s="3">
        <v>215</v>
      </c>
      <c r="Q649" s="3">
        <v>0</v>
      </c>
      <c r="R649" s="3"/>
      <c r="S649" s="3">
        <v>37.1</v>
      </c>
      <c r="T649" s="3">
        <v>72</v>
      </c>
      <c r="U649" s="3">
        <v>194</v>
      </c>
      <c r="V649" s="3">
        <v>0</v>
      </c>
      <c r="W649" s="3" t="s">
        <v>2854</v>
      </c>
      <c r="X649" s="14">
        <f t="shared" si="10"/>
        <v>0.34231805929919124</v>
      </c>
    </row>
    <row r="650" spans="1:24" s="4" customFormat="1" ht="11.25" x14ac:dyDescent="0.2">
      <c r="A650" s="3" t="s">
        <v>2768</v>
      </c>
      <c r="B650" s="3" t="s">
        <v>2827</v>
      </c>
      <c r="C650" s="3" t="s">
        <v>36</v>
      </c>
      <c r="D650" s="3">
        <v>13682</v>
      </c>
      <c r="E650" s="3" t="s">
        <v>2855</v>
      </c>
      <c r="F650" s="3" t="s">
        <v>2858</v>
      </c>
      <c r="G650" s="3" t="s">
        <v>2856</v>
      </c>
      <c r="H650" s="3" t="s">
        <v>2857</v>
      </c>
      <c r="I650" s="3" t="s">
        <v>42</v>
      </c>
      <c r="J650" s="3" t="s">
        <v>43</v>
      </c>
      <c r="K650" s="3" t="s">
        <v>44</v>
      </c>
      <c r="L650" s="3" t="s">
        <v>6</v>
      </c>
      <c r="M650" s="3" t="s">
        <v>9</v>
      </c>
      <c r="N650" s="3">
        <v>86.2</v>
      </c>
      <c r="O650" s="3">
        <v>2529</v>
      </c>
      <c r="P650" s="3">
        <v>2935</v>
      </c>
      <c r="Q650" s="3">
        <v>0</v>
      </c>
      <c r="R650" s="3"/>
      <c r="S650" s="3">
        <v>84.7</v>
      </c>
      <c r="T650" s="3">
        <v>2542</v>
      </c>
      <c r="U650" s="3">
        <v>3000</v>
      </c>
      <c r="V650" s="3">
        <v>0</v>
      </c>
      <c r="W650" s="3" t="s">
        <v>2859</v>
      </c>
      <c r="X650" s="14">
        <f t="shared" si="10"/>
        <v>1.7709563164108617E-2</v>
      </c>
    </row>
    <row r="651" spans="1:24" s="4" customFormat="1" ht="11.25" x14ac:dyDescent="0.2">
      <c r="A651" s="3" t="s">
        <v>2768</v>
      </c>
      <c r="B651" s="3" t="s">
        <v>2827</v>
      </c>
      <c r="C651" s="3" t="s">
        <v>36</v>
      </c>
      <c r="D651" s="3">
        <v>13690</v>
      </c>
      <c r="E651" s="3" t="s">
        <v>2860</v>
      </c>
      <c r="F651" s="3" t="s">
        <v>2863</v>
      </c>
      <c r="G651" s="3" t="s">
        <v>2861</v>
      </c>
      <c r="H651" s="3" t="s">
        <v>2862</v>
      </c>
      <c r="I651" s="3" t="s">
        <v>42</v>
      </c>
      <c r="J651" s="3" t="s">
        <v>43</v>
      </c>
      <c r="K651" s="3" t="s">
        <v>44</v>
      </c>
      <c r="L651" s="3" t="s">
        <v>45</v>
      </c>
      <c r="M651" s="3" t="s">
        <v>9</v>
      </c>
      <c r="N651" s="3">
        <v>100</v>
      </c>
      <c r="O651" s="3">
        <v>972</v>
      </c>
      <c r="P651" s="3">
        <v>972</v>
      </c>
      <c r="Q651" s="3">
        <v>0</v>
      </c>
      <c r="R651" s="3"/>
      <c r="S651" s="3">
        <v>100</v>
      </c>
      <c r="T651" s="3">
        <v>1104</v>
      </c>
      <c r="U651" s="3">
        <v>1104</v>
      </c>
      <c r="V651" s="3">
        <v>0</v>
      </c>
      <c r="W651" s="3" t="s">
        <v>2864</v>
      </c>
      <c r="X651" s="14">
        <f t="shared" si="10"/>
        <v>0</v>
      </c>
    </row>
    <row r="652" spans="1:24" s="4" customFormat="1" ht="11.25" x14ac:dyDescent="0.2">
      <c r="A652" s="3" t="s">
        <v>2768</v>
      </c>
      <c r="B652" s="3" t="s">
        <v>2827</v>
      </c>
      <c r="C652" s="3" t="s">
        <v>36</v>
      </c>
      <c r="D652" s="3">
        <v>13711</v>
      </c>
      <c r="E652" s="3" t="s">
        <v>2865</v>
      </c>
      <c r="F652" s="3" t="s">
        <v>2867</v>
      </c>
      <c r="G652" s="3" t="s">
        <v>2846</v>
      </c>
      <c r="H652" s="3" t="s">
        <v>2866</v>
      </c>
      <c r="I652" s="3" t="s">
        <v>42</v>
      </c>
      <c r="J652" s="3" t="s">
        <v>43</v>
      </c>
      <c r="K652" s="3" t="s">
        <v>44</v>
      </c>
      <c r="L652" s="3" t="s">
        <v>45</v>
      </c>
      <c r="M652" s="3" t="s">
        <v>9</v>
      </c>
      <c r="N652" s="3">
        <v>100</v>
      </c>
      <c r="O652" s="3">
        <v>10</v>
      </c>
      <c r="P652" s="3">
        <v>10</v>
      </c>
      <c r="Q652" s="3">
        <v>0</v>
      </c>
      <c r="R652" s="3"/>
      <c r="S652" s="3" t="s">
        <v>67</v>
      </c>
      <c r="T652" s="3" t="s">
        <v>40</v>
      </c>
      <c r="U652" s="3" t="s">
        <v>40</v>
      </c>
      <c r="V652" s="3" t="s">
        <v>40</v>
      </c>
      <c r="W652" s="3" t="s">
        <v>2868</v>
      </c>
      <c r="X652" s="14">
        <f t="shared" si="10"/>
        <v>1</v>
      </c>
    </row>
    <row r="653" spans="1:24" s="4" customFormat="1" ht="11.25" x14ac:dyDescent="0.2">
      <c r="A653" s="3" t="s">
        <v>2768</v>
      </c>
      <c r="B653" s="3" t="s">
        <v>2827</v>
      </c>
      <c r="C653" s="3" t="s">
        <v>36</v>
      </c>
      <c r="D653" s="3">
        <v>13713</v>
      </c>
      <c r="E653" s="3" t="s">
        <v>2869</v>
      </c>
      <c r="F653" s="3" t="s">
        <v>2871</v>
      </c>
      <c r="G653" s="3" t="s">
        <v>2829</v>
      </c>
      <c r="H653" s="3" t="s">
        <v>2870</v>
      </c>
      <c r="I653" s="3" t="s">
        <v>42</v>
      </c>
      <c r="J653" s="3" t="s">
        <v>43</v>
      </c>
      <c r="K653" s="3" t="s">
        <v>44</v>
      </c>
      <c r="L653" s="3" t="s">
        <v>45</v>
      </c>
      <c r="M653" s="3" t="s">
        <v>9</v>
      </c>
      <c r="N653" s="3">
        <v>100</v>
      </c>
      <c r="O653" s="3">
        <v>3</v>
      </c>
      <c r="P653" s="3">
        <v>3</v>
      </c>
      <c r="Q653" s="3">
        <v>0</v>
      </c>
      <c r="R653" s="3"/>
      <c r="S653" s="3" t="s">
        <v>67</v>
      </c>
      <c r="T653" s="3" t="s">
        <v>40</v>
      </c>
      <c r="U653" s="3" t="s">
        <v>40</v>
      </c>
      <c r="V653" s="3" t="s">
        <v>40</v>
      </c>
      <c r="W653" s="3" t="s">
        <v>2872</v>
      </c>
      <c r="X653" s="14">
        <f t="shared" si="10"/>
        <v>1</v>
      </c>
    </row>
    <row r="654" spans="1:24" s="4" customFormat="1" ht="11.25" x14ac:dyDescent="0.2">
      <c r="A654" s="3" t="s">
        <v>2768</v>
      </c>
      <c r="B654" s="3" t="s">
        <v>2827</v>
      </c>
      <c r="C654" s="3" t="s">
        <v>36</v>
      </c>
      <c r="D654" s="3">
        <v>13714</v>
      </c>
      <c r="E654" s="3" t="s">
        <v>2873</v>
      </c>
      <c r="F654" s="3" t="s">
        <v>2876</v>
      </c>
      <c r="G654" s="3" t="s">
        <v>2874</v>
      </c>
      <c r="H654" s="3" t="s">
        <v>2875</v>
      </c>
      <c r="I654" s="3" t="s">
        <v>42</v>
      </c>
      <c r="J654" s="3" t="s">
        <v>43</v>
      </c>
      <c r="K654" s="3" t="s">
        <v>44</v>
      </c>
      <c r="L654" s="3" t="s">
        <v>45</v>
      </c>
      <c r="M654" s="3" t="s">
        <v>9</v>
      </c>
      <c r="N654" s="3">
        <v>100</v>
      </c>
      <c r="O654" s="3">
        <v>12</v>
      </c>
      <c r="P654" s="3">
        <v>12</v>
      </c>
      <c r="Q654" s="3">
        <v>0</v>
      </c>
      <c r="R654" s="3"/>
      <c r="S654" s="3" t="s">
        <v>67</v>
      </c>
      <c r="T654" s="3" t="s">
        <v>40</v>
      </c>
      <c r="U654" s="3" t="s">
        <v>40</v>
      </c>
      <c r="V654" s="3" t="s">
        <v>40</v>
      </c>
      <c r="W654" s="3" t="s">
        <v>2877</v>
      </c>
      <c r="X654" s="14">
        <f t="shared" si="10"/>
        <v>1</v>
      </c>
    </row>
    <row r="655" spans="1:24" s="4" customFormat="1" ht="11.25" x14ac:dyDescent="0.2">
      <c r="A655" s="3" t="s">
        <v>2768</v>
      </c>
      <c r="B655" s="3" t="s">
        <v>2827</v>
      </c>
      <c r="C655" s="3" t="s">
        <v>36</v>
      </c>
      <c r="D655" s="3">
        <v>13720</v>
      </c>
      <c r="E655" s="3" t="s">
        <v>2878</v>
      </c>
      <c r="F655" s="3" t="s">
        <v>2881</v>
      </c>
      <c r="G655" s="3" t="s">
        <v>2879</v>
      </c>
      <c r="H655" s="3" t="s">
        <v>2880</v>
      </c>
      <c r="I655" s="3" t="s">
        <v>42</v>
      </c>
      <c r="J655" s="3" t="s">
        <v>43</v>
      </c>
      <c r="K655" s="3" t="s">
        <v>44</v>
      </c>
      <c r="L655" s="3" t="s">
        <v>78</v>
      </c>
      <c r="M655" s="3" t="s">
        <v>9</v>
      </c>
      <c r="N655" s="3">
        <v>76.7</v>
      </c>
      <c r="O655" s="3">
        <v>23</v>
      </c>
      <c r="P655" s="3">
        <v>30</v>
      </c>
      <c r="Q655" s="3">
        <v>0</v>
      </c>
      <c r="R655" s="3"/>
      <c r="S655" s="3">
        <v>70</v>
      </c>
      <c r="T655" s="3">
        <v>21</v>
      </c>
      <c r="U655" s="3">
        <v>30</v>
      </c>
      <c r="V655" s="3">
        <v>0</v>
      </c>
      <c r="W655" s="3" t="s">
        <v>2882</v>
      </c>
      <c r="X655" s="14">
        <f t="shared" si="10"/>
        <v>9.5714285714285752E-2</v>
      </c>
    </row>
    <row r="656" spans="1:24" s="4" customFormat="1" ht="11.25" x14ac:dyDescent="0.2">
      <c r="A656" s="3" t="s">
        <v>2883</v>
      </c>
      <c r="B656" s="3" t="s">
        <v>2884</v>
      </c>
      <c r="C656" s="3" t="s">
        <v>36</v>
      </c>
      <c r="D656" s="3">
        <v>10527</v>
      </c>
      <c r="E656" s="3" t="s">
        <v>2885</v>
      </c>
      <c r="F656" s="3" t="s">
        <v>2888</v>
      </c>
      <c r="G656" s="3" t="s">
        <v>2886</v>
      </c>
      <c r="H656" s="3" t="s">
        <v>2887</v>
      </c>
      <c r="I656" s="3" t="s">
        <v>42</v>
      </c>
      <c r="J656" s="3" t="s">
        <v>43</v>
      </c>
      <c r="K656" s="3" t="s">
        <v>44</v>
      </c>
      <c r="L656" s="3" t="s">
        <v>6</v>
      </c>
      <c r="M656" s="3" t="s">
        <v>5257</v>
      </c>
      <c r="N656" s="3">
        <v>96</v>
      </c>
      <c r="O656" s="3">
        <v>24</v>
      </c>
      <c r="P656" s="3">
        <v>25</v>
      </c>
      <c r="Q656" s="3">
        <v>0</v>
      </c>
      <c r="R656" s="3"/>
      <c r="S656" s="3">
        <v>0</v>
      </c>
      <c r="T656" s="3">
        <v>29</v>
      </c>
      <c r="U656" s="3">
        <v>29</v>
      </c>
      <c r="V656" s="3">
        <v>0</v>
      </c>
      <c r="W656" s="3" t="s">
        <v>2889</v>
      </c>
      <c r="X656" s="14" t="str">
        <f t="shared" si="10"/>
        <v>-</v>
      </c>
    </row>
    <row r="657" spans="1:24" s="4" customFormat="1" ht="11.25" x14ac:dyDescent="0.2">
      <c r="A657" s="3" t="s">
        <v>2883</v>
      </c>
      <c r="B657" s="3" t="s">
        <v>2884</v>
      </c>
      <c r="C657" s="3" t="s">
        <v>36</v>
      </c>
      <c r="D657" s="3">
        <v>11932</v>
      </c>
      <c r="E657" s="3" t="s">
        <v>2890</v>
      </c>
      <c r="F657" s="3" t="s">
        <v>2891</v>
      </c>
      <c r="G657" s="3"/>
      <c r="H657" s="3"/>
      <c r="I657" s="3" t="s">
        <v>42</v>
      </c>
      <c r="J657" s="3" t="s">
        <v>43</v>
      </c>
      <c r="K657" s="3" t="s">
        <v>44</v>
      </c>
      <c r="L657" s="3" t="s">
        <v>78</v>
      </c>
      <c r="M657" s="3" t="s">
        <v>5256</v>
      </c>
      <c r="N657" s="3" t="s">
        <v>67</v>
      </c>
      <c r="O657" s="3" t="s">
        <v>40</v>
      </c>
      <c r="P657" s="3" t="s">
        <v>40</v>
      </c>
      <c r="Q657" s="3" t="s">
        <v>40</v>
      </c>
      <c r="R657" s="3"/>
      <c r="S657" s="3">
        <v>100</v>
      </c>
      <c r="T657" s="3">
        <v>16</v>
      </c>
      <c r="U657" s="3">
        <v>16</v>
      </c>
      <c r="V657" s="3">
        <v>0</v>
      </c>
      <c r="W657" s="3" t="s">
        <v>2892</v>
      </c>
      <c r="X657" s="14" t="str">
        <f t="shared" si="10"/>
        <v>-</v>
      </c>
    </row>
    <row r="658" spans="1:24" s="4" customFormat="1" ht="11.25" x14ac:dyDescent="0.2">
      <c r="A658" s="3" t="s">
        <v>2883</v>
      </c>
      <c r="B658" s="3" t="s">
        <v>2884</v>
      </c>
      <c r="C658" s="3" t="s">
        <v>36</v>
      </c>
      <c r="D658" s="3">
        <v>11935</v>
      </c>
      <c r="E658" s="3" t="s">
        <v>2893</v>
      </c>
      <c r="F658" s="3" t="s">
        <v>2894</v>
      </c>
      <c r="G658" s="3"/>
      <c r="H658" s="3"/>
      <c r="I658" s="3" t="s">
        <v>42</v>
      </c>
      <c r="J658" s="3" t="s">
        <v>43</v>
      </c>
      <c r="K658" s="3" t="s">
        <v>44</v>
      </c>
      <c r="L658" s="3" t="s">
        <v>78</v>
      </c>
      <c r="M658" s="3" t="s">
        <v>5256</v>
      </c>
      <c r="N658" s="3" t="s">
        <v>67</v>
      </c>
      <c r="O658" s="3" t="s">
        <v>40</v>
      </c>
      <c r="P658" s="3" t="s">
        <v>40</v>
      </c>
      <c r="Q658" s="3" t="s">
        <v>40</v>
      </c>
      <c r="R658" s="3"/>
      <c r="S658" s="3">
        <v>100</v>
      </c>
      <c r="T658" s="3">
        <v>10</v>
      </c>
      <c r="U658" s="3">
        <v>10</v>
      </c>
      <c r="V658" s="3">
        <v>0</v>
      </c>
      <c r="W658" s="3" t="s">
        <v>2895</v>
      </c>
      <c r="X658" s="14" t="str">
        <f t="shared" si="10"/>
        <v>-</v>
      </c>
    </row>
    <row r="659" spans="1:24" s="4" customFormat="1" ht="11.25" x14ac:dyDescent="0.2">
      <c r="A659" s="3" t="s">
        <v>2883</v>
      </c>
      <c r="B659" s="3" t="s">
        <v>2884</v>
      </c>
      <c r="C659" s="3" t="s">
        <v>36</v>
      </c>
      <c r="D659" s="3">
        <v>11936</v>
      </c>
      <c r="E659" s="3" t="s">
        <v>2896</v>
      </c>
      <c r="F659" s="3" t="s">
        <v>2897</v>
      </c>
      <c r="G659" s="3"/>
      <c r="H659" s="3"/>
      <c r="I659" s="3" t="s">
        <v>42</v>
      </c>
      <c r="J659" s="3" t="s">
        <v>43</v>
      </c>
      <c r="K659" s="3" t="s">
        <v>44</v>
      </c>
      <c r="L659" s="3" t="s">
        <v>78</v>
      </c>
      <c r="M659" s="3" t="s">
        <v>5256</v>
      </c>
      <c r="N659" s="3" t="s">
        <v>67</v>
      </c>
      <c r="O659" s="3" t="s">
        <v>40</v>
      </c>
      <c r="P659" s="3" t="s">
        <v>40</v>
      </c>
      <c r="Q659" s="3" t="s">
        <v>40</v>
      </c>
      <c r="R659" s="3"/>
      <c r="S659" s="3">
        <v>96.2</v>
      </c>
      <c r="T659" s="3">
        <v>76</v>
      </c>
      <c r="U659" s="3">
        <v>79</v>
      </c>
      <c r="V659" s="3">
        <v>0</v>
      </c>
      <c r="W659" s="3" t="s">
        <v>2898</v>
      </c>
      <c r="X659" s="14" t="str">
        <f t="shared" si="10"/>
        <v>-</v>
      </c>
    </row>
    <row r="660" spans="1:24" s="4" customFormat="1" ht="11.25" x14ac:dyDescent="0.2">
      <c r="A660" s="3" t="s">
        <v>2883</v>
      </c>
      <c r="B660" s="3" t="s">
        <v>2884</v>
      </c>
      <c r="C660" s="3" t="s">
        <v>36</v>
      </c>
      <c r="D660" s="3">
        <v>13827</v>
      </c>
      <c r="E660" s="3" t="s">
        <v>2899</v>
      </c>
      <c r="F660" s="3" t="s">
        <v>2902</v>
      </c>
      <c r="G660" s="3" t="s">
        <v>2900</v>
      </c>
      <c r="H660" s="3" t="s">
        <v>2901</v>
      </c>
      <c r="I660" s="3" t="s">
        <v>42</v>
      </c>
      <c r="J660" s="3" t="s">
        <v>43</v>
      </c>
      <c r="K660" s="3" t="s">
        <v>44</v>
      </c>
      <c r="L660" s="3" t="s">
        <v>6</v>
      </c>
      <c r="M660" s="3" t="s">
        <v>9</v>
      </c>
      <c r="N660" s="3">
        <v>80</v>
      </c>
      <c r="O660" s="3">
        <v>8</v>
      </c>
      <c r="P660" s="3">
        <v>10</v>
      </c>
      <c r="Q660" s="3">
        <v>0</v>
      </c>
      <c r="R660" s="3"/>
      <c r="S660" s="3">
        <v>0</v>
      </c>
      <c r="T660" s="3">
        <v>0</v>
      </c>
      <c r="U660" s="3">
        <v>0</v>
      </c>
      <c r="V660" s="3">
        <v>0</v>
      </c>
      <c r="W660" s="3" t="s">
        <v>2903</v>
      </c>
      <c r="X660" s="14">
        <f t="shared" si="10"/>
        <v>1</v>
      </c>
    </row>
    <row r="661" spans="1:24" s="4" customFormat="1" ht="11.25" x14ac:dyDescent="0.2">
      <c r="A661" s="3" t="s">
        <v>2883</v>
      </c>
      <c r="B661" s="3" t="s">
        <v>2884</v>
      </c>
      <c r="C661" s="3" t="s">
        <v>36</v>
      </c>
      <c r="D661" s="3">
        <v>13833</v>
      </c>
      <c r="E661" s="3" t="s">
        <v>2904</v>
      </c>
      <c r="F661" s="3" t="s">
        <v>2906</v>
      </c>
      <c r="G661" s="3" t="s">
        <v>2886</v>
      </c>
      <c r="H661" s="3" t="s">
        <v>2905</v>
      </c>
      <c r="I661" s="3" t="s">
        <v>42</v>
      </c>
      <c r="J661" s="3" t="s">
        <v>43</v>
      </c>
      <c r="K661" s="3" t="s">
        <v>44</v>
      </c>
      <c r="L661" s="3" t="s">
        <v>78</v>
      </c>
      <c r="M661" s="3" t="s">
        <v>9</v>
      </c>
      <c r="N661" s="3">
        <v>98.1</v>
      </c>
      <c r="O661" s="3">
        <v>101</v>
      </c>
      <c r="P661" s="3">
        <v>103</v>
      </c>
      <c r="Q661" s="3">
        <v>0</v>
      </c>
      <c r="R661" s="3"/>
      <c r="S661" s="3">
        <v>97.1</v>
      </c>
      <c r="T661" s="3">
        <v>102</v>
      </c>
      <c r="U661" s="3">
        <v>105</v>
      </c>
      <c r="V661" s="3">
        <v>0</v>
      </c>
      <c r="W661" s="3" t="s">
        <v>2907</v>
      </c>
      <c r="X661" s="14">
        <f t="shared" si="10"/>
        <v>1.0298661174047374E-2</v>
      </c>
    </row>
    <row r="662" spans="1:24" s="4" customFormat="1" ht="11.25" x14ac:dyDescent="0.2">
      <c r="A662" s="3" t="s">
        <v>2883</v>
      </c>
      <c r="B662" s="3" t="s">
        <v>2908</v>
      </c>
      <c r="C662" s="3" t="s">
        <v>263</v>
      </c>
      <c r="D662" s="3">
        <v>6488</v>
      </c>
      <c r="E662" s="3" t="s">
        <v>2909</v>
      </c>
      <c r="F662" s="3" t="s">
        <v>2912</v>
      </c>
      <c r="G662" s="3" t="s">
        <v>2910</v>
      </c>
      <c r="H662" s="3" t="s">
        <v>2911</v>
      </c>
      <c r="I662" s="3" t="s">
        <v>42</v>
      </c>
      <c r="J662" s="3" t="s">
        <v>43</v>
      </c>
      <c r="K662" s="3" t="s">
        <v>53</v>
      </c>
      <c r="L662" s="3" t="s">
        <v>6</v>
      </c>
      <c r="M662" s="3" t="s">
        <v>5257</v>
      </c>
      <c r="N662" s="3">
        <v>94</v>
      </c>
      <c r="O662" s="3">
        <v>29</v>
      </c>
      <c r="P662" s="3">
        <v>31</v>
      </c>
      <c r="Q662" s="3">
        <v>0</v>
      </c>
      <c r="R662" s="3"/>
      <c r="S662" s="3">
        <v>100</v>
      </c>
      <c r="T662" s="3">
        <v>23</v>
      </c>
      <c r="U662" s="3">
        <v>23</v>
      </c>
      <c r="V662" s="3">
        <v>0</v>
      </c>
      <c r="W662" s="3" t="s">
        <v>2913</v>
      </c>
      <c r="X662" s="14">
        <f t="shared" si="10"/>
        <v>-0.06</v>
      </c>
    </row>
    <row r="663" spans="1:24" s="4" customFormat="1" ht="11.25" x14ac:dyDescent="0.2">
      <c r="A663" s="3" t="s">
        <v>2883</v>
      </c>
      <c r="B663" s="3" t="s">
        <v>2908</v>
      </c>
      <c r="C663" s="3" t="s">
        <v>263</v>
      </c>
      <c r="D663" s="3">
        <v>6708</v>
      </c>
      <c r="E663" s="3" t="s">
        <v>2914</v>
      </c>
      <c r="F663" s="3" t="s">
        <v>2915</v>
      </c>
      <c r="G663" s="3"/>
      <c r="H663" s="3"/>
      <c r="I663" s="3" t="s">
        <v>42</v>
      </c>
      <c r="J663" s="3" t="s">
        <v>43</v>
      </c>
      <c r="K663" s="3" t="s">
        <v>44</v>
      </c>
      <c r="L663" s="3" t="s">
        <v>6</v>
      </c>
      <c r="M663" s="3" t="s">
        <v>5256</v>
      </c>
      <c r="N663" s="3" t="s">
        <v>67</v>
      </c>
      <c r="O663" s="3" t="s">
        <v>40</v>
      </c>
      <c r="P663" s="3" t="s">
        <v>40</v>
      </c>
      <c r="Q663" s="3" t="s">
        <v>40</v>
      </c>
      <c r="R663" s="3"/>
      <c r="S663" s="3">
        <v>100</v>
      </c>
      <c r="T663" s="3">
        <v>1</v>
      </c>
      <c r="U663" s="3">
        <v>1</v>
      </c>
      <c r="V663" s="3">
        <v>0</v>
      </c>
      <c r="W663" s="3" t="s">
        <v>2916</v>
      </c>
      <c r="X663" s="14" t="str">
        <f t="shared" si="10"/>
        <v>-</v>
      </c>
    </row>
    <row r="664" spans="1:24" s="4" customFormat="1" ht="11.25" x14ac:dyDescent="0.2">
      <c r="A664" s="3" t="s">
        <v>2883</v>
      </c>
      <c r="B664" s="3" t="s">
        <v>2908</v>
      </c>
      <c r="C664" s="3" t="s">
        <v>263</v>
      </c>
      <c r="D664" s="3">
        <v>9568</v>
      </c>
      <c r="E664" s="3" t="s">
        <v>2917</v>
      </c>
      <c r="F664" s="3" t="s">
        <v>2920</v>
      </c>
      <c r="G664" s="3" t="s">
        <v>2918</v>
      </c>
      <c r="H664" s="3" t="s">
        <v>2919</v>
      </c>
      <c r="I664" s="3" t="s">
        <v>42</v>
      </c>
      <c r="J664" s="3" t="s">
        <v>43</v>
      </c>
      <c r="K664" s="3" t="s">
        <v>44</v>
      </c>
      <c r="L664" s="3" t="s">
        <v>6</v>
      </c>
      <c r="M664" s="3" t="s">
        <v>5257</v>
      </c>
      <c r="N664" s="3">
        <v>100</v>
      </c>
      <c r="O664" s="3">
        <v>2</v>
      </c>
      <c r="P664" s="3">
        <v>2</v>
      </c>
      <c r="Q664" s="3">
        <v>0</v>
      </c>
      <c r="R664" s="3"/>
      <c r="S664" s="3">
        <v>100</v>
      </c>
      <c r="T664" s="3">
        <v>2</v>
      </c>
      <c r="U664" s="3">
        <v>2</v>
      </c>
      <c r="V664" s="3">
        <v>0</v>
      </c>
      <c r="W664" s="3" t="s">
        <v>2921</v>
      </c>
      <c r="X664" s="14">
        <f t="shared" si="10"/>
        <v>0</v>
      </c>
    </row>
    <row r="665" spans="1:24" s="4" customFormat="1" ht="11.25" x14ac:dyDescent="0.2">
      <c r="A665" s="3" t="s">
        <v>2883</v>
      </c>
      <c r="B665" s="3" t="s">
        <v>2908</v>
      </c>
      <c r="C665" s="3" t="s">
        <v>263</v>
      </c>
      <c r="D665" s="3">
        <v>10094</v>
      </c>
      <c r="E665" s="3" t="s">
        <v>2922</v>
      </c>
      <c r="F665" s="3" t="s">
        <v>2924</v>
      </c>
      <c r="G665" s="3" t="s">
        <v>2918</v>
      </c>
      <c r="H665" s="3" t="s">
        <v>2923</v>
      </c>
      <c r="I665" s="3" t="s">
        <v>42</v>
      </c>
      <c r="J665" s="3" t="s">
        <v>43</v>
      </c>
      <c r="K665" s="3" t="s">
        <v>53</v>
      </c>
      <c r="L665" s="3" t="s">
        <v>6</v>
      </c>
      <c r="M665" s="3" t="s">
        <v>5257</v>
      </c>
      <c r="N665" s="3">
        <v>96</v>
      </c>
      <c r="O665" s="3">
        <v>24</v>
      </c>
      <c r="P665" s="3">
        <v>25</v>
      </c>
      <c r="Q665" s="3">
        <v>0</v>
      </c>
      <c r="R665" s="3"/>
      <c r="S665" s="3">
        <v>100</v>
      </c>
      <c r="T665" s="3">
        <v>10</v>
      </c>
      <c r="U665" s="3">
        <v>10</v>
      </c>
      <c r="V665" s="3">
        <v>0</v>
      </c>
      <c r="W665" s="3" t="s">
        <v>2925</v>
      </c>
      <c r="X665" s="14">
        <f t="shared" si="10"/>
        <v>-0.04</v>
      </c>
    </row>
    <row r="666" spans="1:24" s="4" customFormat="1" ht="11.25" x14ac:dyDescent="0.2">
      <c r="A666" s="3" t="s">
        <v>2883</v>
      </c>
      <c r="B666" s="3" t="s">
        <v>2908</v>
      </c>
      <c r="C666" s="3" t="s">
        <v>263</v>
      </c>
      <c r="D666" s="3">
        <v>13843</v>
      </c>
      <c r="E666" s="3" t="s">
        <v>2926</v>
      </c>
      <c r="F666" s="3" t="s">
        <v>2928</v>
      </c>
      <c r="G666" s="3" t="s">
        <v>2918</v>
      </c>
      <c r="H666" s="3" t="s">
        <v>2927</v>
      </c>
      <c r="I666" s="3" t="s">
        <v>42</v>
      </c>
      <c r="J666" s="3" t="s">
        <v>43</v>
      </c>
      <c r="K666" s="3" t="s">
        <v>53</v>
      </c>
      <c r="L666" s="3" t="s">
        <v>6</v>
      </c>
      <c r="M666" s="3" t="s">
        <v>9</v>
      </c>
      <c r="N666" s="3">
        <v>67</v>
      </c>
      <c r="O666" s="3">
        <v>2</v>
      </c>
      <c r="P666" s="3">
        <v>3</v>
      </c>
      <c r="Q666" s="3">
        <v>0</v>
      </c>
      <c r="R666" s="3"/>
      <c r="S666" s="3" t="s">
        <v>67</v>
      </c>
      <c r="T666" s="3" t="s">
        <v>40</v>
      </c>
      <c r="U666" s="3" t="s">
        <v>40</v>
      </c>
      <c r="V666" s="3" t="s">
        <v>40</v>
      </c>
      <c r="W666" s="3" t="s">
        <v>2929</v>
      </c>
      <c r="X666" s="14">
        <f t="shared" si="10"/>
        <v>1</v>
      </c>
    </row>
    <row r="667" spans="1:24" s="4" customFormat="1" ht="11.25" x14ac:dyDescent="0.2">
      <c r="A667" s="3" t="s">
        <v>2883</v>
      </c>
      <c r="B667" s="3" t="s">
        <v>2930</v>
      </c>
      <c r="C667" s="3" t="s">
        <v>36</v>
      </c>
      <c r="D667" s="3">
        <v>12478</v>
      </c>
      <c r="E667" s="3" t="s">
        <v>2931</v>
      </c>
      <c r="F667" s="3" t="s">
        <v>2934</v>
      </c>
      <c r="G667" s="3" t="s">
        <v>2932</v>
      </c>
      <c r="H667" s="3" t="s">
        <v>2933</v>
      </c>
      <c r="I667" s="3" t="s">
        <v>42</v>
      </c>
      <c r="J667" s="3" t="s">
        <v>43</v>
      </c>
      <c r="K667" s="3" t="s">
        <v>53</v>
      </c>
      <c r="L667" s="3" t="s">
        <v>6</v>
      </c>
      <c r="M667" s="3" t="s">
        <v>5257</v>
      </c>
      <c r="N667" s="3">
        <v>98</v>
      </c>
      <c r="O667" s="3">
        <v>68708</v>
      </c>
      <c r="P667" s="3">
        <v>70011</v>
      </c>
      <c r="Q667" s="3">
        <v>0</v>
      </c>
      <c r="R667" s="3"/>
      <c r="S667" s="3">
        <v>99</v>
      </c>
      <c r="T667" s="3">
        <v>66034</v>
      </c>
      <c r="U667" s="3">
        <v>66678</v>
      </c>
      <c r="V667" s="3">
        <v>0</v>
      </c>
      <c r="W667" s="3" t="s">
        <v>2935</v>
      </c>
      <c r="X667" s="14">
        <f t="shared" si="10"/>
        <v>-1.0101010101010102E-2</v>
      </c>
    </row>
    <row r="668" spans="1:24" s="4" customFormat="1" ht="11.25" x14ac:dyDescent="0.2">
      <c r="A668" s="3" t="s">
        <v>2883</v>
      </c>
      <c r="B668" s="3" t="s">
        <v>2930</v>
      </c>
      <c r="C668" s="3" t="s">
        <v>36</v>
      </c>
      <c r="D668" s="3">
        <v>12479</v>
      </c>
      <c r="E668" s="3" t="s">
        <v>2936</v>
      </c>
      <c r="F668" s="3" t="s">
        <v>2937</v>
      </c>
      <c r="G668" s="3" t="s">
        <v>2932</v>
      </c>
      <c r="H668" s="3" t="s">
        <v>2933</v>
      </c>
      <c r="I668" s="3" t="s">
        <v>42</v>
      </c>
      <c r="J668" s="3" t="s">
        <v>43</v>
      </c>
      <c r="K668" s="3" t="s">
        <v>53</v>
      </c>
      <c r="L668" s="3" t="s">
        <v>6</v>
      </c>
      <c r="M668" s="3" t="s">
        <v>5257</v>
      </c>
      <c r="N668" s="3">
        <v>98</v>
      </c>
      <c r="O668" s="3">
        <v>68110</v>
      </c>
      <c r="P668" s="3">
        <v>69500</v>
      </c>
      <c r="Q668" s="3">
        <v>0</v>
      </c>
      <c r="R668" s="3"/>
      <c r="S668" s="3">
        <v>95</v>
      </c>
      <c r="T668" s="3">
        <v>66005</v>
      </c>
      <c r="U668" s="3">
        <v>69407</v>
      </c>
      <c r="V668" s="3">
        <v>0</v>
      </c>
      <c r="W668" s="3" t="s">
        <v>2938</v>
      </c>
      <c r="X668" s="14">
        <f t="shared" si="10"/>
        <v>3.1578947368421054E-2</v>
      </c>
    </row>
    <row r="669" spans="1:24" s="4" customFormat="1" ht="11.25" x14ac:dyDescent="0.2">
      <c r="A669" s="3" t="s">
        <v>2883</v>
      </c>
      <c r="B669" s="3" t="s">
        <v>2930</v>
      </c>
      <c r="C669" s="3" t="s">
        <v>36</v>
      </c>
      <c r="D669" s="3">
        <v>12720</v>
      </c>
      <c r="E669" s="3" t="s">
        <v>2939</v>
      </c>
      <c r="F669" s="3" t="s">
        <v>2942</v>
      </c>
      <c r="G669" s="3" t="s">
        <v>2940</v>
      </c>
      <c r="H669" s="3" t="s">
        <v>2941</v>
      </c>
      <c r="I669" s="3" t="s">
        <v>42</v>
      </c>
      <c r="J669" s="3" t="s">
        <v>43</v>
      </c>
      <c r="K669" s="3" t="s">
        <v>53</v>
      </c>
      <c r="L669" s="3" t="s">
        <v>6</v>
      </c>
      <c r="M669" s="3" t="s">
        <v>5257</v>
      </c>
      <c r="N669" s="3">
        <v>98</v>
      </c>
      <c r="O669" s="3">
        <v>465</v>
      </c>
      <c r="P669" s="3">
        <v>474</v>
      </c>
      <c r="Q669" s="3">
        <v>0</v>
      </c>
      <c r="R669" s="3"/>
      <c r="S669" s="3">
        <v>100</v>
      </c>
      <c r="T669" s="3">
        <v>430</v>
      </c>
      <c r="U669" s="3">
        <v>431</v>
      </c>
      <c r="V669" s="3">
        <v>0</v>
      </c>
      <c r="W669" s="3" t="s">
        <v>2943</v>
      </c>
      <c r="X669" s="14">
        <f t="shared" si="10"/>
        <v>-0.02</v>
      </c>
    </row>
    <row r="670" spans="1:24" s="4" customFormat="1" ht="11.25" x14ac:dyDescent="0.2">
      <c r="A670" s="3" t="s">
        <v>2883</v>
      </c>
      <c r="B670" s="3" t="s">
        <v>2930</v>
      </c>
      <c r="C670" s="3" t="s">
        <v>36</v>
      </c>
      <c r="D670" s="3">
        <v>13709</v>
      </c>
      <c r="E670" s="3" t="s">
        <v>2944</v>
      </c>
      <c r="F670" s="3" t="s">
        <v>2947</v>
      </c>
      <c r="G670" s="3" t="s">
        <v>2945</v>
      </c>
      <c r="H670" s="3" t="s">
        <v>2946</v>
      </c>
      <c r="I670" s="3" t="s">
        <v>42</v>
      </c>
      <c r="J670" s="3" t="s">
        <v>43</v>
      </c>
      <c r="K670" s="3" t="s">
        <v>53</v>
      </c>
      <c r="L670" s="3" t="s">
        <v>45</v>
      </c>
      <c r="M670" s="3" t="s">
        <v>9</v>
      </c>
      <c r="N670" s="3">
        <v>100</v>
      </c>
      <c r="O670" s="3">
        <v>132</v>
      </c>
      <c r="P670" s="3">
        <v>132</v>
      </c>
      <c r="Q670" s="3">
        <v>0</v>
      </c>
      <c r="R670" s="3"/>
      <c r="S670" s="3">
        <v>100</v>
      </c>
      <c r="T670" s="3">
        <v>132</v>
      </c>
      <c r="U670" s="3">
        <v>132</v>
      </c>
      <c r="V670" s="3">
        <v>0</v>
      </c>
      <c r="W670" s="3" t="s">
        <v>2948</v>
      </c>
      <c r="X670" s="14">
        <f t="shared" si="10"/>
        <v>0</v>
      </c>
    </row>
    <row r="671" spans="1:24" s="4" customFormat="1" ht="11.25" x14ac:dyDescent="0.2">
      <c r="A671" s="3" t="s">
        <v>2883</v>
      </c>
      <c r="B671" s="3" t="s">
        <v>2949</v>
      </c>
      <c r="C671" s="3" t="s">
        <v>36</v>
      </c>
      <c r="D671" s="3">
        <v>8439</v>
      </c>
      <c r="E671" s="3" t="s">
        <v>2950</v>
      </c>
      <c r="F671" s="3" t="s">
        <v>2953</v>
      </c>
      <c r="G671" s="3" t="s">
        <v>2951</v>
      </c>
      <c r="H671" s="3" t="s">
        <v>2952</v>
      </c>
      <c r="I671" s="3" t="s">
        <v>42</v>
      </c>
      <c r="J671" s="3" t="s">
        <v>52</v>
      </c>
      <c r="K671" s="3" t="s">
        <v>953</v>
      </c>
      <c r="L671" s="3" t="s">
        <v>45</v>
      </c>
      <c r="M671" s="3" t="s">
        <v>5257</v>
      </c>
      <c r="N671" s="3">
        <v>8.44</v>
      </c>
      <c r="O671" s="3">
        <v>844</v>
      </c>
      <c r="P671" s="3">
        <v>10000</v>
      </c>
      <c r="Q671" s="3">
        <v>0</v>
      </c>
      <c r="R671" s="3"/>
      <c r="S671" s="3">
        <v>8.2200000000000006</v>
      </c>
      <c r="T671" s="3">
        <v>2423</v>
      </c>
      <c r="U671" s="3">
        <v>29479</v>
      </c>
      <c r="V671" s="3">
        <v>0</v>
      </c>
      <c r="W671" s="3" t="s">
        <v>2954</v>
      </c>
      <c r="X671" s="14">
        <f t="shared" si="10"/>
        <v>-2.6763990267639762E-2</v>
      </c>
    </row>
    <row r="672" spans="1:24" s="4" customFormat="1" ht="11.25" x14ac:dyDescent="0.2">
      <c r="A672" s="3" t="s">
        <v>2883</v>
      </c>
      <c r="B672" s="3" t="s">
        <v>2949</v>
      </c>
      <c r="C672" s="3" t="s">
        <v>36</v>
      </c>
      <c r="D672" s="3">
        <v>12263</v>
      </c>
      <c r="E672" s="3" t="s">
        <v>2955</v>
      </c>
      <c r="F672" s="3" t="s">
        <v>2957</v>
      </c>
      <c r="G672" s="3" t="s">
        <v>2951</v>
      </c>
      <c r="H672" s="3" t="s">
        <v>2956</v>
      </c>
      <c r="I672" s="3" t="s">
        <v>42</v>
      </c>
      <c r="J672" s="3" t="s">
        <v>43</v>
      </c>
      <c r="K672" s="3" t="s">
        <v>44</v>
      </c>
      <c r="L672" s="3" t="s">
        <v>6</v>
      </c>
      <c r="M672" s="3" t="s">
        <v>5256</v>
      </c>
      <c r="N672" s="3" t="s">
        <v>67</v>
      </c>
      <c r="O672" s="3" t="s">
        <v>40</v>
      </c>
      <c r="P672" s="3" t="s">
        <v>40</v>
      </c>
      <c r="Q672" s="3" t="s">
        <v>40</v>
      </c>
      <c r="R672" s="3"/>
      <c r="S672" s="3">
        <v>100</v>
      </c>
      <c r="T672" s="3">
        <v>134279</v>
      </c>
      <c r="U672" s="3">
        <v>134279</v>
      </c>
      <c r="V672" s="3">
        <v>0</v>
      </c>
      <c r="W672" s="3" t="s">
        <v>2958</v>
      </c>
      <c r="X672" s="14" t="str">
        <f t="shared" si="10"/>
        <v>-</v>
      </c>
    </row>
    <row r="673" spans="1:24" s="4" customFormat="1" ht="11.25" x14ac:dyDescent="0.2">
      <c r="A673" s="3" t="s">
        <v>2883</v>
      </c>
      <c r="B673" s="3" t="s">
        <v>2949</v>
      </c>
      <c r="C673" s="3" t="s">
        <v>36</v>
      </c>
      <c r="D673" s="3">
        <v>13217</v>
      </c>
      <c r="E673" s="3" t="s">
        <v>2959</v>
      </c>
      <c r="F673" s="3" t="s">
        <v>2962</v>
      </c>
      <c r="G673" s="3" t="s">
        <v>2960</v>
      </c>
      <c r="H673" s="3" t="s">
        <v>2961</v>
      </c>
      <c r="I673" s="3" t="s">
        <v>42</v>
      </c>
      <c r="J673" s="3" t="s">
        <v>43</v>
      </c>
      <c r="K673" s="3" t="s">
        <v>44</v>
      </c>
      <c r="L673" s="3" t="s">
        <v>6</v>
      </c>
      <c r="M673" s="3" t="s">
        <v>5257</v>
      </c>
      <c r="N673" s="3">
        <v>53.4</v>
      </c>
      <c r="O673" s="3">
        <v>355</v>
      </c>
      <c r="P673" s="3">
        <v>665</v>
      </c>
      <c r="Q673" s="3">
        <v>0</v>
      </c>
      <c r="R673" s="3"/>
      <c r="S673" s="3">
        <v>44.8</v>
      </c>
      <c r="T673" s="3">
        <v>298</v>
      </c>
      <c r="U673" s="3">
        <v>665</v>
      </c>
      <c r="V673" s="3">
        <v>0</v>
      </c>
      <c r="W673" s="3" t="s">
        <v>2963</v>
      </c>
      <c r="X673" s="14">
        <f t="shared" si="10"/>
        <v>0.19196428571428575</v>
      </c>
    </row>
    <row r="674" spans="1:24" s="4" customFormat="1" ht="11.25" x14ac:dyDescent="0.2">
      <c r="A674" s="3" t="s">
        <v>2883</v>
      </c>
      <c r="B674" s="3" t="s">
        <v>2949</v>
      </c>
      <c r="C674" s="3" t="s">
        <v>36</v>
      </c>
      <c r="D674" s="3">
        <v>13334</v>
      </c>
      <c r="E674" s="3" t="s">
        <v>2964</v>
      </c>
      <c r="F674" s="3" t="s">
        <v>2966</v>
      </c>
      <c r="G674" s="3" t="s">
        <v>2965</v>
      </c>
      <c r="H674" s="3"/>
      <c r="I674" s="3" t="s">
        <v>42</v>
      </c>
      <c r="J674" s="3" t="s">
        <v>43</v>
      </c>
      <c r="K674" s="3" t="s">
        <v>44</v>
      </c>
      <c r="L674" s="3" t="s">
        <v>6</v>
      </c>
      <c r="M674" s="3" t="s">
        <v>5256</v>
      </c>
      <c r="N674" s="3" t="s">
        <v>67</v>
      </c>
      <c r="O674" s="3" t="s">
        <v>40</v>
      </c>
      <c r="P674" s="3" t="s">
        <v>40</v>
      </c>
      <c r="Q674" s="3" t="s">
        <v>40</v>
      </c>
      <c r="R674" s="3"/>
      <c r="S674" s="3">
        <v>0</v>
      </c>
      <c r="T674" s="3">
        <v>0</v>
      </c>
      <c r="U674" s="3">
        <v>0</v>
      </c>
      <c r="V674" s="3">
        <v>0</v>
      </c>
      <c r="W674" s="3" t="s">
        <v>2967</v>
      </c>
      <c r="X674" s="14" t="str">
        <f t="shared" si="10"/>
        <v>-</v>
      </c>
    </row>
    <row r="675" spans="1:24" s="4" customFormat="1" ht="11.25" x14ac:dyDescent="0.2">
      <c r="A675" s="3" t="s">
        <v>2883</v>
      </c>
      <c r="B675" s="3" t="s">
        <v>2949</v>
      </c>
      <c r="C675" s="3" t="s">
        <v>36</v>
      </c>
      <c r="D675" s="3">
        <v>13785</v>
      </c>
      <c r="E675" s="3" t="s">
        <v>2968</v>
      </c>
      <c r="F675" s="3" t="s">
        <v>2970</v>
      </c>
      <c r="G675" s="3" t="s">
        <v>2951</v>
      </c>
      <c r="H675" s="3" t="s">
        <v>2969</v>
      </c>
      <c r="I675" s="3" t="s">
        <v>42</v>
      </c>
      <c r="J675" s="3" t="s">
        <v>43</v>
      </c>
      <c r="K675" s="3" t="s">
        <v>44</v>
      </c>
      <c r="L675" s="3" t="s">
        <v>45</v>
      </c>
      <c r="M675" s="3" t="s">
        <v>9</v>
      </c>
      <c r="N675" s="3">
        <v>67</v>
      </c>
      <c r="O675" s="3">
        <v>500</v>
      </c>
      <c r="P675" s="3">
        <v>750</v>
      </c>
      <c r="Q675" s="3">
        <v>0</v>
      </c>
      <c r="R675" s="3"/>
      <c r="S675" s="3">
        <v>0</v>
      </c>
      <c r="T675" s="3">
        <v>0</v>
      </c>
      <c r="U675" s="3">
        <v>0</v>
      </c>
      <c r="V675" s="3">
        <v>0</v>
      </c>
      <c r="W675" s="3" t="s">
        <v>2971</v>
      </c>
      <c r="X675" s="14">
        <f t="shared" si="10"/>
        <v>1</v>
      </c>
    </row>
    <row r="676" spans="1:24" s="4" customFormat="1" ht="11.25" x14ac:dyDescent="0.2">
      <c r="A676" s="3" t="s">
        <v>2883</v>
      </c>
      <c r="B676" s="3" t="s">
        <v>2949</v>
      </c>
      <c r="C676" s="3" t="s">
        <v>36</v>
      </c>
      <c r="D676" s="3">
        <v>13791</v>
      </c>
      <c r="E676" s="3" t="s">
        <v>2972</v>
      </c>
      <c r="F676" s="3" t="s">
        <v>2974</v>
      </c>
      <c r="G676" s="3" t="s">
        <v>2965</v>
      </c>
      <c r="H676" s="3" t="s">
        <v>2973</v>
      </c>
      <c r="I676" s="3" t="s">
        <v>42</v>
      </c>
      <c r="J676" s="3" t="s">
        <v>43</v>
      </c>
      <c r="K676" s="3" t="s">
        <v>44</v>
      </c>
      <c r="L676" s="3" t="s">
        <v>6</v>
      </c>
      <c r="M676" s="3" t="s">
        <v>9</v>
      </c>
      <c r="N676" s="3">
        <v>46.15</v>
      </c>
      <c r="O676" s="3">
        <v>6</v>
      </c>
      <c r="P676" s="3">
        <v>13</v>
      </c>
      <c r="Q676" s="3">
        <v>0</v>
      </c>
      <c r="R676" s="3"/>
      <c r="S676" s="3">
        <v>0</v>
      </c>
      <c r="T676" s="3">
        <v>0</v>
      </c>
      <c r="U676" s="3">
        <v>0</v>
      </c>
      <c r="V676" s="3">
        <v>0</v>
      </c>
      <c r="W676" s="3" t="s">
        <v>2975</v>
      </c>
      <c r="X676" s="14">
        <f t="shared" si="10"/>
        <v>1</v>
      </c>
    </row>
    <row r="677" spans="1:24" s="4" customFormat="1" ht="11.25" x14ac:dyDescent="0.2">
      <c r="A677" s="3" t="s">
        <v>2883</v>
      </c>
      <c r="B677" s="3" t="s">
        <v>2976</v>
      </c>
      <c r="C677" s="3" t="s">
        <v>36</v>
      </c>
      <c r="D677" s="3">
        <v>8709</v>
      </c>
      <c r="E677" s="3" t="s">
        <v>2977</v>
      </c>
      <c r="F677" s="3" t="s">
        <v>2978</v>
      </c>
      <c r="G677" s="3"/>
      <c r="H677" s="3"/>
      <c r="I677" s="3" t="s">
        <v>42</v>
      </c>
      <c r="J677" s="3" t="s">
        <v>43</v>
      </c>
      <c r="K677" s="3" t="s">
        <v>44</v>
      </c>
      <c r="L677" s="3" t="s">
        <v>6</v>
      </c>
      <c r="M677" s="3" t="s">
        <v>5256</v>
      </c>
      <c r="N677" s="3" t="s">
        <v>67</v>
      </c>
      <c r="O677" s="3" t="s">
        <v>40</v>
      </c>
      <c r="P677" s="3" t="s">
        <v>40</v>
      </c>
      <c r="Q677" s="3" t="s">
        <v>40</v>
      </c>
      <c r="R677" s="3"/>
      <c r="S677" s="3">
        <v>97</v>
      </c>
      <c r="T677" s="3">
        <v>34</v>
      </c>
      <c r="U677" s="3">
        <v>35</v>
      </c>
      <c r="V677" s="3">
        <v>0</v>
      </c>
      <c r="W677" s="3" t="s">
        <v>2979</v>
      </c>
      <c r="X677" s="14" t="str">
        <f t="shared" si="10"/>
        <v>-</v>
      </c>
    </row>
    <row r="678" spans="1:24" s="4" customFormat="1" ht="11.25" x14ac:dyDescent="0.2">
      <c r="A678" s="3" t="s">
        <v>2883</v>
      </c>
      <c r="B678" s="3" t="s">
        <v>2976</v>
      </c>
      <c r="C678" s="3" t="s">
        <v>36</v>
      </c>
      <c r="D678" s="3">
        <v>12794</v>
      </c>
      <c r="E678" s="3" t="s">
        <v>2980</v>
      </c>
      <c r="F678" s="3" t="s">
        <v>2981</v>
      </c>
      <c r="G678" s="3"/>
      <c r="H678" s="3"/>
      <c r="I678" s="3" t="s">
        <v>42</v>
      </c>
      <c r="J678" s="3" t="s">
        <v>43</v>
      </c>
      <c r="K678" s="3" t="s">
        <v>44</v>
      </c>
      <c r="L678" s="3" t="s">
        <v>6</v>
      </c>
      <c r="M678" s="3" t="s">
        <v>5256</v>
      </c>
      <c r="N678" s="3" t="s">
        <v>67</v>
      </c>
      <c r="O678" s="3" t="s">
        <v>40</v>
      </c>
      <c r="P678" s="3" t="s">
        <v>40</v>
      </c>
      <c r="Q678" s="3" t="s">
        <v>40</v>
      </c>
      <c r="R678" s="3"/>
      <c r="S678" s="3">
        <v>71</v>
      </c>
      <c r="T678" s="3">
        <v>10</v>
      </c>
      <c r="U678" s="3">
        <v>14</v>
      </c>
      <c r="V678" s="3">
        <v>0</v>
      </c>
      <c r="W678" s="3" t="s">
        <v>2982</v>
      </c>
      <c r="X678" s="14" t="str">
        <f t="shared" si="10"/>
        <v>-</v>
      </c>
    </row>
    <row r="679" spans="1:24" s="4" customFormat="1" ht="11.25" x14ac:dyDescent="0.2">
      <c r="A679" s="3" t="s">
        <v>2883</v>
      </c>
      <c r="B679" s="3" t="s">
        <v>2976</v>
      </c>
      <c r="C679" s="3" t="s">
        <v>36</v>
      </c>
      <c r="D679" s="3">
        <v>12817</v>
      </c>
      <c r="E679" s="3" t="s">
        <v>2983</v>
      </c>
      <c r="F679" s="3" t="s">
        <v>2984</v>
      </c>
      <c r="G679" s="3"/>
      <c r="H679" s="3"/>
      <c r="I679" s="3" t="s">
        <v>42</v>
      </c>
      <c r="J679" s="3" t="s">
        <v>43</v>
      </c>
      <c r="K679" s="3" t="s">
        <v>44</v>
      </c>
      <c r="L679" s="3" t="s">
        <v>45</v>
      </c>
      <c r="M679" s="3" t="s">
        <v>5256</v>
      </c>
      <c r="N679" s="3" t="s">
        <v>67</v>
      </c>
      <c r="O679" s="3" t="s">
        <v>40</v>
      </c>
      <c r="P679" s="3" t="s">
        <v>40</v>
      </c>
      <c r="Q679" s="3" t="s">
        <v>40</v>
      </c>
      <c r="R679" s="3"/>
      <c r="S679" s="3">
        <v>64</v>
      </c>
      <c r="T679" s="3">
        <v>7</v>
      </c>
      <c r="U679" s="3">
        <v>11</v>
      </c>
      <c r="V679" s="3">
        <v>0</v>
      </c>
      <c r="W679" s="3" t="s">
        <v>2985</v>
      </c>
      <c r="X679" s="14" t="str">
        <f t="shared" si="10"/>
        <v>-</v>
      </c>
    </row>
    <row r="680" spans="1:24" s="4" customFormat="1" ht="11.25" x14ac:dyDescent="0.2">
      <c r="A680" s="3" t="s">
        <v>2883</v>
      </c>
      <c r="B680" s="3" t="s">
        <v>2976</v>
      </c>
      <c r="C680" s="3" t="s">
        <v>36</v>
      </c>
      <c r="D680" s="3">
        <v>13315</v>
      </c>
      <c r="E680" s="3" t="s">
        <v>2986</v>
      </c>
      <c r="F680" s="3" t="s">
        <v>2989</v>
      </c>
      <c r="G680" s="3" t="s">
        <v>2987</v>
      </c>
      <c r="H680" s="3" t="s">
        <v>2988</v>
      </c>
      <c r="I680" s="3" t="s">
        <v>42</v>
      </c>
      <c r="J680" s="3" t="s">
        <v>43</v>
      </c>
      <c r="K680" s="3" t="s">
        <v>44</v>
      </c>
      <c r="L680" s="3" t="s">
        <v>6</v>
      </c>
      <c r="M680" s="3" t="s">
        <v>5257</v>
      </c>
      <c r="N680" s="3">
        <v>57</v>
      </c>
      <c r="O680" s="3">
        <v>8</v>
      </c>
      <c r="P680" s="3">
        <v>14</v>
      </c>
      <c r="Q680" s="3">
        <v>0</v>
      </c>
      <c r="R680" s="3"/>
      <c r="S680" s="3">
        <v>50</v>
      </c>
      <c r="T680" s="3">
        <v>5</v>
      </c>
      <c r="U680" s="3">
        <v>10</v>
      </c>
      <c r="V680" s="3">
        <v>0</v>
      </c>
      <c r="W680" s="3" t="s">
        <v>2990</v>
      </c>
      <c r="X680" s="14">
        <f t="shared" si="10"/>
        <v>0.14000000000000001</v>
      </c>
    </row>
    <row r="681" spans="1:24" s="4" customFormat="1" ht="11.25" x14ac:dyDescent="0.2">
      <c r="A681" s="3" t="s">
        <v>2883</v>
      </c>
      <c r="B681" s="3" t="s">
        <v>2976</v>
      </c>
      <c r="C681" s="3" t="s">
        <v>36</v>
      </c>
      <c r="D681" s="3">
        <v>13845</v>
      </c>
      <c r="E681" s="3" t="s">
        <v>2991</v>
      </c>
      <c r="F681" s="3" t="s">
        <v>2994</v>
      </c>
      <c r="G681" s="3" t="s">
        <v>2992</v>
      </c>
      <c r="H681" s="3" t="s">
        <v>2993</v>
      </c>
      <c r="I681" s="3" t="s">
        <v>42</v>
      </c>
      <c r="J681" s="3" t="s">
        <v>43</v>
      </c>
      <c r="K681" s="3" t="s">
        <v>44</v>
      </c>
      <c r="L681" s="3" t="s">
        <v>6</v>
      </c>
      <c r="M681" s="3" t="s">
        <v>9</v>
      </c>
      <c r="N681" s="3">
        <v>14</v>
      </c>
      <c r="O681" s="3">
        <v>2</v>
      </c>
      <c r="P681" s="3">
        <v>14</v>
      </c>
      <c r="Q681" s="3">
        <v>0</v>
      </c>
      <c r="R681" s="3"/>
      <c r="S681" s="3" t="s">
        <v>67</v>
      </c>
      <c r="T681" s="3" t="s">
        <v>40</v>
      </c>
      <c r="U681" s="3" t="s">
        <v>40</v>
      </c>
      <c r="V681" s="3" t="s">
        <v>40</v>
      </c>
      <c r="W681" s="3" t="s">
        <v>2995</v>
      </c>
      <c r="X681" s="14">
        <f t="shared" si="10"/>
        <v>1</v>
      </c>
    </row>
    <row r="682" spans="1:24" s="4" customFormat="1" ht="11.25" x14ac:dyDescent="0.2">
      <c r="A682" s="3" t="s">
        <v>2883</v>
      </c>
      <c r="B682" s="3" t="s">
        <v>2976</v>
      </c>
      <c r="C682" s="3" t="s">
        <v>36</v>
      </c>
      <c r="D682" s="3">
        <v>13846</v>
      </c>
      <c r="E682" s="3" t="s">
        <v>2996</v>
      </c>
      <c r="F682" s="3" t="s">
        <v>2998</v>
      </c>
      <c r="G682" s="3" t="s">
        <v>2992</v>
      </c>
      <c r="H682" s="3" t="s">
        <v>2997</v>
      </c>
      <c r="I682" s="3" t="s">
        <v>42</v>
      </c>
      <c r="J682" s="3" t="s">
        <v>43</v>
      </c>
      <c r="K682" s="3" t="s">
        <v>44</v>
      </c>
      <c r="L682" s="3" t="s">
        <v>6</v>
      </c>
      <c r="M682" s="3" t="s">
        <v>9</v>
      </c>
      <c r="N682" s="3">
        <v>23</v>
      </c>
      <c r="O682" s="3">
        <v>3</v>
      </c>
      <c r="P682" s="3">
        <v>13</v>
      </c>
      <c r="Q682" s="3">
        <v>0</v>
      </c>
      <c r="R682" s="3"/>
      <c r="S682" s="3" t="s">
        <v>67</v>
      </c>
      <c r="T682" s="3" t="s">
        <v>40</v>
      </c>
      <c r="U682" s="3" t="s">
        <v>40</v>
      </c>
      <c r="V682" s="3" t="s">
        <v>40</v>
      </c>
      <c r="W682" s="3" t="s">
        <v>2999</v>
      </c>
      <c r="X682" s="14">
        <f t="shared" si="10"/>
        <v>1</v>
      </c>
    </row>
    <row r="683" spans="1:24" s="4" customFormat="1" ht="11.25" x14ac:dyDescent="0.2">
      <c r="A683" s="3" t="s">
        <v>2883</v>
      </c>
      <c r="B683" s="3" t="s">
        <v>2976</v>
      </c>
      <c r="C683" s="3" t="s">
        <v>36</v>
      </c>
      <c r="D683" s="3">
        <v>13870</v>
      </c>
      <c r="E683" s="3" t="s">
        <v>3000</v>
      </c>
      <c r="F683" s="3" t="s">
        <v>3001</v>
      </c>
      <c r="G683" s="3" t="s">
        <v>2992</v>
      </c>
      <c r="H683" s="3" t="s">
        <v>2993</v>
      </c>
      <c r="I683" s="3" t="s">
        <v>42</v>
      </c>
      <c r="J683" s="3" t="s">
        <v>43</v>
      </c>
      <c r="K683" s="3" t="s">
        <v>44</v>
      </c>
      <c r="L683" s="3" t="s">
        <v>6</v>
      </c>
      <c r="M683" s="3" t="s">
        <v>9</v>
      </c>
      <c r="N683" s="3">
        <v>8</v>
      </c>
      <c r="O683" s="3">
        <v>1</v>
      </c>
      <c r="P683" s="3">
        <v>12</v>
      </c>
      <c r="Q683" s="3">
        <v>0</v>
      </c>
      <c r="R683" s="3"/>
      <c r="S683" s="3" t="s">
        <v>67</v>
      </c>
      <c r="T683" s="3" t="s">
        <v>40</v>
      </c>
      <c r="U683" s="3" t="s">
        <v>40</v>
      </c>
      <c r="V683" s="3" t="s">
        <v>40</v>
      </c>
      <c r="W683" s="3" t="s">
        <v>3002</v>
      </c>
      <c r="X683" s="14">
        <f t="shared" si="10"/>
        <v>1</v>
      </c>
    </row>
    <row r="684" spans="1:24" s="4" customFormat="1" ht="11.25" x14ac:dyDescent="0.2">
      <c r="A684" s="3" t="s">
        <v>2883</v>
      </c>
      <c r="B684" s="3" t="s">
        <v>3003</v>
      </c>
      <c r="C684" s="3" t="s">
        <v>36</v>
      </c>
      <c r="D684" s="3">
        <v>6110</v>
      </c>
      <c r="E684" s="3" t="s">
        <v>3004</v>
      </c>
      <c r="F684" s="3" t="s">
        <v>3007</v>
      </c>
      <c r="G684" s="3" t="s">
        <v>3005</v>
      </c>
      <c r="H684" s="3" t="s">
        <v>3006</v>
      </c>
      <c r="I684" s="3" t="s">
        <v>87</v>
      </c>
      <c r="J684" s="3" t="s">
        <v>52</v>
      </c>
      <c r="K684" s="3" t="s">
        <v>53</v>
      </c>
      <c r="L684" s="3" t="s">
        <v>6</v>
      </c>
      <c r="M684" s="3" t="s">
        <v>5257</v>
      </c>
      <c r="N684" s="3">
        <v>4.5</v>
      </c>
      <c r="O684" s="3">
        <v>387</v>
      </c>
      <c r="P684" s="3">
        <v>86</v>
      </c>
      <c r="Q684" s="3">
        <v>0</v>
      </c>
      <c r="R684" s="3"/>
      <c r="S684" s="3">
        <v>4.5</v>
      </c>
      <c r="T684" s="3">
        <v>704</v>
      </c>
      <c r="U684" s="3">
        <v>157</v>
      </c>
      <c r="V684" s="3">
        <v>0</v>
      </c>
      <c r="W684" s="3" t="s">
        <v>3008</v>
      </c>
      <c r="X684" s="14">
        <f t="shared" si="10"/>
        <v>0</v>
      </c>
    </row>
    <row r="685" spans="1:24" s="4" customFormat="1" ht="11.25" x14ac:dyDescent="0.2">
      <c r="A685" s="3" t="s">
        <v>2883</v>
      </c>
      <c r="B685" s="3" t="s">
        <v>3003</v>
      </c>
      <c r="C685" s="3" t="s">
        <v>36</v>
      </c>
      <c r="D685" s="3">
        <v>12676</v>
      </c>
      <c r="E685" s="3" t="s">
        <v>3009</v>
      </c>
      <c r="F685" s="3" t="s">
        <v>3012</v>
      </c>
      <c r="G685" s="3" t="s">
        <v>3010</v>
      </c>
      <c r="H685" s="3" t="s">
        <v>3011</v>
      </c>
      <c r="I685" s="3" t="s">
        <v>42</v>
      </c>
      <c r="J685" s="3" t="s">
        <v>43</v>
      </c>
      <c r="K685" s="3" t="s">
        <v>44</v>
      </c>
      <c r="L685" s="3" t="s">
        <v>45</v>
      </c>
      <c r="M685" s="3" t="s">
        <v>5257</v>
      </c>
      <c r="N685" s="3">
        <v>100</v>
      </c>
      <c r="O685" s="3">
        <v>52</v>
      </c>
      <c r="P685" s="3">
        <v>52</v>
      </c>
      <c r="Q685" s="3">
        <v>0</v>
      </c>
      <c r="R685" s="3"/>
      <c r="S685" s="3">
        <v>92.3</v>
      </c>
      <c r="T685" s="3">
        <v>48</v>
      </c>
      <c r="U685" s="3">
        <v>52</v>
      </c>
      <c r="V685" s="3">
        <v>0</v>
      </c>
      <c r="W685" s="3" t="s">
        <v>3013</v>
      </c>
      <c r="X685" s="14">
        <f t="shared" si="10"/>
        <v>8.3423618634886273E-2</v>
      </c>
    </row>
    <row r="686" spans="1:24" s="4" customFormat="1" ht="11.25" x14ac:dyDescent="0.2">
      <c r="A686" s="3" t="s">
        <v>2883</v>
      </c>
      <c r="B686" s="3" t="s">
        <v>3003</v>
      </c>
      <c r="C686" s="3" t="s">
        <v>36</v>
      </c>
      <c r="D686" s="3">
        <v>13325</v>
      </c>
      <c r="E686" s="3" t="s">
        <v>3014</v>
      </c>
      <c r="F686" s="3" t="s">
        <v>3016</v>
      </c>
      <c r="G686" s="3" t="s">
        <v>3005</v>
      </c>
      <c r="H686" s="3" t="s">
        <v>3015</v>
      </c>
      <c r="I686" s="3" t="s">
        <v>42</v>
      </c>
      <c r="J686" s="3" t="s">
        <v>43</v>
      </c>
      <c r="K686" s="3" t="s">
        <v>44</v>
      </c>
      <c r="L686" s="3" t="s">
        <v>6</v>
      </c>
      <c r="M686" s="3" t="s">
        <v>5257</v>
      </c>
      <c r="N686" s="3">
        <v>18</v>
      </c>
      <c r="O686" s="3">
        <v>419987848</v>
      </c>
      <c r="P686" s="3">
        <v>2397238067</v>
      </c>
      <c r="Q686" s="3">
        <v>0</v>
      </c>
      <c r="R686" s="3"/>
      <c r="S686" s="3">
        <v>29</v>
      </c>
      <c r="T686" s="3">
        <v>387938830</v>
      </c>
      <c r="U686" s="3">
        <v>1356099955</v>
      </c>
      <c r="V686" s="3">
        <v>0</v>
      </c>
      <c r="W686" s="3" t="s">
        <v>3017</v>
      </c>
      <c r="X686" s="14">
        <f t="shared" si="10"/>
        <v>-0.37931034482758619</v>
      </c>
    </row>
    <row r="687" spans="1:24" s="4" customFormat="1" ht="11.25" x14ac:dyDescent="0.2">
      <c r="A687" s="3" t="s">
        <v>2883</v>
      </c>
      <c r="B687" s="3" t="s">
        <v>3003</v>
      </c>
      <c r="C687" s="3" t="s">
        <v>36</v>
      </c>
      <c r="D687" s="3">
        <v>13541</v>
      </c>
      <c r="E687" s="3" t="s">
        <v>3018</v>
      </c>
      <c r="F687" s="3" t="s">
        <v>3021</v>
      </c>
      <c r="G687" s="3" t="s">
        <v>3019</v>
      </c>
      <c r="H687" s="3" t="s">
        <v>3020</v>
      </c>
      <c r="I687" s="3" t="s">
        <v>42</v>
      </c>
      <c r="J687" s="3" t="s">
        <v>43</v>
      </c>
      <c r="K687" s="3" t="s">
        <v>44</v>
      </c>
      <c r="L687" s="3" t="s">
        <v>6</v>
      </c>
      <c r="M687" s="3" t="s">
        <v>9</v>
      </c>
      <c r="N687" s="3">
        <v>18.8</v>
      </c>
      <c r="O687" s="3">
        <v>3</v>
      </c>
      <c r="P687" s="3">
        <v>16</v>
      </c>
      <c r="Q687" s="3">
        <v>0</v>
      </c>
      <c r="R687" s="3"/>
      <c r="S687" s="3">
        <v>6.3</v>
      </c>
      <c r="T687" s="3">
        <v>1</v>
      </c>
      <c r="U687" s="3">
        <v>16</v>
      </c>
      <c r="V687" s="3">
        <v>0</v>
      </c>
      <c r="W687" s="3" t="s">
        <v>3022</v>
      </c>
      <c r="X687" s="14">
        <f t="shared" si="10"/>
        <v>1.9841269841269842</v>
      </c>
    </row>
    <row r="688" spans="1:24" s="4" customFormat="1" ht="11.25" x14ac:dyDescent="0.2">
      <c r="A688" s="3" t="s">
        <v>2883</v>
      </c>
      <c r="B688" s="3" t="s">
        <v>3023</v>
      </c>
      <c r="C688" s="3" t="s">
        <v>36</v>
      </c>
      <c r="D688" s="3">
        <v>12846</v>
      </c>
      <c r="E688" s="3" t="s">
        <v>3024</v>
      </c>
      <c r="F688" s="3" t="s">
        <v>3027</v>
      </c>
      <c r="G688" s="3" t="s">
        <v>3025</v>
      </c>
      <c r="H688" s="3" t="s">
        <v>3026</v>
      </c>
      <c r="I688" s="3" t="s">
        <v>42</v>
      </c>
      <c r="J688" s="3" t="s">
        <v>43</v>
      </c>
      <c r="K688" s="3" t="s">
        <v>44</v>
      </c>
      <c r="L688" s="3" t="s">
        <v>6</v>
      </c>
      <c r="M688" s="3" t="s">
        <v>5256</v>
      </c>
      <c r="N688" s="3" t="s">
        <v>67</v>
      </c>
      <c r="O688" s="3" t="s">
        <v>40</v>
      </c>
      <c r="P688" s="3" t="s">
        <v>40</v>
      </c>
      <c r="Q688" s="3" t="s">
        <v>40</v>
      </c>
      <c r="R688" s="3"/>
      <c r="S688" s="3">
        <v>0</v>
      </c>
      <c r="T688" s="3">
        <v>402</v>
      </c>
      <c r="U688" s="3">
        <v>440</v>
      </c>
      <c r="V688" s="3">
        <v>0</v>
      </c>
      <c r="W688" s="3" t="s">
        <v>3028</v>
      </c>
      <c r="X688" s="14" t="str">
        <f t="shared" si="10"/>
        <v>-</v>
      </c>
    </row>
    <row r="689" spans="1:24" s="4" customFormat="1" ht="11.25" x14ac:dyDescent="0.2">
      <c r="A689" s="3" t="s">
        <v>2883</v>
      </c>
      <c r="B689" s="3" t="s">
        <v>3023</v>
      </c>
      <c r="C689" s="3" t="s">
        <v>36</v>
      </c>
      <c r="D689" s="3">
        <v>12968</v>
      </c>
      <c r="E689" s="3" t="s">
        <v>3029</v>
      </c>
      <c r="F689" s="3" t="s">
        <v>3030</v>
      </c>
      <c r="G689" s="3" t="s">
        <v>3025</v>
      </c>
      <c r="H689" s="3" t="s">
        <v>3026</v>
      </c>
      <c r="I689" s="3" t="s">
        <v>42</v>
      </c>
      <c r="J689" s="3" t="s">
        <v>43</v>
      </c>
      <c r="K689" s="3" t="s">
        <v>44</v>
      </c>
      <c r="L689" s="3" t="s">
        <v>6</v>
      </c>
      <c r="M689" s="3" t="s">
        <v>5256</v>
      </c>
      <c r="N689" s="3" t="s">
        <v>67</v>
      </c>
      <c r="O689" s="3" t="s">
        <v>40</v>
      </c>
      <c r="P689" s="3" t="s">
        <v>40</v>
      </c>
      <c r="Q689" s="3" t="s">
        <v>40</v>
      </c>
      <c r="R689" s="3"/>
      <c r="S689" s="3">
        <v>94.12</v>
      </c>
      <c r="T689" s="3">
        <v>16</v>
      </c>
      <c r="U689" s="3">
        <v>17</v>
      </c>
      <c r="V689" s="3">
        <v>0</v>
      </c>
      <c r="W689" s="3" t="s">
        <v>3031</v>
      </c>
      <c r="X689" s="14" t="str">
        <f t="shared" si="10"/>
        <v>-</v>
      </c>
    </row>
    <row r="690" spans="1:24" s="4" customFormat="1" ht="11.25" x14ac:dyDescent="0.2">
      <c r="A690" s="3" t="s">
        <v>2883</v>
      </c>
      <c r="B690" s="3" t="s">
        <v>3023</v>
      </c>
      <c r="C690" s="3" t="s">
        <v>36</v>
      </c>
      <c r="D690" s="3">
        <v>13113</v>
      </c>
      <c r="E690" s="3" t="s">
        <v>3032</v>
      </c>
      <c r="F690" s="3" t="s">
        <v>3035</v>
      </c>
      <c r="G690" s="3" t="s">
        <v>3033</v>
      </c>
      <c r="H690" s="3" t="s">
        <v>3034</v>
      </c>
      <c r="I690" s="3" t="s">
        <v>42</v>
      </c>
      <c r="J690" s="3" t="s">
        <v>43</v>
      </c>
      <c r="K690" s="3" t="s">
        <v>44</v>
      </c>
      <c r="L690" s="3" t="s">
        <v>45</v>
      </c>
      <c r="M690" s="3" t="s">
        <v>5256</v>
      </c>
      <c r="N690" s="3" t="s">
        <v>67</v>
      </c>
      <c r="O690" s="3" t="s">
        <v>40</v>
      </c>
      <c r="P690" s="3" t="s">
        <v>40</v>
      </c>
      <c r="Q690" s="3" t="s">
        <v>40</v>
      </c>
      <c r="R690" s="3"/>
      <c r="S690" s="3">
        <v>74.75</v>
      </c>
      <c r="T690" s="3">
        <v>6690.2</v>
      </c>
      <c r="U690" s="3">
        <v>8950</v>
      </c>
      <c r="V690" s="3">
        <v>0</v>
      </c>
      <c r="W690" s="3" t="s">
        <v>3036</v>
      </c>
      <c r="X690" s="14" t="str">
        <f t="shared" si="10"/>
        <v>-</v>
      </c>
    </row>
    <row r="691" spans="1:24" s="4" customFormat="1" ht="11.25" x14ac:dyDescent="0.2">
      <c r="A691" s="3" t="s">
        <v>2883</v>
      </c>
      <c r="B691" s="3" t="s">
        <v>3023</v>
      </c>
      <c r="C691" s="3" t="s">
        <v>36</v>
      </c>
      <c r="D691" s="3">
        <v>13114</v>
      </c>
      <c r="E691" s="3" t="s">
        <v>3037</v>
      </c>
      <c r="F691" s="3" t="s">
        <v>3039</v>
      </c>
      <c r="G691" s="3" t="s">
        <v>3033</v>
      </c>
      <c r="H691" s="3" t="s">
        <v>3038</v>
      </c>
      <c r="I691" s="3" t="s">
        <v>42</v>
      </c>
      <c r="J691" s="3" t="s">
        <v>43</v>
      </c>
      <c r="K691" s="3" t="s">
        <v>44</v>
      </c>
      <c r="L691" s="3" t="s">
        <v>45</v>
      </c>
      <c r="M691" s="3" t="s">
        <v>5256</v>
      </c>
      <c r="N691" s="3" t="s">
        <v>67</v>
      </c>
      <c r="O691" s="3" t="s">
        <v>40</v>
      </c>
      <c r="P691" s="3" t="s">
        <v>40</v>
      </c>
      <c r="Q691" s="3" t="s">
        <v>40</v>
      </c>
      <c r="R691" s="3"/>
      <c r="S691" s="3">
        <v>76.540000000000006</v>
      </c>
      <c r="T691" s="3">
        <v>2556.5</v>
      </c>
      <c r="U691" s="3">
        <v>3340</v>
      </c>
      <c r="V691" s="3">
        <v>0</v>
      </c>
      <c r="W691" s="3" t="s">
        <v>3040</v>
      </c>
      <c r="X691" s="14" t="str">
        <f t="shared" si="10"/>
        <v>-</v>
      </c>
    </row>
    <row r="692" spans="1:24" s="4" customFormat="1" ht="11.25" x14ac:dyDescent="0.2">
      <c r="A692" s="3" t="s">
        <v>2883</v>
      </c>
      <c r="B692" s="3" t="s">
        <v>3023</v>
      </c>
      <c r="C692" s="3" t="s">
        <v>36</v>
      </c>
      <c r="D692" s="3">
        <v>13301</v>
      </c>
      <c r="E692" s="3" t="s">
        <v>3041</v>
      </c>
      <c r="F692" s="3" t="s">
        <v>3042</v>
      </c>
      <c r="G692" s="3" t="s">
        <v>3025</v>
      </c>
      <c r="H692" s="3" t="s">
        <v>3026</v>
      </c>
      <c r="I692" s="3" t="s">
        <v>42</v>
      </c>
      <c r="J692" s="3" t="s">
        <v>43</v>
      </c>
      <c r="K692" s="3" t="s">
        <v>44</v>
      </c>
      <c r="L692" s="3" t="s">
        <v>6</v>
      </c>
      <c r="M692" s="3" t="s">
        <v>5257</v>
      </c>
      <c r="N692" s="3">
        <v>65.61</v>
      </c>
      <c r="O692" s="3">
        <v>621.28</v>
      </c>
      <c r="P692" s="3">
        <v>947</v>
      </c>
      <c r="Q692" s="3">
        <v>0</v>
      </c>
      <c r="R692" s="3"/>
      <c r="S692" s="3">
        <v>59.48</v>
      </c>
      <c r="T692" s="3">
        <v>563.30999999999995</v>
      </c>
      <c r="U692" s="3">
        <v>947</v>
      </c>
      <c r="V692" s="3">
        <v>0</v>
      </c>
      <c r="W692" s="3" t="s">
        <v>3043</v>
      </c>
      <c r="X692" s="14">
        <f t="shared" si="10"/>
        <v>0.10305985205110967</v>
      </c>
    </row>
    <row r="693" spans="1:24" s="4" customFormat="1" ht="11.25" x14ac:dyDescent="0.2">
      <c r="A693" s="3" t="s">
        <v>2883</v>
      </c>
      <c r="B693" s="3" t="s">
        <v>3023</v>
      </c>
      <c r="C693" s="3" t="s">
        <v>36</v>
      </c>
      <c r="D693" s="3">
        <v>13313</v>
      </c>
      <c r="E693" s="3" t="s">
        <v>3044</v>
      </c>
      <c r="F693" s="3" t="s">
        <v>3045</v>
      </c>
      <c r="G693" s="3" t="s">
        <v>3025</v>
      </c>
      <c r="H693" s="3" t="s">
        <v>3026</v>
      </c>
      <c r="I693" s="3" t="s">
        <v>42</v>
      </c>
      <c r="J693" s="3" t="s">
        <v>43</v>
      </c>
      <c r="K693" s="3" t="s">
        <v>44</v>
      </c>
      <c r="L693" s="3" t="s">
        <v>6</v>
      </c>
      <c r="M693" s="3" t="s">
        <v>5257</v>
      </c>
      <c r="N693" s="3">
        <v>49.19</v>
      </c>
      <c r="O693" s="3">
        <v>42300</v>
      </c>
      <c r="P693" s="3">
        <v>86000</v>
      </c>
      <c r="Q693" s="3">
        <v>0</v>
      </c>
      <c r="R693" s="3"/>
      <c r="S693" s="3">
        <v>46.63</v>
      </c>
      <c r="T693" s="3">
        <v>40094.400000000001</v>
      </c>
      <c r="U693" s="3">
        <v>85983.88</v>
      </c>
      <c r="V693" s="3">
        <v>0</v>
      </c>
      <c r="W693" s="3" t="s">
        <v>3046</v>
      </c>
      <c r="X693" s="14">
        <f t="shared" si="10"/>
        <v>5.4900278790478124E-2</v>
      </c>
    </row>
    <row r="694" spans="1:24" s="4" customFormat="1" ht="11.25" x14ac:dyDescent="0.2">
      <c r="A694" s="3" t="s">
        <v>2883</v>
      </c>
      <c r="B694" s="3" t="s">
        <v>3023</v>
      </c>
      <c r="C694" s="3" t="s">
        <v>36</v>
      </c>
      <c r="D694" s="3">
        <v>13828</v>
      </c>
      <c r="E694" s="3" t="s">
        <v>3047</v>
      </c>
      <c r="F694" s="3" t="s">
        <v>3048</v>
      </c>
      <c r="G694" s="3" t="s">
        <v>3025</v>
      </c>
      <c r="H694" s="3" t="s">
        <v>3026</v>
      </c>
      <c r="I694" s="3" t="s">
        <v>42</v>
      </c>
      <c r="J694" s="3" t="s">
        <v>43</v>
      </c>
      <c r="K694" s="3" t="s">
        <v>44</v>
      </c>
      <c r="L694" s="3" t="s">
        <v>6</v>
      </c>
      <c r="M694" s="3" t="s">
        <v>9</v>
      </c>
      <c r="N694" s="3">
        <v>16</v>
      </c>
      <c r="O694" s="3">
        <v>40</v>
      </c>
      <c r="P694" s="3">
        <v>250</v>
      </c>
      <c r="Q694" s="3">
        <v>0</v>
      </c>
      <c r="R694" s="3"/>
      <c r="S694" s="3" t="s">
        <v>67</v>
      </c>
      <c r="T694" s="3" t="s">
        <v>40</v>
      </c>
      <c r="U694" s="3" t="s">
        <v>40</v>
      </c>
      <c r="V694" s="3" t="s">
        <v>40</v>
      </c>
      <c r="W694" s="3" t="s">
        <v>3049</v>
      </c>
      <c r="X694" s="14">
        <f t="shared" si="10"/>
        <v>1</v>
      </c>
    </row>
    <row r="695" spans="1:24" s="4" customFormat="1" ht="11.25" x14ac:dyDescent="0.2">
      <c r="A695" s="3" t="s">
        <v>2883</v>
      </c>
      <c r="B695" s="3" t="s">
        <v>3023</v>
      </c>
      <c r="C695" s="3" t="s">
        <v>36</v>
      </c>
      <c r="D695" s="3">
        <v>13830</v>
      </c>
      <c r="E695" s="3" t="s">
        <v>3050</v>
      </c>
      <c r="F695" s="3" t="s">
        <v>3051</v>
      </c>
      <c r="G695" s="3" t="s">
        <v>3025</v>
      </c>
      <c r="H695" s="3" t="s">
        <v>3026</v>
      </c>
      <c r="I695" s="3" t="s">
        <v>42</v>
      </c>
      <c r="J695" s="3" t="s">
        <v>43</v>
      </c>
      <c r="K695" s="3" t="s">
        <v>44</v>
      </c>
      <c r="L695" s="3" t="s">
        <v>6</v>
      </c>
      <c r="M695" s="3" t="s">
        <v>9</v>
      </c>
      <c r="N695" s="3">
        <v>36.36</v>
      </c>
      <c r="O695" s="3">
        <v>4</v>
      </c>
      <c r="P695" s="3">
        <v>11</v>
      </c>
      <c r="Q695" s="3">
        <v>0</v>
      </c>
      <c r="R695" s="3"/>
      <c r="S695" s="3" t="s">
        <v>67</v>
      </c>
      <c r="T695" s="3" t="s">
        <v>40</v>
      </c>
      <c r="U695" s="3" t="s">
        <v>40</v>
      </c>
      <c r="V695" s="3" t="s">
        <v>40</v>
      </c>
      <c r="W695" s="3" t="s">
        <v>3052</v>
      </c>
      <c r="X695" s="14">
        <f t="shared" si="10"/>
        <v>1</v>
      </c>
    </row>
    <row r="696" spans="1:24" s="4" customFormat="1" ht="11.25" x14ac:dyDescent="0.2">
      <c r="A696" s="3" t="s">
        <v>2883</v>
      </c>
      <c r="B696" s="3" t="s">
        <v>3023</v>
      </c>
      <c r="C696" s="3" t="s">
        <v>36</v>
      </c>
      <c r="D696" s="3">
        <v>13831</v>
      </c>
      <c r="E696" s="3" t="s">
        <v>3053</v>
      </c>
      <c r="F696" s="3" t="s">
        <v>3054</v>
      </c>
      <c r="G696" s="3" t="s">
        <v>3033</v>
      </c>
      <c r="H696" s="3" t="s">
        <v>3038</v>
      </c>
      <c r="I696" s="3" t="s">
        <v>42</v>
      </c>
      <c r="J696" s="3" t="s">
        <v>43</v>
      </c>
      <c r="K696" s="3" t="s">
        <v>44</v>
      </c>
      <c r="L696" s="3" t="s">
        <v>45</v>
      </c>
      <c r="M696" s="3" t="s">
        <v>9</v>
      </c>
      <c r="N696" s="3">
        <v>24.54</v>
      </c>
      <c r="O696" s="3">
        <v>1600</v>
      </c>
      <c r="P696" s="3">
        <v>6520</v>
      </c>
      <c r="Q696" s="3">
        <v>0</v>
      </c>
      <c r="R696" s="3"/>
      <c r="S696" s="3" t="s">
        <v>67</v>
      </c>
      <c r="T696" s="3" t="s">
        <v>40</v>
      </c>
      <c r="U696" s="3" t="s">
        <v>40</v>
      </c>
      <c r="V696" s="3" t="s">
        <v>40</v>
      </c>
      <c r="W696" s="3" t="s">
        <v>3055</v>
      </c>
      <c r="X696" s="14">
        <f t="shared" si="10"/>
        <v>1</v>
      </c>
    </row>
    <row r="697" spans="1:24" s="4" customFormat="1" ht="11.25" x14ac:dyDescent="0.2">
      <c r="A697" s="3" t="s">
        <v>2883</v>
      </c>
      <c r="B697" s="3" t="s">
        <v>3023</v>
      </c>
      <c r="C697" s="3" t="s">
        <v>36</v>
      </c>
      <c r="D697" s="3">
        <v>13983</v>
      </c>
      <c r="E697" s="3" t="s">
        <v>3056</v>
      </c>
      <c r="F697" s="3" t="s">
        <v>3057</v>
      </c>
      <c r="G697" s="3" t="s">
        <v>3033</v>
      </c>
      <c r="H697" s="3" t="s">
        <v>3034</v>
      </c>
      <c r="I697" s="3" t="s">
        <v>42</v>
      </c>
      <c r="J697" s="3" t="s">
        <v>43</v>
      </c>
      <c r="K697" s="3" t="s">
        <v>44</v>
      </c>
      <c r="L697" s="3" t="s">
        <v>45</v>
      </c>
      <c r="M697" s="3" t="s">
        <v>9</v>
      </c>
      <c r="N697" s="3">
        <v>24.06</v>
      </c>
      <c r="O697" s="3">
        <v>450</v>
      </c>
      <c r="P697" s="3">
        <v>1870</v>
      </c>
      <c r="Q697" s="3">
        <v>0</v>
      </c>
      <c r="R697" s="3"/>
      <c r="S697" s="3" t="s">
        <v>67</v>
      </c>
      <c r="T697" s="3" t="s">
        <v>40</v>
      </c>
      <c r="U697" s="3" t="s">
        <v>40</v>
      </c>
      <c r="V697" s="3" t="s">
        <v>40</v>
      </c>
      <c r="W697" s="3" t="s">
        <v>3058</v>
      </c>
      <c r="X697" s="14">
        <f t="shared" si="10"/>
        <v>1</v>
      </c>
    </row>
    <row r="698" spans="1:24" s="4" customFormat="1" ht="11.25" x14ac:dyDescent="0.2">
      <c r="A698" s="3" t="s">
        <v>2883</v>
      </c>
      <c r="B698" s="3" t="s">
        <v>3059</v>
      </c>
      <c r="C698" s="3" t="s">
        <v>36</v>
      </c>
      <c r="D698" s="3">
        <v>7446</v>
      </c>
      <c r="E698" s="3" t="s">
        <v>3060</v>
      </c>
      <c r="F698" s="3" t="s">
        <v>3063</v>
      </c>
      <c r="G698" s="3" t="s">
        <v>3061</v>
      </c>
      <c r="H698" s="3" t="s">
        <v>3062</v>
      </c>
      <c r="I698" s="3" t="s">
        <v>42</v>
      </c>
      <c r="J698" s="3" t="s">
        <v>43</v>
      </c>
      <c r="K698" s="3" t="s">
        <v>53</v>
      </c>
      <c r="L698" s="3" t="s">
        <v>6</v>
      </c>
      <c r="M698" s="3" t="s">
        <v>5257</v>
      </c>
      <c r="N698" s="3">
        <v>85.6</v>
      </c>
      <c r="O698" s="3">
        <v>214</v>
      </c>
      <c r="P698" s="3">
        <v>250</v>
      </c>
      <c r="Q698" s="3">
        <v>0</v>
      </c>
      <c r="R698" s="3"/>
      <c r="S698" s="3">
        <v>80.099999999999994</v>
      </c>
      <c r="T698" s="3">
        <v>233</v>
      </c>
      <c r="U698" s="3">
        <v>291</v>
      </c>
      <c r="V698" s="3">
        <v>0</v>
      </c>
      <c r="W698" s="3" t="s">
        <v>3064</v>
      </c>
      <c r="X698" s="14">
        <f t="shared" si="10"/>
        <v>6.8664169787765295E-2</v>
      </c>
    </row>
    <row r="699" spans="1:24" s="4" customFormat="1" ht="11.25" x14ac:dyDescent="0.2">
      <c r="A699" s="3" t="s">
        <v>2883</v>
      </c>
      <c r="B699" s="3" t="s">
        <v>3059</v>
      </c>
      <c r="C699" s="3" t="s">
        <v>36</v>
      </c>
      <c r="D699" s="3">
        <v>7963</v>
      </c>
      <c r="E699" s="3" t="s">
        <v>3065</v>
      </c>
      <c r="F699" s="3" t="s">
        <v>3068</v>
      </c>
      <c r="G699" s="3" t="s">
        <v>3066</v>
      </c>
      <c r="H699" s="3" t="s">
        <v>3067</v>
      </c>
      <c r="I699" s="3" t="s">
        <v>42</v>
      </c>
      <c r="J699" s="3" t="s">
        <v>43</v>
      </c>
      <c r="K699" s="3" t="s">
        <v>53</v>
      </c>
      <c r="L699" s="3" t="s">
        <v>78</v>
      </c>
      <c r="M699" s="3" t="s">
        <v>5257</v>
      </c>
      <c r="N699" s="3">
        <v>86</v>
      </c>
      <c r="O699" s="3">
        <v>1103</v>
      </c>
      <c r="P699" s="3">
        <v>1283</v>
      </c>
      <c r="Q699" s="3">
        <v>0</v>
      </c>
      <c r="R699" s="3"/>
      <c r="S699" s="3">
        <v>98.4</v>
      </c>
      <c r="T699" s="3">
        <v>984</v>
      </c>
      <c r="U699" s="3">
        <v>1000</v>
      </c>
      <c r="V699" s="3">
        <v>0</v>
      </c>
      <c r="W699" s="3" t="s">
        <v>3069</v>
      </c>
      <c r="X699" s="14">
        <f t="shared" si="10"/>
        <v>-0.12601626016260167</v>
      </c>
    </row>
    <row r="700" spans="1:24" s="4" customFormat="1" ht="11.25" x14ac:dyDescent="0.2">
      <c r="A700" s="3" t="s">
        <v>2883</v>
      </c>
      <c r="B700" s="3" t="s">
        <v>3059</v>
      </c>
      <c r="C700" s="3" t="s">
        <v>36</v>
      </c>
      <c r="D700" s="3">
        <v>10480</v>
      </c>
      <c r="E700" s="3" t="s">
        <v>3070</v>
      </c>
      <c r="F700" s="3" t="s">
        <v>3071</v>
      </c>
      <c r="G700" s="3"/>
      <c r="H700" s="3"/>
      <c r="I700" s="3" t="s">
        <v>42</v>
      </c>
      <c r="J700" s="3" t="s">
        <v>43</v>
      </c>
      <c r="K700" s="3" t="s">
        <v>44</v>
      </c>
      <c r="L700" s="3" t="s">
        <v>6</v>
      </c>
      <c r="M700" s="3" t="s">
        <v>5256</v>
      </c>
      <c r="N700" s="3" t="s">
        <v>67</v>
      </c>
      <c r="O700" s="3" t="s">
        <v>40</v>
      </c>
      <c r="P700" s="3" t="s">
        <v>40</v>
      </c>
      <c r="Q700" s="3" t="s">
        <v>40</v>
      </c>
      <c r="R700" s="3"/>
      <c r="S700" s="3">
        <v>93.3</v>
      </c>
      <c r="T700" s="3">
        <v>526</v>
      </c>
      <c r="U700" s="3">
        <v>564</v>
      </c>
      <c r="V700" s="3">
        <v>0</v>
      </c>
      <c r="W700" s="3" t="s">
        <v>3072</v>
      </c>
      <c r="X700" s="14" t="str">
        <f t="shared" si="10"/>
        <v>-</v>
      </c>
    </row>
    <row r="701" spans="1:24" s="4" customFormat="1" ht="11.25" x14ac:dyDescent="0.2">
      <c r="A701" s="3" t="s">
        <v>2883</v>
      </c>
      <c r="B701" s="3" t="s">
        <v>3059</v>
      </c>
      <c r="C701" s="3" t="s">
        <v>36</v>
      </c>
      <c r="D701" s="3">
        <v>11862</v>
      </c>
      <c r="E701" s="3" t="s">
        <v>3073</v>
      </c>
      <c r="F701" s="3" t="s">
        <v>3076</v>
      </c>
      <c r="G701" s="3" t="s">
        <v>3074</v>
      </c>
      <c r="H701" s="3" t="s">
        <v>3075</v>
      </c>
      <c r="I701" s="3" t="s">
        <v>42</v>
      </c>
      <c r="J701" s="3" t="s">
        <v>43</v>
      </c>
      <c r="K701" s="3" t="s">
        <v>44</v>
      </c>
      <c r="L701" s="3" t="s">
        <v>6</v>
      </c>
      <c r="M701" s="3" t="s">
        <v>5257</v>
      </c>
      <c r="N701" s="3">
        <v>38</v>
      </c>
      <c r="O701" s="3">
        <v>7005</v>
      </c>
      <c r="P701" s="3">
        <v>18345</v>
      </c>
      <c r="Q701" s="3">
        <v>0</v>
      </c>
      <c r="R701" s="3"/>
      <c r="S701" s="3">
        <v>39</v>
      </c>
      <c r="T701" s="3">
        <v>7844</v>
      </c>
      <c r="U701" s="3">
        <v>19933</v>
      </c>
      <c r="V701" s="3">
        <v>0</v>
      </c>
      <c r="W701" s="3" t="s">
        <v>3077</v>
      </c>
      <c r="X701" s="14">
        <f t="shared" si="10"/>
        <v>-2.564102564102564E-2</v>
      </c>
    </row>
    <row r="702" spans="1:24" s="4" customFormat="1" ht="11.25" x14ac:dyDescent="0.2">
      <c r="A702" s="3" t="s">
        <v>2883</v>
      </c>
      <c r="B702" s="3" t="s">
        <v>3059</v>
      </c>
      <c r="C702" s="3" t="s">
        <v>36</v>
      </c>
      <c r="D702" s="3">
        <v>13167</v>
      </c>
      <c r="E702" s="3" t="s">
        <v>3078</v>
      </c>
      <c r="F702" s="3" t="s">
        <v>3080</v>
      </c>
      <c r="G702" s="3" t="s">
        <v>3074</v>
      </c>
      <c r="H702" s="3" t="s">
        <v>3079</v>
      </c>
      <c r="I702" s="3" t="s">
        <v>42</v>
      </c>
      <c r="J702" s="3" t="s">
        <v>43</v>
      </c>
      <c r="K702" s="3" t="s">
        <v>53</v>
      </c>
      <c r="L702" s="3" t="s">
        <v>78</v>
      </c>
      <c r="M702" s="3" t="s">
        <v>5257</v>
      </c>
      <c r="N702" s="3">
        <v>65</v>
      </c>
      <c r="O702" s="3">
        <v>130</v>
      </c>
      <c r="P702" s="3">
        <v>200</v>
      </c>
      <c r="Q702" s="3">
        <v>0</v>
      </c>
      <c r="R702" s="3"/>
      <c r="S702" s="3">
        <v>77.5</v>
      </c>
      <c r="T702" s="3">
        <v>155</v>
      </c>
      <c r="U702" s="3">
        <v>200</v>
      </c>
      <c r="V702" s="3">
        <v>0</v>
      </c>
      <c r="W702" s="3" t="s">
        <v>3081</v>
      </c>
      <c r="X702" s="14">
        <f t="shared" si="10"/>
        <v>-0.16129032258064516</v>
      </c>
    </row>
    <row r="703" spans="1:24" s="4" customFormat="1" ht="11.25" x14ac:dyDescent="0.2">
      <c r="A703" s="3" t="s">
        <v>2883</v>
      </c>
      <c r="B703" s="3" t="s">
        <v>3059</v>
      </c>
      <c r="C703" s="3" t="s">
        <v>36</v>
      </c>
      <c r="D703" s="3">
        <v>13303</v>
      </c>
      <c r="E703" s="3" t="s">
        <v>3082</v>
      </c>
      <c r="F703" s="3" t="s">
        <v>3083</v>
      </c>
      <c r="G703" s="3" t="s">
        <v>3066</v>
      </c>
      <c r="H703" s="3" t="s">
        <v>3067</v>
      </c>
      <c r="I703" s="3" t="s">
        <v>42</v>
      </c>
      <c r="J703" s="3" t="s">
        <v>43</v>
      </c>
      <c r="K703" s="3" t="s">
        <v>44</v>
      </c>
      <c r="L703" s="3" t="s">
        <v>6</v>
      </c>
      <c r="M703" s="3" t="s">
        <v>5257</v>
      </c>
      <c r="N703" s="3">
        <v>80</v>
      </c>
      <c r="O703" s="3">
        <v>20</v>
      </c>
      <c r="P703" s="3">
        <v>25</v>
      </c>
      <c r="Q703" s="3">
        <v>0</v>
      </c>
      <c r="R703" s="3"/>
      <c r="S703" s="3">
        <v>80</v>
      </c>
      <c r="T703" s="3">
        <v>20</v>
      </c>
      <c r="U703" s="3">
        <v>25</v>
      </c>
      <c r="V703" s="3">
        <v>0</v>
      </c>
      <c r="W703" s="3" t="s">
        <v>3084</v>
      </c>
      <c r="X703" s="14">
        <f t="shared" si="10"/>
        <v>0</v>
      </c>
    </row>
    <row r="704" spans="1:24" s="4" customFormat="1" ht="11.25" x14ac:dyDescent="0.2">
      <c r="A704" s="3" t="s">
        <v>2883</v>
      </c>
      <c r="B704" s="3" t="s">
        <v>3059</v>
      </c>
      <c r="C704" s="3" t="s">
        <v>36</v>
      </c>
      <c r="D704" s="3">
        <v>13986</v>
      </c>
      <c r="E704" s="3" t="s">
        <v>3085</v>
      </c>
      <c r="F704" s="3" t="s">
        <v>3088</v>
      </c>
      <c r="G704" s="3" t="s">
        <v>3086</v>
      </c>
      <c r="H704" s="3" t="s">
        <v>3087</v>
      </c>
      <c r="I704" s="3" t="s">
        <v>42</v>
      </c>
      <c r="J704" s="3" t="s">
        <v>43</v>
      </c>
      <c r="K704" s="3" t="s">
        <v>44</v>
      </c>
      <c r="L704" s="3" t="s">
        <v>45</v>
      </c>
      <c r="M704" s="3" t="s">
        <v>9</v>
      </c>
      <c r="N704" s="3">
        <v>100</v>
      </c>
      <c r="O704" s="3">
        <v>18</v>
      </c>
      <c r="P704" s="3">
        <v>18</v>
      </c>
      <c r="Q704" s="3">
        <v>0</v>
      </c>
      <c r="R704" s="3"/>
      <c r="S704" s="3">
        <v>0</v>
      </c>
      <c r="T704" s="3">
        <v>0</v>
      </c>
      <c r="U704" s="3">
        <v>0</v>
      </c>
      <c r="V704" s="3">
        <v>0</v>
      </c>
      <c r="W704" s="3" t="s">
        <v>3089</v>
      </c>
      <c r="X704" s="14">
        <f t="shared" si="10"/>
        <v>1</v>
      </c>
    </row>
    <row r="705" spans="1:24" s="4" customFormat="1" ht="11.25" x14ac:dyDescent="0.2">
      <c r="A705" s="3" t="s">
        <v>2883</v>
      </c>
      <c r="B705" s="3" t="s">
        <v>3090</v>
      </c>
      <c r="C705" s="3" t="s">
        <v>36</v>
      </c>
      <c r="D705" s="3">
        <v>12839</v>
      </c>
      <c r="E705" s="3" t="s">
        <v>3091</v>
      </c>
      <c r="F705" s="3" t="s">
        <v>3092</v>
      </c>
      <c r="G705" s="3"/>
      <c r="H705" s="3"/>
      <c r="I705" s="3" t="s">
        <v>42</v>
      </c>
      <c r="J705" s="3" t="s">
        <v>43</v>
      </c>
      <c r="K705" s="3" t="s">
        <v>44</v>
      </c>
      <c r="L705" s="3" t="s">
        <v>6</v>
      </c>
      <c r="M705" s="3" t="s">
        <v>5256</v>
      </c>
      <c r="N705" s="3" t="s">
        <v>67</v>
      </c>
      <c r="O705" s="3" t="s">
        <v>40</v>
      </c>
      <c r="P705" s="3" t="s">
        <v>40</v>
      </c>
      <c r="Q705" s="3" t="s">
        <v>40</v>
      </c>
      <c r="R705" s="3"/>
      <c r="S705" s="3">
        <v>82.85</v>
      </c>
      <c r="T705" s="3">
        <v>2503</v>
      </c>
      <c r="U705" s="3">
        <v>3021</v>
      </c>
      <c r="V705" s="3">
        <v>0</v>
      </c>
      <c r="W705" s="3" t="s">
        <v>3093</v>
      </c>
      <c r="X705" s="14" t="str">
        <f t="shared" si="10"/>
        <v>-</v>
      </c>
    </row>
    <row r="706" spans="1:24" s="4" customFormat="1" ht="11.25" x14ac:dyDescent="0.2">
      <c r="A706" s="3" t="s">
        <v>2883</v>
      </c>
      <c r="B706" s="3" t="s">
        <v>3090</v>
      </c>
      <c r="C706" s="3" t="s">
        <v>36</v>
      </c>
      <c r="D706" s="3">
        <v>12844</v>
      </c>
      <c r="E706" s="3" t="s">
        <v>3094</v>
      </c>
      <c r="F706" s="3" t="s">
        <v>3097</v>
      </c>
      <c r="G706" s="3" t="s">
        <v>3095</v>
      </c>
      <c r="H706" s="3" t="s">
        <v>3096</v>
      </c>
      <c r="I706" s="3" t="s">
        <v>42</v>
      </c>
      <c r="J706" s="3" t="s">
        <v>43</v>
      </c>
      <c r="K706" s="3" t="s">
        <v>44</v>
      </c>
      <c r="L706" s="3" t="s">
        <v>6</v>
      </c>
      <c r="M706" s="3" t="s">
        <v>5257</v>
      </c>
      <c r="N706" s="3">
        <v>89.53</v>
      </c>
      <c r="O706" s="3">
        <v>24173</v>
      </c>
      <c r="P706" s="3">
        <v>27000</v>
      </c>
      <c r="Q706" s="3">
        <v>0</v>
      </c>
      <c r="R706" s="3"/>
      <c r="S706" s="3">
        <v>96.78</v>
      </c>
      <c r="T706" s="3">
        <v>26008</v>
      </c>
      <c r="U706" s="3">
        <v>26873</v>
      </c>
      <c r="V706" s="3">
        <v>0</v>
      </c>
      <c r="W706" s="3" t="s">
        <v>3098</v>
      </c>
      <c r="X706" s="14">
        <f t="shared" si="10"/>
        <v>-7.4912171936350483E-2</v>
      </c>
    </row>
    <row r="707" spans="1:24" s="4" customFormat="1" ht="11.25" x14ac:dyDescent="0.2">
      <c r="A707" s="3" t="s">
        <v>2883</v>
      </c>
      <c r="B707" s="3" t="s">
        <v>3090</v>
      </c>
      <c r="C707" s="3" t="s">
        <v>36</v>
      </c>
      <c r="D707" s="3">
        <v>13038</v>
      </c>
      <c r="E707" s="3" t="s">
        <v>3099</v>
      </c>
      <c r="F707" s="3" t="s">
        <v>3101</v>
      </c>
      <c r="G707" s="3" t="s">
        <v>3095</v>
      </c>
      <c r="H707" s="3" t="s">
        <v>3100</v>
      </c>
      <c r="I707" s="3" t="s">
        <v>42</v>
      </c>
      <c r="J707" s="3" t="s">
        <v>43</v>
      </c>
      <c r="K707" s="3" t="s">
        <v>44</v>
      </c>
      <c r="L707" s="3" t="s">
        <v>6</v>
      </c>
      <c r="M707" s="3" t="s">
        <v>5257</v>
      </c>
      <c r="N707" s="3">
        <v>69.7</v>
      </c>
      <c r="O707" s="3">
        <v>17078950</v>
      </c>
      <c r="P707" s="3">
        <v>24500000</v>
      </c>
      <c r="Q707" s="3">
        <v>0</v>
      </c>
      <c r="R707" s="3"/>
      <c r="S707" s="3">
        <v>85.4</v>
      </c>
      <c r="T707" s="3">
        <v>21084455</v>
      </c>
      <c r="U707" s="3">
        <v>24675705</v>
      </c>
      <c r="V707" s="3">
        <v>0</v>
      </c>
      <c r="W707" s="3" t="s">
        <v>3102</v>
      </c>
      <c r="X707" s="14">
        <f t="shared" ref="X707:X770" si="11">+IF(J707="Asc",IF(AND(M707="Nuevo",IFERROR((N707-S707)/S707,"-") ="-"),1,IFERROR((N707-S707)/S707,"-")),IF(AND(M707="Nuevo",IFERROR((N707-S707)/S707,"-") ="-"),1,IFERROR((N707-S707)/S707,"-"))*-1)</f>
        <v>-0.18384074941451992</v>
      </c>
    </row>
    <row r="708" spans="1:24" s="4" customFormat="1" ht="11.25" x14ac:dyDescent="0.2">
      <c r="A708" s="3" t="s">
        <v>2883</v>
      </c>
      <c r="B708" s="3" t="s">
        <v>3090</v>
      </c>
      <c r="C708" s="3" t="s">
        <v>36</v>
      </c>
      <c r="D708" s="3">
        <v>13805</v>
      </c>
      <c r="E708" s="3" t="s">
        <v>3103</v>
      </c>
      <c r="F708" s="3" t="s">
        <v>3105</v>
      </c>
      <c r="G708" s="3" t="s">
        <v>3095</v>
      </c>
      <c r="H708" s="3" t="s">
        <v>3104</v>
      </c>
      <c r="I708" s="3" t="s">
        <v>42</v>
      </c>
      <c r="J708" s="3" t="s">
        <v>43</v>
      </c>
      <c r="K708" s="3" t="s">
        <v>44</v>
      </c>
      <c r="L708" s="3" t="s">
        <v>6</v>
      </c>
      <c r="M708" s="3" t="s">
        <v>9</v>
      </c>
      <c r="N708" s="3">
        <v>20</v>
      </c>
      <c r="O708" s="3">
        <v>4</v>
      </c>
      <c r="P708" s="3">
        <v>20</v>
      </c>
      <c r="Q708" s="3">
        <v>0</v>
      </c>
      <c r="R708" s="3"/>
      <c r="S708" s="3">
        <v>0</v>
      </c>
      <c r="T708" s="3">
        <v>0</v>
      </c>
      <c r="U708" s="3">
        <v>0</v>
      </c>
      <c r="V708" s="3">
        <v>0</v>
      </c>
      <c r="W708" s="3" t="s">
        <v>3106</v>
      </c>
      <c r="X708" s="14">
        <f t="shared" si="11"/>
        <v>1</v>
      </c>
    </row>
    <row r="709" spans="1:24" s="4" customFormat="1" ht="11.25" x14ac:dyDescent="0.2">
      <c r="A709" s="3" t="s">
        <v>2883</v>
      </c>
      <c r="B709" s="3" t="s">
        <v>3090</v>
      </c>
      <c r="C709" s="3" t="s">
        <v>36</v>
      </c>
      <c r="D709" s="3">
        <v>13807</v>
      </c>
      <c r="E709" s="3" t="s">
        <v>3107</v>
      </c>
      <c r="F709" s="3" t="s">
        <v>3110</v>
      </c>
      <c r="G709" s="3" t="s">
        <v>3108</v>
      </c>
      <c r="H709" s="3" t="s">
        <v>3109</v>
      </c>
      <c r="I709" s="3" t="s">
        <v>42</v>
      </c>
      <c r="J709" s="3" t="s">
        <v>43</v>
      </c>
      <c r="K709" s="3" t="s">
        <v>44</v>
      </c>
      <c r="L709" s="3" t="s">
        <v>6</v>
      </c>
      <c r="M709" s="3" t="s">
        <v>9</v>
      </c>
      <c r="N709" s="3">
        <v>50</v>
      </c>
      <c r="O709" s="3">
        <v>3</v>
      </c>
      <c r="P709" s="3">
        <v>6</v>
      </c>
      <c r="Q709" s="3">
        <v>0</v>
      </c>
      <c r="R709" s="3"/>
      <c r="S709" s="3">
        <v>0</v>
      </c>
      <c r="T709" s="3">
        <v>0</v>
      </c>
      <c r="U709" s="3">
        <v>0</v>
      </c>
      <c r="V709" s="3">
        <v>0</v>
      </c>
      <c r="W709" s="3" t="s">
        <v>3111</v>
      </c>
      <c r="X709" s="14">
        <f t="shared" si="11"/>
        <v>1</v>
      </c>
    </row>
    <row r="710" spans="1:24" s="4" customFormat="1" ht="11.25" x14ac:dyDescent="0.2">
      <c r="A710" s="3" t="s">
        <v>2883</v>
      </c>
      <c r="B710" s="3" t="s">
        <v>3112</v>
      </c>
      <c r="C710" s="3" t="s">
        <v>36</v>
      </c>
      <c r="D710" s="3">
        <v>10023</v>
      </c>
      <c r="E710" s="3" t="s">
        <v>3113</v>
      </c>
      <c r="F710" s="3" t="s">
        <v>3116</v>
      </c>
      <c r="G710" s="3" t="s">
        <v>3114</v>
      </c>
      <c r="H710" s="3" t="s">
        <v>3115</v>
      </c>
      <c r="I710" s="3" t="s">
        <v>42</v>
      </c>
      <c r="J710" s="3" t="s">
        <v>52</v>
      </c>
      <c r="K710" s="3" t="s">
        <v>44</v>
      </c>
      <c r="L710" s="3" t="s">
        <v>78</v>
      </c>
      <c r="M710" s="3" t="s">
        <v>5257</v>
      </c>
      <c r="N710" s="3">
        <v>2.5</v>
      </c>
      <c r="O710" s="3">
        <v>550</v>
      </c>
      <c r="P710" s="3">
        <v>22000</v>
      </c>
      <c r="Q710" s="3">
        <v>0</v>
      </c>
      <c r="R710" s="3"/>
      <c r="S710" s="3">
        <v>2.85</v>
      </c>
      <c r="T710" s="3">
        <v>639</v>
      </c>
      <c r="U710" s="3">
        <v>22396</v>
      </c>
      <c r="V710" s="3">
        <v>0</v>
      </c>
      <c r="W710" s="3" t="s">
        <v>3117</v>
      </c>
      <c r="X710" s="14">
        <f t="shared" si="11"/>
        <v>0.12280701754385967</v>
      </c>
    </row>
    <row r="711" spans="1:24" s="4" customFormat="1" ht="11.25" x14ac:dyDescent="0.2">
      <c r="A711" s="3" t="s">
        <v>2883</v>
      </c>
      <c r="B711" s="3" t="s">
        <v>3112</v>
      </c>
      <c r="C711" s="3" t="s">
        <v>36</v>
      </c>
      <c r="D711" s="3">
        <v>12836</v>
      </c>
      <c r="E711" s="3" t="s">
        <v>3118</v>
      </c>
      <c r="F711" s="3" t="s">
        <v>3120</v>
      </c>
      <c r="G711" s="3"/>
      <c r="H711" s="3" t="s">
        <v>3119</v>
      </c>
      <c r="I711" s="3" t="s">
        <v>42</v>
      </c>
      <c r="J711" s="3" t="s">
        <v>43</v>
      </c>
      <c r="K711" s="3" t="s">
        <v>44</v>
      </c>
      <c r="L711" s="3" t="s">
        <v>6</v>
      </c>
      <c r="M711" s="3" t="s">
        <v>5256</v>
      </c>
      <c r="N711" s="3" t="s">
        <v>67</v>
      </c>
      <c r="O711" s="3" t="s">
        <v>40</v>
      </c>
      <c r="P711" s="3" t="s">
        <v>40</v>
      </c>
      <c r="Q711" s="3" t="s">
        <v>40</v>
      </c>
      <c r="R711" s="3"/>
      <c r="S711" s="3">
        <v>94</v>
      </c>
      <c r="T711" s="3">
        <v>520</v>
      </c>
      <c r="U711" s="3">
        <v>553</v>
      </c>
      <c r="V711" s="3">
        <v>0</v>
      </c>
      <c r="W711" s="3" t="s">
        <v>3121</v>
      </c>
      <c r="X711" s="14" t="str">
        <f t="shared" si="11"/>
        <v>-</v>
      </c>
    </row>
    <row r="712" spans="1:24" s="4" customFormat="1" ht="11.25" x14ac:dyDescent="0.2">
      <c r="A712" s="3" t="s">
        <v>2883</v>
      </c>
      <c r="B712" s="3" t="s">
        <v>3112</v>
      </c>
      <c r="C712" s="3" t="s">
        <v>36</v>
      </c>
      <c r="D712" s="3">
        <v>13010</v>
      </c>
      <c r="E712" s="3" t="s">
        <v>3122</v>
      </c>
      <c r="F712" s="3" t="s">
        <v>3124</v>
      </c>
      <c r="G712" s="3"/>
      <c r="H712" s="3" t="s">
        <v>3123</v>
      </c>
      <c r="I712" s="3" t="s">
        <v>42</v>
      </c>
      <c r="J712" s="3" t="s">
        <v>43</v>
      </c>
      <c r="K712" s="3" t="s">
        <v>44</v>
      </c>
      <c r="L712" s="3" t="s">
        <v>6</v>
      </c>
      <c r="M712" s="3" t="s">
        <v>5256</v>
      </c>
      <c r="N712" s="3" t="s">
        <v>67</v>
      </c>
      <c r="O712" s="3" t="s">
        <v>40</v>
      </c>
      <c r="P712" s="3" t="s">
        <v>40</v>
      </c>
      <c r="Q712" s="3" t="s">
        <v>40</v>
      </c>
      <c r="R712" s="3"/>
      <c r="S712" s="3">
        <v>81</v>
      </c>
      <c r="T712" s="3">
        <v>2763</v>
      </c>
      <c r="U712" s="3">
        <v>3430</v>
      </c>
      <c r="V712" s="3">
        <v>0</v>
      </c>
      <c r="W712" s="3" t="s">
        <v>3125</v>
      </c>
      <c r="X712" s="14" t="str">
        <f t="shared" si="11"/>
        <v>-</v>
      </c>
    </row>
    <row r="713" spans="1:24" s="4" customFormat="1" ht="11.25" x14ac:dyDescent="0.2">
      <c r="A713" s="3" t="s">
        <v>2883</v>
      </c>
      <c r="B713" s="3" t="s">
        <v>3112</v>
      </c>
      <c r="C713" s="3" t="s">
        <v>36</v>
      </c>
      <c r="D713" s="3">
        <v>13211</v>
      </c>
      <c r="E713" s="3" t="s">
        <v>3126</v>
      </c>
      <c r="F713" s="3" t="s">
        <v>3129</v>
      </c>
      <c r="G713" s="3" t="s">
        <v>3127</v>
      </c>
      <c r="H713" s="3" t="s">
        <v>3128</v>
      </c>
      <c r="I713" s="3" t="s">
        <v>42</v>
      </c>
      <c r="J713" s="3" t="s">
        <v>43</v>
      </c>
      <c r="K713" s="3" t="s">
        <v>44</v>
      </c>
      <c r="L713" s="3" t="s">
        <v>6</v>
      </c>
      <c r="M713" s="3" t="s">
        <v>5257</v>
      </c>
      <c r="N713" s="3">
        <v>60</v>
      </c>
      <c r="O713" s="3">
        <v>21</v>
      </c>
      <c r="P713" s="3">
        <v>35</v>
      </c>
      <c r="Q713" s="3">
        <v>0</v>
      </c>
      <c r="R713" s="3"/>
      <c r="S713" s="3">
        <v>72</v>
      </c>
      <c r="T713" s="3">
        <v>28</v>
      </c>
      <c r="U713" s="3">
        <v>39</v>
      </c>
      <c r="V713" s="3">
        <v>0</v>
      </c>
      <c r="W713" s="3" t="s">
        <v>3130</v>
      </c>
      <c r="X713" s="14">
        <f t="shared" si="11"/>
        <v>-0.16666666666666666</v>
      </c>
    </row>
    <row r="714" spans="1:24" s="4" customFormat="1" ht="11.25" x14ac:dyDescent="0.2">
      <c r="A714" s="3" t="s">
        <v>2883</v>
      </c>
      <c r="B714" s="3" t="s">
        <v>3112</v>
      </c>
      <c r="C714" s="3" t="s">
        <v>36</v>
      </c>
      <c r="D714" s="3">
        <v>13338</v>
      </c>
      <c r="E714" s="3" t="s">
        <v>3131</v>
      </c>
      <c r="F714" s="3" t="s">
        <v>3133</v>
      </c>
      <c r="G714" s="3"/>
      <c r="H714" s="3" t="s">
        <v>3132</v>
      </c>
      <c r="I714" s="3" t="s">
        <v>42</v>
      </c>
      <c r="J714" s="3" t="s">
        <v>43</v>
      </c>
      <c r="K714" s="3" t="s">
        <v>44</v>
      </c>
      <c r="L714" s="3" t="s">
        <v>6</v>
      </c>
      <c r="M714" s="3" t="s">
        <v>5256</v>
      </c>
      <c r="N714" s="3" t="s">
        <v>67</v>
      </c>
      <c r="O714" s="3" t="s">
        <v>40</v>
      </c>
      <c r="P714" s="3" t="s">
        <v>40</v>
      </c>
      <c r="Q714" s="3" t="s">
        <v>40</v>
      </c>
      <c r="R714" s="3"/>
      <c r="S714" s="3">
        <v>0</v>
      </c>
      <c r="T714" s="3">
        <v>0</v>
      </c>
      <c r="U714" s="3">
        <v>0</v>
      </c>
      <c r="V714" s="3">
        <v>0</v>
      </c>
      <c r="W714" s="3" t="s">
        <v>3134</v>
      </c>
      <c r="X714" s="14" t="str">
        <f t="shared" si="11"/>
        <v>-</v>
      </c>
    </row>
    <row r="715" spans="1:24" s="4" customFormat="1" ht="11.25" x14ac:dyDescent="0.2">
      <c r="A715" s="3" t="s">
        <v>2883</v>
      </c>
      <c r="B715" s="3" t="s">
        <v>3112</v>
      </c>
      <c r="C715" s="3" t="s">
        <v>36</v>
      </c>
      <c r="D715" s="3">
        <v>13612</v>
      </c>
      <c r="E715" s="3" t="s">
        <v>3135</v>
      </c>
      <c r="F715" s="3" t="s">
        <v>3137</v>
      </c>
      <c r="G715" s="3" t="s">
        <v>3127</v>
      </c>
      <c r="H715" s="3" t="s">
        <v>3136</v>
      </c>
      <c r="I715" s="3" t="s">
        <v>42</v>
      </c>
      <c r="J715" s="3" t="s">
        <v>43</v>
      </c>
      <c r="K715" s="3" t="s">
        <v>44</v>
      </c>
      <c r="L715" s="3" t="s">
        <v>45</v>
      </c>
      <c r="M715" s="3" t="s">
        <v>9</v>
      </c>
      <c r="N715" s="3">
        <v>81.099999999999994</v>
      </c>
      <c r="O715" s="3">
        <v>30</v>
      </c>
      <c r="P715" s="3">
        <v>37</v>
      </c>
      <c r="Q715" s="3">
        <v>0</v>
      </c>
      <c r="R715" s="3"/>
      <c r="S715" s="3">
        <v>0</v>
      </c>
      <c r="T715" s="3">
        <v>0</v>
      </c>
      <c r="U715" s="3">
        <v>0</v>
      </c>
      <c r="V715" s="3">
        <v>0</v>
      </c>
      <c r="W715" s="3" t="s">
        <v>3138</v>
      </c>
      <c r="X715" s="14">
        <f t="shared" si="11"/>
        <v>1</v>
      </c>
    </row>
    <row r="716" spans="1:24" s="4" customFormat="1" ht="11.25" x14ac:dyDescent="0.2">
      <c r="A716" s="3" t="s">
        <v>2883</v>
      </c>
      <c r="B716" s="3" t="s">
        <v>3112</v>
      </c>
      <c r="C716" s="3" t="s">
        <v>36</v>
      </c>
      <c r="D716" s="3">
        <v>13992</v>
      </c>
      <c r="E716" s="3" t="s">
        <v>3139</v>
      </c>
      <c r="F716" s="3" t="s">
        <v>3141</v>
      </c>
      <c r="G716" s="3" t="s">
        <v>3127</v>
      </c>
      <c r="H716" s="3" t="s">
        <v>3140</v>
      </c>
      <c r="I716" s="3" t="s">
        <v>42</v>
      </c>
      <c r="J716" s="3" t="s">
        <v>43</v>
      </c>
      <c r="K716" s="3" t="s">
        <v>44</v>
      </c>
      <c r="L716" s="3" t="s">
        <v>6</v>
      </c>
      <c r="M716" s="3" t="s">
        <v>9</v>
      </c>
      <c r="N716" s="3">
        <v>20</v>
      </c>
      <c r="O716" s="3">
        <v>63</v>
      </c>
      <c r="P716" s="3">
        <v>314</v>
      </c>
      <c r="Q716" s="3">
        <v>0</v>
      </c>
      <c r="R716" s="3"/>
      <c r="S716" s="3">
        <v>0</v>
      </c>
      <c r="T716" s="3">
        <v>0</v>
      </c>
      <c r="U716" s="3">
        <v>0</v>
      </c>
      <c r="V716" s="3">
        <v>0</v>
      </c>
      <c r="W716" s="3" t="s">
        <v>3142</v>
      </c>
      <c r="X716" s="14">
        <f t="shared" si="11"/>
        <v>1</v>
      </c>
    </row>
    <row r="717" spans="1:24" s="4" customFormat="1" ht="11.25" x14ac:dyDescent="0.2">
      <c r="A717" s="3" t="s">
        <v>2883</v>
      </c>
      <c r="B717" s="3" t="s">
        <v>3112</v>
      </c>
      <c r="C717" s="3" t="s">
        <v>36</v>
      </c>
      <c r="D717" s="3">
        <v>13993</v>
      </c>
      <c r="E717" s="3" t="s">
        <v>3118</v>
      </c>
      <c r="F717" s="3" t="s">
        <v>3145</v>
      </c>
      <c r="G717" s="3" t="s">
        <v>3143</v>
      </c>
      <c r="H717" s="3" t="s">
        <v>3144</v>
      </c>
      <c r="I717" s="3" t="s">
        <v>42</v>
      </c>
      <c r="J717" s="3" t="s">
        <v>43</v>
      </c>
      <c r="K717" s="3" t="s">
        <v>53</v>
      </c>
      <c r="L717" s="3" t="s">
        <v>6</v>
      </c>
      <c r="M717" s="3" t="s">
        <v>9</v>
      </c>
      <c r="N717" s="3">
        <v>78.2</v>
      </c>
      <c r="O717" s="3">
        <v>430</v>
      </c>
      <c r="P717" s="3">
        <v>550</v>
      </c>
      <c r="Q717" s="3">
        <v>0</v>
      </c>
      <c r="R717" s="3"/>
      <c r="S717" s="3">
        <v>94</v>
      </c>
      <c r="T717" s="3">
        <v>520</v>
      </c>
      <c r="U717" s="3">
        <v>553</v>
      </c>
      <c r="V717" s="3">
        <v>0</v>
      </c>
      <c r="W717" s="3" t="s">
        <v>3121</v>
      </c>
      <c r="X717" s="14">
        <f t="shared" si="11"/>
        <v>-0.16808510638297869</v>
      </c>
    </row>
    <row r="718" spans="1:24" s="4" customFormat="1" ht="11.25" x14ac:dyDescent="0.2">
      <c r="A718" s="3" t="s">
        <v>2883</v>
      </c>
      <c r="B718" s="3" t="s">
        <v>3112</v>
      </c>
      <c r="C718" s="3" t="s">
        <v>36</v>
      </c>
      <c r="D718" s="3">
        <v>14008</v>
      </c>
      <c r="E718" s="3" t="s">
        <v>3146</v>
      </c>
      <c r="F718" s="3" t="s">
        <v>3147</v>
      </c>
      <c r="G718" s="3" t="s">
        <v>3114</v>
      </c>
      <c r="H718" s="3" t="s">
        <v>3123</v>
      </c>
      <c r="I718" s="3" t="s">
        <v>42</v>
      </c>
      <c r="J718" s="3" t="s">
        <v>43</v>
      </c>
      <c r="K718" s="3" t="s">
        <v>44</v>
      </c>
      <c r="L718" s="3" t="s">
        <v>6</v>
      </c>
      <c r="M718" s="3" t="s">
        <v>9</v>
      </c>
      <c r="N718" s="3">
        <v>82</v>
      </c>
      <c r="O718" s="3">
        <v>2214</v>
      </c>
      <c r="P718" s="3">
        <v>2700</v>
      </c>
      <c r="Q718" s="3">
        <v>0</v>
      </c>
      <c r="R718" s="3"/>
      <c r="S718" s="3">
        <v>81</v>
      </c>
      <c r="T718" s="3">
        <v>2763</v>
      </c>
      <c r="U718" s="3">
        <v>3430</v>
      </c>
      <c r="V718" s="3">
        <v>0</v>
      </c>
      <c r="W718" s="3" t="s">
        <v>3125</v>
      </c>
      <c r="X718" s="14">
        <f t="shared" si="11"/>
        <v>1.2345679012345678E-2</v>
      </c>
    </row>
    <row r="719" spans="1:24" s="4" customFormat="1" ht="11.25" x14ac:dyDescent="0.2">
      <c r="A719" s="3" t="s">
        <v>2883</v>
      </c>
      <c r="B719" s="3" t="s">
        <v>3148</v>
      </c>
      <c r="C719" s="3" t="s">
        <v>36</v>
      </c>
      <c r="D719" s="3">
        <v>12253</v>
      </c>
      <c r="E719" s="3" t="s">
        <v>3149</v>
      </c>
      <c r="F719" s="3" t="s">
        <v>3152</v>
      </c>
      <c r="G719" s="3" t="s">
        <v>3150</v>
      </c>
      <c r="H719" s="3" t="s">
        <v>3151</v>
      </c>
      <c r="I719" s="3" t="s">
        <v>42</v>
      </c>
      <c r="J719" s="3" t="s">
        <v>43</v>
      </c>
      <c r="K719" s="3" t="s">
        <v>53</v>
      </c>
      <c r="L719" s="3" t="s">
        <v>6</v>
      </c>
      <c r="M719" s="3" t="s">
        <v>5257</v>
      </c>
      <c r="N719" s="3">
        <v>97.85</v>
      </c>
      <c r="O719" s="3">
        <v>318</v>
      </c>
      <c r="P719" s="3">
        <v>325</v>
      </c>
      <c r="Q719" s="3">
        <v>0</v>
      </c>
      <c r="R719" s="3"/>
      <c r="S719" s="3">
        <v>99</v>
      </c>
      <c r="T719" s="3">
        <v>371</v>
      </c>
      <c r="U719" s="3">
        <v>375</v>
      </c>
      <c r="V719" s="3">
        <v>0</v>
      </c>
      <c r="W719" s="3" t="s">
        <v>3153</v>
      </c>
      <c r="X719" s="14">
        <f t="shared" si="11"/>
        <v>-1.1616161616161674E-2</v>
      </c>
    </row>
    <row r="720" spans="1:24" s="4" customFormat="1" ht="11.25" x14ac:dyDescent="0.2">
      <c r="A720" s="3" t="s">
        <v>2883</v>
      </c>
      <c r="B720" s="3" t="s">
        <v>3148</v>
      </c>
      <c r="C720" s="3" t="s">
        <v>36</v>
      </c>
      <c r="D720" s="3">
        <v>12296</v>
      </c>
      <c r="E720" s="3" t="s">
        <v>3154</v>
      </c>
      <c r="F720" s="3" t="s">
        <v>3155</v>
      </c>
      <c r="G720" s="3" t="s">
        <v>3150</v>
      </c>
      <c r="H720" s="3" t="s">
        <v>3151</v>
      </c>
      <c r="I720" s="3" t="s">
        <v>42</v>
      </c>
      <c r="J720" s="3" t="s">
        <v>43</v>
      </c>
      <c r="K720" s="3" t="s">
        <v>53</v>
      </c>
      <c r="L720" s="3" t="s">
        <v>6</v>
      </c>
      <c r="M720" s="3" t="s">
        <v>5257</v>
      </c>
      <c r="N720" s="3">
        <v>94.59</v>
      </c>
      <c r="O720" s="3">
        <v>70</v>
      </c>
      <c r="P720" s="3">
        <v>74</v>
      </c>
      <c r="Q720" s="3">
        <v>0</v>
      </c>
      <c r="R720" s="3"/>
      <c r="S720" s="3">
        <v>100</v>
      </c>
      <c r="T720" s="3">
        <v>51</v>
      </c>
      <c r="U720" s="3">
        <v>51</v>
      </c>
      <c r="V720" s="3">
        <v>0</v>
      </c>
      <c r="W720" s="3" t="s">
        <v>3156</v>
      </c>
      <c r="X720" s="14">
        <f t="shared" si="11"/>
        <v>-5.4099999999999968E-2</v>
      </c>
    </row>
    <row r="721" spans="1:24" s="4" customFormat="1" ht="11.25" x14ac:dyDescent="0.2">
      <c r="A721" s="3" t="s">
        <v>2883</v>
      </c>
      <c r="B721" s="3" t="s">
        <v>3148</v>
      </c>
      <c r="C721" s="3" t="s">
        <v>36</v>
      </c>
      <c r="D721" s="3">
        <v>13348</v>
      </c>
      <c r="E721" s="3" t="s">
        <v>3157</v>
      </c>
      <c r="F721" s="3" t="s">
        <v>3160</v>
      </c>
      <c r="G721" s="3" t="s">
        <v>3158</v>
      </c>
      <c r="H721" s="3" t="s">
        <v>3159</v>
      </c>
      <c r="I721" s="3" t="s">
        <v>87</v>
      </c>
      <c r="J721" s="3" t="s">
        <v>52</v>
      </c>
      <c r="K721" s="3" t="s">
        <v>44</v>
      </c>
      <c r="L721" s="3" t="s">
        <v>6</v>
      </c>
      <c r="M721" s="3" t="s">
        <v>5257</v>
      </c>
      <c r="N721" s="3">
        <v>17.8</v>
      </c>
      <c r="O721" s="3">
        <v>1442</v>
      </c>
      <c r="P721" s="3">
        <v>81</v>
      </c>
      <c r="Q721" s="3">
        <v>0</v>
      </c>
      <c r="R721" s="3"/>
      <c r="S721" s="3">
        <v>12.42</v>
      </c>
      <c r="T721" s="3">
        <v>1652</v>
      </c>
      <c r="U721" s="3">
        <v>133</v>
      </c>
      <c r="V721" s="3">
        <v>0</v>
      </c>
      <c r="W721" s="3" t="s">
        <v>3161</v>
      </c>
      <c r="X721" s="14">
        <f t="shared" si="11"/>
        <v>-0.43317230273752022</v>
      </c>
    </row>
    <row r="722" spans="1:24" s="4" customFormat="1" ht="11.25" x14ac:dyDescent="0.2">
      <c r="A722" s="3" t="s">
        <v>2883</v>
      </c>
      <c r="B722" s="3" t="s">
        <v>3162</v>
      </c>
      <c r="C722" s="3" t="s">
        <v>36</v>
      </c>
      <c r="D722" s="3">
        <v>12013</v>
      </c>
      <c r="E722" s="3" t="s">
        <v>3163</v>
      </c>
      <c r="F722" s="3" t="s">
        <v>3166</v>
      </c>
      <c r="G722" s="3" t="s">
        <v>3164</v>
      </c>
      <c r="H722" s="3" t="s">
        <v>3165</v>
      </c>
      <c r="I722" s="3" t="s">
        <v>42</v>
      </c>
      <c r="J722" s="3" t="s">
        <v>43</v>
      </c>
      <c r="K722" s="3" t="s">
        <v>53</v>
      </c>
      <c r="L722" s="3" t="s">
        <v>6</v>
      </c>
      <c r="M722" s="3" t="s">
        <v>5257</v>
      </c>
      <c r="N722" s="3">
        <v>95</v>
      </c>
      <c r="O722" s="3">
        <v>20</v>
      </c>
      <c r="P722" s="3">
        <v>21</v>
      </c>
      <c r="Q722" s="3">
        <v>0</v>
      </c>
      <c r="R722" s="3"/>
      <c r="S722" s="3">
        <v>100</v>
      </c>
      <c r="T722" s="3">
        <v>5</v>
      </c>
      <c r="U722" s="3">
        <v>5</v>
      </c>
      <c r="V722" s="3">
        <v>0</v>
      </c>
      <c r="W722" s="3" t="s">
        <v>3167</v>
      </c>
      <c r="X722" s="14">
        <f t="shared" si="11"/>
        <v>-0.05</v>
      </c>
    </row>
    <row r="723" spans="1:24" s="4" customFormat="1" ht="11.25" x14ac:dyDescent="0.2">
      <c r="A723" s="3" t="s">
        <v>2883</v>
      </c>
      <c r="B723" s="3" t="s">
        <v>3162</v>
      </c>
      <c r="C723" s="3" t="s">
        <v>36</v>
      </c>
      <c r="D723" s="3">
        <v>12015</v>
      </c>
      <c r="E723" s="3" t="s">
        <v>3168</v>
      </c>
      <c r="F723" s="3" t="s">
        <v>3170</v>
      </c>
      <c r="G723" s="3" t="s">
        <v>3164</v>
      </c>
      <c r="H723" s="3" t="s">
        <v>3169</v>
      </c>
      <c r="I723" s="3" t="s">
        <v>42</v>
      </c>
      <c r="J723" s="3" t="s">
        <v>43</v>
      </c>
      <c r="K723" s="3" t="s">
        <v>44</v>
      </c>
      <c r="L723" s="3" t="s">
        <v>6</v>
      </c>
      <c r="M723" s="3" t="s">
        <v>5257</v>
      </c>
      <c r="N723" s="3">
        <v>75</v>
      </c>
      <c r="O723" s="3">
        <v>3</v>
      </c>
      <c r="P723" s="3">
        <v>4</v>
      </c>
      <c r="Q723" s="3">
        <v>0</v>
      </c>
      <c r="R723" s="3"/>
      <c r="S723" s="3">
        <v>100</v>
      </c>
      <c r="T723" s="3">
        <v>4</v>
      </c>
      <c r="U723" s="3">
        <v>4</v>
      </c>
      <c r="V723" s="3">
        <v>0</v>
      </c>
      <c r="W723" s="3" t="s">
        <v>3171</v>
      </c>
      <c r="X723" s="14">
        <f t="shared" si="11"/>
        <v>-0.25</v>
      </c>
    </row>
    <row r="724" spans="1:24" s="4" customFormat="1" ht="11.25" x14ac:dyDescent="0.2">
      <c r="A724" s="3" t="s">
        <v>2883</v>
      </c>
      <c r="B724" s="3" t="s">
        <v>3162</v>
      </c>
      <c r="C724" s="3" t="s">
        <v>36</v>
      </c>
      <c r="D724" s="3">
        <v>12477</v>
      </c>
      <c r="E724" s="3" t="s">
        <v>3172</v>
      </c>
      <c r="F724" s="3" t="s">
        <v>3174</v>
      </c>
      <c r="G724" s="3" t="s">
        <v>3164</v>
      </c>
      <c r="H724" s="3" t="s">
        <v>3173</v>
      </c>
      <c r="I724" s="3" t="s">
        <v>42</v>
      </c>
      <c r="J724" s="3" t="s">
        <v>43</v>
      </c>
      <c r="K724" s="3" t="s">
        <v>53</v>
      </c>
      <c r="L724" s="3" t="s">
        <v>6</v>
      </c>
      <c r="M724" s="3" t="s">
        <v>5257</v>
      </c>
      <c r="N724" s="3">
        <v>88</v>
      </c>
      <c r="O724" s="3">
        <v>14</v>
      </c>
      <c r="P724" s="3">
        <v>16</v>
      </c>
      <c r="Q724" s="3">
        <v>0</v>
      </c>
      <c r="R724" s="3"/>
      <c r="S724" s="3">
        <v>100</v>
      </c>
      <c r="T724" s="3">
        <v>20</v>
      </c>
      <c r="U724" s="3">
        <v>20</v>
      </c>
      <c r="V724" s="3">
        <v>0</v>
      </c>
      <c r="W724" s="3" t="s">
        <v>3175</v>
      </c>
      <c r="X724" s="14">
        <f t="shared" si="11"/>
        <v>-0.12</v>
      </c>
    </row>
    <row r="725" spans="1:24" s="4" customFormat="1" ht="11.25" x14ac:dyDescent="0.2">
      <c r="A725" s="3" t="s">
        <v>2883</v>
      </c>
      <c r="B725" s="3" t="s">
        <v>3162</v>
      </c>
      <c r="C725" s="3" t="s">
        <v>36</v>
      </c>
      <c r="D725" s="3">
        <v>13218</v>
      </c>
      <c r="E725" s="3" t="s">
        <v>3176</v>
      </c>
      <c r="F725" s="3" t="s">
        <v>3179</v>
      </c>
      <c r="G725" s="3" t="s">
        <v>3177</v>
      </c>
      <c r="H725" s="3" t="s">
        <v>3178</v>
      </c>
      <c r="I725" s="3" t="s">
        <v>42</v>
      </c>
      <c r="J725" s="3" t="s">
        <v>43</v>
      </c>
      <c r="K725" s="3" t="s">
        <v>44</v>
      </c>
      <c r="L725" s="3" t="s">
        <v>6</v>
      </c>
      <c r="M725" s="3" t="s">
        <v>5257</v>
      </c>
      <c r="N725" s="3">
        <v>50</v>
      </c>
      <c r="O725" s="3">
        <v>2</v>
      </c>
      <c r="P725" s="3">
        <v>4</v>
      </c>
      <c r="Q725" s="3">
        <v>0</v>
      </c>
      <c r="R725" s="3"/>
      <c r="S725" s="3">
        <v>100</v>
      </c>
      <c r="T725" s="3">
        <v>3</v>
      </c>
      <c r="U725" s="3">
        <v>3</v>
      </c>
      <c r="V725" s="3">
        <v>0</v>
      </c>
      <c r="W725" s="3" t="s">
        <v>3180</v>
      </c>
      <c r="X725" s="14">
        <f t="shared" si="11"/>
        <v>-0.5</v>
      </c>
    </row>
    <row r="726" spans="1:24" s="4" customFormat="1" ht="11.25" x14ac:dyDescent="0.2">
      <c r="A726" s="3" t="s">
        <v>2883</v>
      </c>
      <c r="B726" s="3" t="s">
        <v>3181</v>
      </c>
      <c r="C726" s="3" t="s">
        <v>36</v>
      </c>
      <c r="D726" s="3">
        <v>10064</v>
      </c>
      <c r="E726" s="3" t="s">
        <v>3182</v>
      </c>
      <c r="F726" s="3" t="s">
        <v>3183</v>
      </c>
      <c r="G726" s="3"/>
      <c r="H726" s="3"/>
      <c r="I726" s="3" t="s">
        <v>42</v>
      </c>
      <c r="J726" s="3" t="s">
        <v>43</v>
      </c>
      <c r="K726" s="3" t="s">
        <v>44</v>
      </c>
      <c r="L726" s="3" t="s">
        <v>6</v>
      </c>
      <c r="M726" s="3" t="s">
        <v>5256</v>
      </c>
      <c r="N726" s="3" t="s">
        <v>67</v>
      </c>
      <c r="O726" s="3" t="s">
        <v>40</v>
      </c>
      <c r="P726" s="3" t="s">
        <v>40</v>
      </c>
      <c r="Q726" s="3" t="s">
        <v>40</v>
      </c>
      <c r="R726" s="3"/>
      <c r="S726" s="3">
        <v>0</v>
      </c>
      <c r="T726" s="3">
        <v>0</v>
      </c>
      <c r="U726" s="3">
        <v>0</v>
      </c>
      <c r="V726" s="3">
        <v>0</v>
      </c>
      <c r="W726" s="3" t="s">
        <v>3184</v>
      </c>
      <c r="X726" s="14" t="str">
        <f t="shared" si="11"/>
        <v>-</v>
      </c>
    </row>
    <row r="727" spans="1:24" s="4" customFormat="1" ht="11.25" x14ac:dyDescent="0.2">
      <c r="A727" s="3" t="s">
        <v>2883</v>
      </c>
      <c r="B727" s="3" t="s">
        <v>3181</v>
      </c>
      <c r="C727" s="3" t="s">
        <v>36</v>
      </c>
      <c r="D727" s="3">
        <v>10271</v>
      </c>
      <c r="E727" s="3" t="s">
        <v>3185</v>
      </c>
      <c r="F727" s="3" t="s">
        <v>3186</v>
      </c>
      <c r="G727" s="3"/>
      <c r="H727" s="3"/>
      <c r="I727" s="3" t="s">
        <v>42</v>
      </c>
      <c r="J727" s="3" t="s">
        <v>43</v>
      </c>
      <c r="K727" s="3" t="s">
        <v>53</v>
      </c>
      <c r="L727" s="3" t="s">
        <v>6</v>
      </c>
      <c r="M727" s="3" t="s">
        <v>5256</v>
      </c>
      <c r="N727" s="3" t="s">
        <v>67</v>
      </c>
      <c r="O727" s="3" t="s">
        <v>40</v>
      </c>
      <c r="P727" s="3" t="s">
        <v>40</v>
      </c>
      <c r="Q727" s="3" t="s">
        <v>40</v>
      </c>
      <c r="R727" s="3"/>
      <c r="S727" s="3">
        <v>97.9</v>
      </c>
      <c r="T727" s="3">
        <v>333</v>
      </c>
      <c r="U727" s="3">
        <v>340</v>
      </c>
      <c r="V727" s="3">
        <v>0</v>
      </c>
      <c r="W727" s="3" t="s">
        <v>3187</v>
      </c>
      <c r="X727" s="14" t="str">
        <f t="shared" si="11"/>
        <v>-</v>
      </c>
    </row>
    <row r="728" spans="1:24" s="4" customFormat="1" ht="11.25" x14ac:dyDescent="0.2">
      <c r="A728" s="3" t="s">
        <v>2883</v>
      </c>
      <c r="B728" s="3" t="s">
        <v>3181</v>
      </c>
      <c r="C728" s="3" t="s">
        <v>36</v>
      </c>
      <c r="D728" s="3">
        <v>12654</v>
      </c>
      <c r="E728" s="3" t="s">
        <v>3188</v>
      </c>
      <c r="F728" s="3" t="s">
        <v>3189</v>
      </c>
      <c r="G728" s="3"/>
      <c r="H728" s="3"/>
      <c r="I728" s="3" t="s">
        <v>42</v>
      </c>
      <c r="J728" s="3" t="s">
        <v>43</v>
      </c>
      <c r="K728" s="3" t="s">
        <v>44</v>
      </c>
      <c r="L728" s="3" t="s">
        <v>6</v>
      </c>
      <c r="M728" s="3" t="s">
        <v>5256</v>
      </c>
      <c r="N728" s="3" t="s">
        <v>67</v>
      </c>
      <c r="O728" s="3" t="s">
        <v>40</v>
      </c>
      <c r="P728" s="3" t="s">
        <v>40</v>
      </c>
      <c r="Q728" s="3" t="s">
        <v>40</v>
      </c>
      <c r="R728" s="3"/>
      <c r="S728" s="3">
        <v>100</v>
      </c>
      <c r="T728" s="3">
        <v>42</v>
      </c>
      <c r="U728" s="3">
        <v>42</v>
      </c>
      <c r="V728" s="3">
        <v>0</v>
      </c>
      <c r="W728" s="3" t="s">
        <v>3190</v>
      </c>
      <c r="X728" s="14" t="str">
        <f t="shared" si="11"/>
        <v>-</v>
      </c>
    </row>
    <row r="729" spans="1:24" s="4" customFormat="1" ht="11.25" x14ac:dyDescent="0.2">
      <c r="A729" s="3" t="s">
        <v>2883</v>
      </c>
      <c r="B729" s="3" t="s">
        <v>3181</v>
      </c>
      <c r="C729" s="3" t="s">
        <v>36</v>
      </c>
      <c r="D729" s="3">
        <v>13239</v>
      </c>
      <c r="E729" s="3" t="s">
        <v>3191</v>
      </c>
      <c r="F729" s="3" t="s">
        <v>3194</v>
      </c>
      <c r="G729" s="3" t="s">
        <v>3192</v>
      </c>
      <c r="H729" s="3" t="s">
        <v>3193</v>
      </c>
      <c r="I729" s="3" t="s">
        <v>42</v>
      </c>
      <c r="J729" s="3" t="s">
        <v>43</v>
      </c>
      <c r="K729" s="3" t="s">
        <v>53</v>
      </c>
      <c r="L729" s="3" t="s">
        <v>6</v>
      </c>
      <c r="M729" s="3" t="s">
        <v>5257</v>
      </c>
      <c r="N729" s="3">
        <v>75</v>
      </c>
      <c r="O729" s="3">
        <v>750</v>
      </c>
      <c r="P729" s="3">
        <v>1000</v>
      </c>
      <c r="Q729" s="3">
        <v>0</v>
      </c>
      <c r="R729" s="3"/>
      <c r="S729" s="3">
        <v>78.599999999999994</v>
      </c>
      <c r="T729" s="3">
        <v>1418</v>
      </c>
      <c r="U729" s="3">
        <v>1803</v>
      </c>
      <c r="V729" s="3">
        <v>0</v>
      </c>
      <c r="W729" s="3" t="s">
        <v>3195</v>
      </c>
      <c r="X729" s="14">
        <f t="shared" si="11"/>
        <v>-4.5801526717557182E-2</v>
      </c>
    </row>
    <row r="730" spans="1:24" s="4" customFormat="1" ht="11.25" x14ac:dyDescent="0.2">
      <c r="A730" s="3" t="s">
        <v>2883</v>
      </c>
      <c r="B730" s="3" t="s">
        <v>3181</v>
      </c>
      <c r="C730" s="3" t="s">
        <v>36</v>
      </c>
      <c r="D730" s="3">
        <v>13864</v>
      </c>
      <c r="E730" s="3" t="s">
        <v>3196</v>
      </c>
      <c r="F730" s="3" t="s">
        <v>3199</v>
      </c>
      <c r="G730" s="3" t="s">
        <v>3197</v>
      </c>
      <c r="H730" s="3" t="s">
        <v>3198</v>
      </c>
      <c r="I730" s="3" t="s">
        <v>42</v>
      </c>
      <c r="J730" s="3" t="s">
        <v>43</v>
      </c>
      <c r="K730" s="3" t="s">
        <v>53</v>
      </c>
      <c r="L730" s="3" t="s">
        <v>6</v>
      </c>
      <c r="M730" s="3" t="s">
        <v>9</v>
      </c>
      <c r="N730" s="3">
        <v>80</v>
      </c>
      <c r="O730" s="3">
        <v>400</v>
      </c>
      <c r="P730" s="3">
        <v>500</v>
      </c>
      <c r="Q730" s="3">
        <v>0</v>
      </c>
      <c r="R730" s="3"/>
      <c r="S730" s="3" t="s">
        <v>67</v>
      </c>
      <c r="T730" s="3" t="s">
        <v>40</v>
      </c>
      <c r="U730" s="3" t="s">
        <v>40</v>
      </c>
      <c r="V730" s="3" t="s">
        <v>40</v>
      </c>
      <c r="W730" s="3" t="s">
        <v>3200</v>
      </c>
      <c r="X730" s="14">
        <f t="shared" si="11"/>
        <v>1</v>
      </c>
    </row>
    <row r="731" spans="1:24" s="4" customFormat="1" ht="11.25" x14ac:dyDescent="0.2">
      <c r="A731" s="3" t="s">
        <v>2883</v>
      </c>
      <c r="B731" s="3" t="s">
        <v>3181</v>
      </c>
      <c r="C731" s="3" t="s">
        <v>36</v>
      </c>
      <c r="D731" s="3">
        <v>13873</v>
      </c>
      <c r="E731" s="3" t="s">
        <v>3201</v>
      </c>
      <c r="F731" s="3" t="s">
        <v>3204</v>
      </c>
      <c r="G731" s="3" t="s">
        <v>3202</v>
      </c>
      <c r="H731" s="3" t="s">
        <v>3203</v>
      </c>
      <c r="I731" s="3" t="s">
        <v>42</v>
      </c>
      <c r="J731" s="3" t="s">
        <v>43</v>
      </c>
      <c r="K731" s="3" t="s">
        <v>44</v>
      </c>
      <c r="L731" s="3" t="s">
        <v>6</v>
      </c>
      <c r="M731" s="3" t="s">
        <v>9</v>
      </c>
      <c r="N731" s="3">
        <v>96</v>
      </c>
      <c r="O731" s="3">
        <v>23</v>
      </c>
      <c r="P731" s="3">
        <v>24</v>
      </c>
      <c r="Q731" s="3">
        <v>0</v>
      </c>
      <c r="R731" s="3"/>
      <c r="S731" s="3" t="s">
        <v>67</v>
      </c>
      <c r="T731" s="3" t="s">
        <v>40</v>
      </c>
      <c r="U731" s="3" t="s">
        <v>40</v>
      </c>
      <c r="V731" s="3" t="s">
        <v>40</v>
      </c>
      <c r="W731" s="3" t="s">
        <v>3205</v>
      </c>
      <c r="X731" s="14">
        <f t="shared" si="11"/>
        <v>1</v>
      </c>
    </row>
    <row r="732" spans="1:24" s="4" customFormat="1" ht="11.25" x14ac:dyDescent="0.2">
      <c r="A732" s="3" t="s">
        <v>2883</v>
      </c>
      <c r="B732" s="3" t="s">
        <v>3181</v>
      </c>
      <c r="C732" s="3" t="s">
        <v>36</v>
      </c>
      <c r="D732" s="3">
        <v>13880</v>
      </c>
      <c r="E732" s="3" t="s">
        <v>3206</v>
      </c>
      <c r="F732" s="3" t="s">
        <v>3209</v>
      </c>
      <c r="G732" s="3" t="s">
        <v>3207</v>
      </c>
      <c r="H732" s="3" t="s">
        <v>3208</v>
      </c>
      <c r="I732" s="3" t="s">
        <v>42</v>
      </c>
      <c r="J732" s="3" t="s">
        <v>43</v>
      </c>
      <c r="K732" s="3" t="s">
        <v>53</v>
      </c>
      <c r="L732" s="3" t="s">
        <v>6</v>
      </c>
      <c r="M732" s="3" t="s">
        <v>9</v>
      </c>
      <c r="N732" s="3">
        <v>40</v>
      </c>
      <c r="O732" s="3">
        <v>40</v>
      </c>
      <c r="P732" s="3">
        <v>100</v>
      </c>
      <c r="Q732" s="3">
        <v>0</v>
      </c>
      <c r="R732" s="3"/>
      <c r="S732" s="3" t="s">
        <v>67</v>
      </c>
      <c r="T732" s="3" t="s">
        <v>40</v>
      </c>
      <c r="U732" s="3" t="s">
        <v>40</v>
      </c>
      <c r="V732" s="3" t="s">
        <v>40</v>
      </c>
      <c r="W732" s="3" t="s">
        <v>3210</v>
      </c>
      <c r="X732" s="14">
        <f t="shared" si="11"/>
        <v>1</v>
      </c>
    </row>
    <row r="733" spans="1:24" s="4" customFormat="1" ht="11.25" x14ac:dyDescent="0.2">
      <c r="A733" s="3" t="s">
        <v>2883</v>
      </c>
      <c r="B733" s="3" t="s">
        <v>3181</v>
      </c>
      <c r="C733" s="3" t="s">
        <v>36</v>
      </c>
      <c r="D733" s="3">
        <v>13882</v>
      </c>
      <c r="E733" s="3" t="s">
        <v>3211</v>
      </c>
      <c r="F733" s="3" t="s">
        <v>3213</v>
      </c>
      <c r="G733" s="3" t="s">
        <v>3192</v>
      </c>
      <c r="H733" s="3" t="s">
        <v>3212</v>
      </c>
      <c r="I733" s="3" t="s">
        <v>42</v>
      </c>
      <c r="J733" s="3" t="s">
        <v>43</v>
      </c>
      <c r="K733" s="3" t="s">
        <v>53</v>
      </c>
      <c r="L733" s="3" t="s">
        <v>6</v>
      </c>
      <c r="M733" s="3" t="s">
        <v>9</v>
      </c>
      <c r="N733" s="3">
        <v>80</v>
      </c>
      <c r="O733" s="3">
        <v>120</v>
      </c>
      <c r="P733" s="3">
        <v>150</v>
      </c>
      <c r="Q733" s="3">
        <v>0</v>
      </c>
      <c r="R733" s="3"/>
      <c r="S733" s="3" t="s">
        <v>67</v>
      </c>
      <c r="T733" s="3" t="s">
        <v>40</v>
      </c>
      <c r="U733" s="3" t="s">
        <v>40</v>
      </c>
      <c r="V733" s="3" t="s">
        <v>40</v>
      </c>
      <c r="W733" s="3" t="s">
        <v>3214</v>
      </c>
      <c r="X733" s="14">
        <f t="shared" si="11"/>
        <v>1</v>
      </c>
    </row>
    <row r="734" spans="1:24" s="4" customFormat="1" ht="11.25" x14ac:dyDescent="0.2">
      <c r="A734" s="3" t="s">
        <v>2883</v>
      </c>
      <c r="B734" s="3" t="s">
        <v>3215</v>
      </c>
      <c r="C734" s="3" t="s">
        <v>3216</v>
      </c>
      <c r="D734" s="3">
        <v>2274</v>
      </c>
      <c r="E734" s="3" t="s">
        <v>3217</v>
      </c>
      <c r="F734" s="3" t="s">
        <v>3220</v>
      </c>
      <c r="G734" s="3" t="s">
        <v>3218</v>
      </c>
      <c r="H734" s="3" t="s">
        <v>3219</v>
      </c>
      <c r="I734" s="3" t="s">
        <v>42</v>
      </c>
      <c r="J734" s="3" t="s">
        <v>43</v>
      </c>
      <c r="K734" s="3" t="s">
        <v>44</v>
      </c>
      <c r="L734" s="3" t="s">
        <v>45</v>
      </c>
      <c r="M734" s="3" t="s">
        <v>5257</v>
      </c>
      <c r="N734" s="3">
        <v>100</v>
      </c>
      <c r="O734" s="3">
        <v>200</v>
      </c>
      <c r="P734" s="3">
        <v>200</v>
      </c>
      <c r="Q734" s="3">
        <v>0</v>
      </c>
      <c r="R734" s="3"/>
      <c r="S734" s="3">
        <v>100</v>
      </c>
      <c r="T734" s="3">
        <v>130</v>
      </c>
      <c r="U734" s="3">
        <v>130</v>
      </c>
      <c r="V734" s="3">
        <v>0</v>
      </c>
      <c r="W734" s="3" t="s">
        <v>3221</v>
      </c>
      <c r="X734" s="14">
        <f t="shared" si="11"/>
        <v>0</v>
      </c>
    </row>
    <row r="735" spans="1:24" s="4" customFormat="1" ht="11.25" x14ac:dyDescent="0.2">
      <c r="A735" s="3" t="s">
        <v>2883</v>
      </c>
      <c r="B735" s="3" t="s">
        <v>3215</v>
      </c>
      <c r="C735" s="3" t="s">
        <v>3216</v>
      </c>
      <c r="D735" s="3">
        <v>8456</v>
      </c>
      <c r="E735" s="3" t="s">
        <v>3222</v>
      </c>
      <c r="F735" s="3" t="s">
        <v>3225</v>
      </c>
      <c r="G735" s="3" t="s">
        <v>3223</v>
      </c>
      <c r="H735" s="3" t="s">
        <v>3224</v>
      </c>
      <c r="I735" s="3" t="s">
        <v>42</v>
      </c>
      <c r="J735" s="3" t="s">
        <v>43</v>
      </c>
      <c r="K735" s="3" t="s">
        <v>44</v>
      </c>
      <c r="L735" s="3" t="s">
        <v>6</v>
      </c>
      <c r="M735" s="3" t="s">
        <v>5257</v>
      </c>
      <c r="N735" s="3">
        <v>100</v>
      </c>
      <c r="O735" s="3">
        <v>9</v>
      </c>
      <c r="P735" s="3">
        <v>9</v>
      </c>
      <c r="Q735" s="3">
        <v>0</v>
      </c>
      <c r="R735" s="3"/>
      <c r="S735" s="3">
        <v>100</v>
      </c>
      <c r="T735" s="3">
        <v>7</v>
      </c>
      <c r="U735" s="3">
        <v>7</v>
      </c>
      <c r="V735" s="3">
        <v>0</v>
      </c>
      <c r="W735" s="3" t="s">
        <v>3226</v>
      </c>
      <c r="X735" s="14">
        <f t="shared" si="11"/>
        <v>0</v>
      </c>
    </row>
    <row r="736" spans="1:24" s="4" customFormat="1" ht="11.25" x14ac:dyDescent="0.2">
      <c r="A736" s="3" t="s">
        <v>2883</v>
      </c>
      <c r="B736" s="3" t="s">
        <v>3215</v>
      </c>
      <c r="C736" s="3" t="s">
        <v>3216</v>
      </c>
      <c r="D736" s="3">
        <v>9878</v>
      </c>
      <c r="E736" s="3" t="s">
        <v>3227</v>
      </c>
      <c r="F736" s="3" t="s">
        <v>3229</v>
      </c>
      <c r="G736" s="3" t="s">
        <v>3223</v>
      </c>
      <c r="H736" s="3" t="s">
        <v>3228</v>
      </c>
      <c r="I736" s="3" t="s">
        <v>42</v>
      </c>
      <c r="J736" s="3" t="s">
        <v>43</v>
      </c>
      <c r="K736" s="3" t="s">
        <v>44</v>
      </c>
      <c r="L736" s="3" t="s">
        <v>6</v>
      </c>
      <c r="M736" s="3" t="s">
        <v>5257</v>
      </c>
      <c r="N736" s="3">
        <v>100</v>
      </c>
      <c r="O736" s="3">
        <v>18</v>
      </c>
      <c r="P736" s="3">
        <v>18</v>
      </c>
      <c r="Q736" s="3">
        <v>0</v>
      </c>
      <c r="R736" s="3"/>
      <c r="S736" s="3">
        <v>100</v>
      </c>
      <c r="T736" s="3">
        <v>142</v>
      </c>
      <c r="U736" s="3">
        <v>142</v>
      </c>
      <c r="V736" s="3">
        <v>0</v>
      </c>
      <c r="W736" s="3" t="s">
        <v>3230</v>
      </c>
      <c r="X736" s="14">
        <f t="shared" si="11"/>
        <v>0</v>
      </c>
    </row>
    <row r="737" spans="1:24" s="4" customFormat="1" ht="11.25" x14ac:dyDescent="0.2">
      <c r="A737" s="3" t="s">
        <v>2883</v>
      </c>
      <c r="B737" s="3" t="s">
        <v>3215</v>
      </c>
      <c r="C737" s="3" t="s">
        <v>3216</v>
      </c>
      <c r="D737" s="3">
        <v>12482</v>
      </c>
      <c r="E737" s="3" t="s">
        <v>3231</v>
      </c>
      <c r="F737" s="3" t="s">
        <v>3233</v>
      </c>
      <c r="G737" s="3" t="s">
        <v>3218</v>
      </c>
      <c r="H737" s="3" t="s">
        <v>3232</v>
      </c>
      <c r="I737" s="3" t="s">
        <v>42</v>
      </c>
      <c r="J737" s="3" t="s">
        <v>43</v>
      </c>
      <c r="K737" s="3" t="s">
        <v>44</v>
      </c>
      <c r="L737" s="3" t="s">
        <v>6</v>
      </c>
      <c r="M737" s="3" t="s">
        <v>5257</v>
      </c>
      <c r="N737" s="3">
        <v>4</v>
      </c>
      <c r="O737" s="3">
        <v>116</v>
      </c>
      <c r="P737" s="3">
        <v>2900</v>
      </c>
      <c r="Q737" s="3">
        <v>0</v>
      </c>
      <c r="R737" s="3"/>
      <c r="S737" s="3">
        <v>4</v>
      </c>
      <c r="T737" s="3">
        <v>115</v>
      </c>
      <c r="U737" s="3">
        <v>2863</v>
      </c>
      <c r="V737" s="3">
        <v>0</v>
      </c>
      <c r="W737" s="3" t="s">
        <v>3234</v>
      </c>
      <c r="X737" s="14">
        <f t="shared" si="11"/>
        <v>0</v>
      </c>
    </row>
    <row r="738" spans="1:24" s="4" customFormat="1" ht="11.25" x14ac:dyDescent="0.2">
      <c r="A738" s="3" t="s">
        <v>2883</v>
      </c>
      <c r="B738" s="3" t="s">
        <v>3215</v>
      </c>
      <c r="C738" s="3" t="s">
        <v>3216</v>
      </c>
      <c r="D738" s="3">
        <v>13240</v>
      </c>
      <c r="E738" s="3" t="s">
        <v>3235</v>
      </c>
      <c r="F738" s="3" t="s">
        <v>3236</v>
      </c>
      <c r="G738" s="3" t="s">
        <v>3218</v>
      </c>
      <c r="H738" s="3" t="s">
        <v>3232</v>
      </c>
      <c r="I738" s="3" t="s">
        <v>42</v>
      </c>
      <c r="J738" s="3" t="s">
        <v>43</v>
      </c>
      <c r="K738" s="3" t="s">
        <v>953</v>
      </c>
      <c r="L738" s="3" t="s">
        <v>6</v>
      </c>
      <c r="M738" s="3" t="s">
        <v>5257</v>
      </c>
      <c r="N738" s="3">
        <v>70</v>
      </c>
      <c r="O738" s="3">
        <v>571</v>
      </c>
      <c r="P738" s="3">
        <v>816</v>
      </c>
      <c r="Q738" s="3">
        <v>0</v>
      </c>
      <c r="R738" s="3"/>
      <c r="S738" s="3">
        <v>70</v>
      </c>
      <c r="T738" s="3">
        <v>427</v>
      </c>
      <c r="U738" s="3">
        <v>609</v>
      </c>
      <c r="V738" s="3">
        <v>0</v>
      </c>
      <c r="W738" s="3" t="s">
        <v>3237</v>
      </c>
      <c r="X738" s="14">
        <f t="shared" si="11"/>
        <v>0</v>
      </c>
    </row>
    <row r="739" spans="1:24" s="4" customFormat="1" ht="11.25" x14ac:dyDescent="0.2">
      <c r="A739" s="3" t="s">
        <v>3238</v>
      </c>
      <c r="B739" s="3" t="s">
        <v>3239</v>
      </c>
      <c r="C739" s="3" t="s">
        <v>263</v>
      </c>
      <c r="D739" s="3">
        <v>13170</v>
      </c>
      <c r="E739" s="3" t="s">
        <v>3240</v>
      </c>
      <c r="F739" s="3" t="s">
        <v>3243</v>
      </c>
      <c r="G739" s="3" t="s">
        <v>3241</v>
      </c>
      <c r="H739" s="3" t="s">
        <v>3242</v>
      </c>
      <c r="I739" s="3" t="s">
        <v>42</v>
      </c>
      <c r="J739" s="3" t="s">
        <v>43</v>
      </c>
      <c r="K739" s="3" t="s">
        <v>44</v>
      </c>
      <c r="L739" s="3" t="s">
        <v>6</v>
      </c>
      <c r="M739" s="3" t="s">
        <v>5257</v>
      </c>
      <c r="N739" s="3">
        <v>75</v>
      </c>
      <c r="O739" s="3">
        <v>15</v>
      </c>
      <c r="P739" s="3">
        <v>20</v>
      </c>
      <c r="Q739" s="3">
        <v>0</v>
      </c>
      <c r="R739" s="3"/>
      <c r="S739" s="3">
        <v>95</v>
      </c>
      <c r="T739" s="3">
        <v>19</v>
      </c>
      <c r="U739" s="3">
        <v>20</v>
      </c>
      <c r="V739" s="3">
        <v>0</v>
      </c>
      <c r="W739" s="3" t="s">
        <v>3244</v>
      </c>
      <c r="X739" s="14">
        <f t="shared" si="11"/>
        <v>-0.21052631578947367</v>
      </c>
    </row>
    <row r="740" spans="1:24" s="4" customFormat="1" ht="11.25" x14ac:dyDescent="0.2">
      <c r="A740" s="3" t="s">
        <v>3238</v>
      </c>
      <c r="B740" s="3" t="s">
        <v>3239</v>
      </c>
      <c r="C740" s="3" t="s">
        <v>263</v>
      </c>
      <c r="D740" s="3">
        <v>13171</v>
      </c>
      <c r="E740" s="3" t="s">
        <v>3245</v>
      </c>
      <c r="F740" s="3" t="s">
        <v>3247</v>
      </c>
      <c r="G740" s="3" t="s">
        <v>3241</v>
      </c>
      <c r="H740" s="3" t="s">
        <v>3246</v>
      </c>
      <c r="I740" s="3" t="s">
        <v>42</v>
      </c>
      <c r="J740" s="3" t="s">
        <v>43</v>
      </c>
      <c r="K740" s="3" t="s">
        <v>44</v>
      </c>
      <c r="L740" s="3" t="s">
        <v>78</v>
      </c>
      <c r="M740" s="3" t="s">
        <v>5257</v>
      </c>
      <c r="N740" s="3">
        <v>63.2</v>
      </c>
      <c r="O740" s="3">
        <v>12</v>
      </c>
      <c r="P740" s="3">
        <v>19</v>
      </c>
      <c r="Q740" s="3">
        <v>0</v>
      </c>
      <c r="R740" s="3"/>
      <c r="S740" s="3">
        <v>70.900000000000006</v>
      </c>
      <c r="T740" s="3">
        <v>56</v>
      </c>
      <c r="U740" s="3">
        <v>79</v>
      </c>
      <c r="V740" s="3">
        <v>0</v>
      </c>
      <c r="W740" s="3" t="s">
        <v>3248</v>
      </c>
      <c r="X740" s="14">
        <f t="shared" si="11"/>
        <v>-0.10860366713681244</v>
      </c>
    </row>
    <row r="741" spans="1:24" s="4" customFormat="1" ht="11.25" x14ac:dyDescent="0.2">
      <c r="A741" s="3" t="s">
        <v>3238</v>
      </c>
      <c r="B741" s="3" t="s">
        <v>3239</v>
      </c>
      <c r="C741" s="3" t="s">
        <v>263</v>
      </c>
      <c r="D741" s="3">
        <v>13382</v>
      </c>
      <c r="E741" s="3" t="s">
        <v>3249</v>
      </c>
      <c r="F741" s="3" t="s">
        <v>3250</v>
      </c>
      <c r="G741" s="3"/>
      <c r="H741" s="3"/>
      <c r="I741" s="3" t="s">
        <v>42</v>
      </c>
      <c r="J741" s="3" t="s">
        <v>43</v>
      </c>
      <c r="K741" s="3" t="s">
        <v>44</v>
      </c>
      <c r="L741" s="3" t="s">
        <v>6</v>
      </c>
      <c r="M741" s="3" t="s">
        <v>5256</v>
      </c>
      <c r="N741" s="3" t="s">
        <v>67</v>
      </c>
      <c r="O741" s="3" t="s">
        <v>40</v>
      </c>
      <c r="P741" s="3" t="s">
        <v>40</v>
      </c>
      <c r="Q741" s="3" t="s">
        <v>40</v>
      </c>
      <c r="R741" s="3"/>
      <c r="S741" s="3">
        <v>100</v>
      </c>
      <c r="T741" s="3">
        <v>3</v>
      </c>
      <c r="U741" s="3">
        <v>3</v>
      </c>
      <c r="V741" s="3">
        <v>0</v>
      </c>
      <c r="W741" s="3" t="s">
        <v>3251</v>
      </c>
      <c r="X741" s="14" t="str">
        <f t="shared" si="11"/>
        <v>-</v>
      </c>
    </row>
    <row r="742" spans="1:24" s="4" customFormat="1" ht="11.25" x14ac:dyDescent="0.2">
      <c r="A742" s="3" t="s">
        <v>3238</v>
      </c>
      <c r="B742" s="3" t="s">
        <v>3252</v>
      </c>
      <c r="C742" s="3" t="s">
        <v>263</v>
      </c>
      <c r="D742" s="3">
        <v>6023</v>
      </c>
      <c r="E742" s="3" t="s">
        <v>3253</v>
      </c>
      <c r="F742" s="3" t="s">
        <v>3255</v>
      </c>
      <c r="G742" s="3" t="s">
        <v>3254</v>
      </c>
      <c r="H742" s="3"/>
      <c r="I742" s="3" t="s">
        <v>87</v>
      </c>
      <c r="J742" s="3" t="s">
        <v>52</v>
      </c>
      <c r="K742" s="3" t="s">
        <v>53</v>
      </c>
      <c r="L742" s="3" t="s">
        <v>6</v>
      </c>
      <c r="M742" s="3" t="s">
        <v>5256</v>
      </c>
      <c r="N742" s="3" t="s">
        <v>67</v>
      </c>
      <c r="O742" s="3" t="s">
        <v>40</v>
      </c>
      <c r="P742" s="3" t="s">
        <v>40</v>
      </c>
      <c r="Q742" s="3" t="s">
        <v>40</v>
      </c>
      <c r="R742" s="3"/>
      <c r="S742" s="3">
        <v>4.83</v>
      </c>
      <c r="T742" s="3">
        <v>12900</v>
      </c>
      <c r="U742" s="3">
        <v>2670</v>
      </c>
      <c r="V742" s="3">
        <v>0</v>
      </c>
      <c r="W742" s="3" t="s">
        <v>3256</v>
      </c>
      <c r="X742" s="14" t="e">
        <f t="shared" si="11"/>
        <v>#VALUE!</v>
      </c>
    </row>
    <row r="743" spans="1:24" s="4" customFormat="1" ht="11.25" x14ac:dyDescent="0.2">
      <c r="A743" s="3" t="s">
        <v>3238</v>
      </c>
      <c r="B743" s="3" t="s">
        <v>3252</v>
      </c>
      <c r="C743" s="3" t="s">
        <v>263</v>
      </c>
      <c r="D743" s="3">
        <v>7358</v>
      </c>
      <c r="E743" s="3" t="s">
        <v>3257</v>
      </c>
      <c r="F743" s="3" t="s">
        <v>3258</v>
      </c>
      <c r="G743" s="3" t="s">
        <v>3254</v>
      </c>
      <c r="H743" s="3"/>
      <c r="I743" s="3" t="s">
        <v>87</v>
      </c>
      <c r="J743" s="3" t="s">
        <v>52</v>
      </c>
      <c r="K743" s="3" t="s">
        <v>53</v>
      </c>
      <c r="L743" s="3" t="s">
        <v>6</v>
      </c>
      <c r="M743" s="3" t="s">
        <v>5256</v>
      </c>
      <c r="N743" s="3" t="s">
        <v>67</v>
      </c>
      <c r="O743" s="3" t="s">
        <v>40</v>
      </c>
      <c r="P743" s="3" t="s">
        <v>40</v>
      </c>
      <c r="Q743" s="3" t="s">
        <v>40</v>
      </c>
      <c r="R743" s="3"/>
      <c r="S743" s="3">
        <v>11</v>
      </c>
      <c r="T743" s="3">
        <v>11</v>
      </c>
      <c r="U743" s="3">
        <v>1</v>
      </c>
      <c r="V743" s="3">
        <v>0</v>
      </c>
      <c r="W743" s="3" t="s">
        <v>3259</v>
      </c>
      <c r="X743" s="14" t="e">
        <f t="shared" si="11"/>
        <v>#VALUE!</v>
      </c>
    </row>
    <row r="744" spans="1:24" s="4" customFormat="1" ht="11.25" x14ac:dyDescent="0.2">
      <c r="A744" s="3" t="s">
        <v>3238</v>
      </c>
      <c r="B744" s="3" t="s">
        <v>3252</v>
      </c>
      <c r="C744" s="3" t="s">
        <v>263</v>
      </c>
      <c r="D744" s="3">
        <v>12409</v>
      </c>
      <c r="E744" s="3" t="s">
        <v>3260</v>
      </c>
      <c r="F744" s="3" t="s">
        <v>3262</v>
      </c>
      <c r="G744" s="3" t="s">
        <v>3261</v>
      </c>
      <c r="H744" s="3"/>
      <c r="I744" s="3" t="s">
        <v>87</v>
      </c>
      <c r="J744" s="3" t="s">
        <v>52</v>
      </c>
      <c r="K744" s="3" t="s">
        <v>53</v>
      </c>
      <c r="L744" s="3" t="s">
        <v>6</v>
      </c>
      <c r="M744" s="3" t="s">
        <v>5256</v>
      </c>
      <c r="N744" s="3" t="s">
        <v>67</v>
      </c>
      <c r="O744" s="3" t="s">
        <v>40</v>
      </c>
      <c r="P744" s="3" t="s">
        <v>40</v>
      </c>
      <c r="Q744" s="3" t="s">
        <v>40</v>
      </c>
      <c r="R744" s="3"/>
      <c r="S744" s="3">
        <v>5.87</v>
      </c>
      <c r="T744" s="3">
        <v>12386</v>
      </c>
      <c r="U744" s="3">
        <v>2110</v>
      </c>
      <c r="V744" s="3">
        <v>0</v>
      </c>
      <c r="W744" s="3" t="s">
        <v>3263</v>
      </c>
      <c r="X744" s="14" t="e">
        <f t="shared" si="11"/>
        <v>#VALUE!</v>
      </c>
    </row>
    <row r="745" spans="1:24" s="4" customFormat="1" ht="11.25" x14ac:dyDescent="0.2">
      <c r="A745" s="3" t="s">
        <v>3238</v>
      </c>
      <c r="B745" s="3" t="s">
        <v>3252</v>
      </c>
      <c r="C745" s="3" t="s">
        <v>263</v>
      </c>
      <c r="D745" s="3">
        <v>12506</v>
      </c>
      <c r="E745" s="3" t="s">
        <v>3264</v>
      </c>
      <c r="F745" s="3" t="s">
        <v>3267</v>
      </c>
      <c r="G745" s="3" t="s">
        <v>3265</v>
      </c>
      <c r="H745" s="3" t="s">
        <v>3266</v>
      </c>
      <c r="I745" s="3" t="s">
        <v>42</v>
      </c>
      <c r="J745" s="3" t="s">
        <v>43</v>
      </c>
      <c r="K745" s="3" t="s">
        <v>44</v>
      </c>
      <c r="L745" s="3" t="s">
        <v>45</v>
      </c>
      <c r="M745" s="3" t="s">
        <v>5257</v>
      </c>
      <c r="N745" s="3">
        <v>63</v>
      </c>
      <c r="O745" s="3">
        <v>560</v>
      </c>
      <c r="P745" s="3">
        <v>889</v>
      </c>
      <c r="Q745" s="3">
        <v>0</v>
      </c>
      <c r="R745" s="3"/>
      <c r="S745" s="3">
        <v>62</v>
      </c>
      <c r="T745" s="3">
        <v>551</v>
      </c>
      <c r="U745" s="3">
        <v>889</v>
      </c>
      <c r="V745" s="3">
        <v>0</v>
      </c>
      <c r="W745" s="3" t="s">
        <v>3268</v>
      </c>
      <c r="X745" s="14">
        <f t="shared" si="11"/>
        <v>1.6129032258064516E-2</v>
      </c>
    </row>
    <row r="746" spans="1:24" s="4" customFormat="1" ht="11.25" x14ac:dyDescent="0.2">
      <c r="A746" s="3" t="s">
        <v>3238</v>
      </c>
      <c r="B746" s="3" t="s">
        <v>3252</v>
      </c>
      <c r="C746" s="3" t="s">
        <v>263</v>
      </c>
      <c r="D746" s="3">
        <v>13871</v>
      </c>
      <c r="E746" s="3" t="s">
        <v>3269</v>
      </c>
      <c r="F746" s="3" t="s">
        <v>3272</v>
      </c>
      <c r="G746" s="3" t="s">
        <v>3270</v>
      </c>
      <c r="H746" s="3" t="s">
        <v>3271</v>
      </c>
      <c r="I746" s="3" t="s">
        <v>87</v>
      </c>
      <c r="J746" s="3" t="s">
        <v>43</v>
      </c>
      <c r="K746" s="3" t="s">
        <v>53</v>
      </c>
      <c r="L746" s="3" t="s">
        <v>6</v>
      </c>
      <c r="M746" s="3" t="s">
        <v>9</v>
      </c>
      <c r="N746" s="3">
        <v>10</v>
      </c>
      <c r="O746" s="3">
        <v>660</v>
      </c>
      <c r="P746" s="3">
        <v>66</v>
      </c>
      <c r="Q746" s="3">
        <v>0</v>
      </c>
      <c r="R746" s="3"/>
      <c r="S746" s="3">
        <v>17</v>
      </c>
      <c r="T746" s="3">
        <v>1054</v>
      </c>
      <c r="U746" s="3">
        <v>62</v>
      </c>
      <c r="V746" s="3">
        <v>0</v>
      </c>
      <c r="W746" s="3"/>
      <c r="X746" s="14">
        <f t="shared" si="11"/>
        <v>-0.41176470588235292</v>
      </c>
    </row>
    <row r="747" spans="1:24" s="4" customFormat="1" ht="11.25" x14ac:dyDescent="0.2">
      <c r="A747" s="3" t="s">
        <v>3238</v>
      </c>
      <c r="B747" s="3" t="s">
        <v>3252</v>
      </c>
      <c r="C747" s="3" t="s">
        <v>263</v>
      </c>
      <c r="D747" s="3">
        <v>13908</v>
      </c>
      <c r="E747" s="3" t="s">
        <v>3273</v>
      </c>
      <c r="F747" s="3" t="s">
        <v>3275</v>
      </c>
      <c r="G747" s="3" t="s">
        <v>3254</v>
      </c>
      <c r="H747" s="3" t="s">
        <v>3274</v>
      </c>
      <c r="I747" s="3" t="s">
        <v>42</v>
      </c>
      <c r="J747" s="3" t="s">
        <v>43</v>
      </c>
      <c r="K747" s="3" t="s">
        <v>53</v>
      </c>
      <c r="L747" s="3" t="s">
        <v>6</v>
      </c>
      <c r="M747" s="3" t="s">
        <v>9</v>
      </c>
      <c r="N747" s="3">
        <v>80</v>
      </c>
      <c r="O747" s="3">
        <v>8</v>
      </c>
      <c r="P747" s="3">
        <v>10</v>
      </c>
      <c r="Q747" s="3">
        <v>0</v>
      </c>
      <c r="R747" s="3"/>
      <c r="S747" s="3">
        <v>0</v>
      </c>
      <c r="T747" s="3">
        <v>0</v>
      </c>
      <c r="U747" s="3">
        <v>10</v>
      </c>
      <c r="V747" s="3">
        <v>0</v>
      </c>
      <c r="W747" s="3" t="s">
        <v>3276</v>
      </c>
      <c r="X747" s="14">
        <f t="shared" si="11"/>
        <v>1</v>
      </c>
    </row>
    <row r="748" spans="1:24" s="4" customFormat="1" ht="11.25" x14ac:dyDescent="0.2">
      <c r="A748" s="3" t="s">
        <v>3238</v>
      </c>
      <c r="B748" s="3" t="s">
        <v>3252</v>
      </c>
      <c r="C748" s="3" t="s">
        <v>263</v>
      </c>
      <c r="D748" s="3">
        <v>13988</v>
      </c>
      <c r="E748" s="3" t="s">
        <v>3277</v>
      </c>
      <c r="F748" s="3" t="s">
        <v>3279</v>
      </c>
      <c r="G748" s="3" t="s">
        <v>3261</v>
      </c>
      <c r="H748" s="3" t="s">
        <v>3278</v>
      </c>
      <c r="I748" s="3" t="s">
        <v>87</v>
      </c>
      <c r="J748" s="3" t="s">
        <v>52</v>
      </c>
      <c r="K748" s="3" t="s">
        <v>53</v>
      </c>
      <c r="L748" s="3" t="s">
        <v>6</v>
      </c>
      <c r="M748" s="3" t="s">
        <v>9</v>
      </c>
      <c r="N748" s="3">
        <v>5</v>
      </c>
      <c r="O748" s="3">
        <v>720</v>
      </c>
      <c r="P748" s="3">
        <v>144</v>
      </c>
      <c r="Q748" s="3">
        <v>0</v>
      </c>
      <c r="R748" s="3"/>
      <c r="S748" s="3">
        <v>4.62</v>
      </c>
      <c r="T748" s="3">
        <v>712</v>
      </c>
      <c r="U748" s="3">
        <v>154</v>
      </c>
      <c r="V748" s="3">
        <v>0</v>
      </c>
      <c r="W748" s="3" t="s">
        <v>3280</v>
      </c>
      <c r="X748" s="14">
        <f t="shared" si="11"/>
        <v>-8.2251082251082228E-2</v>
      </c>
    </row>
    <row r="749" spans="1:24" s="4" customFormat="1" ht="11.25" x14ac:dyDescent="0.2">
      <c r="A749" s="3" t="s">
        <v>3238</v>
      </c>
      <c r="B749" s="3" t="s">
        <v>3281</v>
      </c>
      <c r="C749" s="3" t="s">
        <v>36</v>
      </c>
      <c r="D749" s="3">
        <v>13352</v>
      </c>
      <c r="E749" s="3" t="s">
        <v>3282</v>
      </c>
      <c r="F749" s="3" t="s">
        <v>3283</v>
      </c>
      <c r="G749" s="3"/>
      <c r="H749" s="3"/>
      <c r="I749" s="3" t="s">
        <v>42</v>
      </c>
      <c r="J749" s="3" t="s">
        <v>43</v>
      </c>
      <c r="K749" s="3" t="s">
        <v>44</v>
      </c>
      <c r="L749" s="3" t="s">
        <v>6</v>
      </c>
      <c r="M749" s="3" t="s">
        <v>5256</v>
      </c>
      <c r="N749" s="3" t="s">
        <v>67</v>
      </c>
      <c r="O749" s="3" t="s">
        <v>40</v>
      </c>
      <c r="P749" s="3" t="s">
        <v>40</v>
      </c>
      <c r="Q749" s="3" t="s">
        <v>40</v>
      </c>
      <c r="R749" s="3"/>
      <c r="S749" s="3">
        <v>0</v>
      </c>
      <c r="T749" s="3">
        <v>0</v>
      </c>
      <c r="U749" s="3">
        <v>0</v>
      </c>
      <c r="V749" s="3">
        <v>0</v>
      </c>
      <c r="W749" s="3" t="s">
        <v>3284</v>
      </c>
      <c r="X749" s="14" t="str">
        <f t="shared" si="11"/>
        <v>-</v>
      </c>
    </row>
    <row r="750" spans="1:24" s="4" customFormat="1" ht="11.25" x14ac:dyDescent="0.2">
      <c r="A750" s="3" t="s">
        <v>3238</v>
      </c>
      <c r="B750" s="3" t="s">
        <v>3281</v>
      </c>
      <c r="C750" s="3" t="s">
        <v>36</v>
      </c>
      <c r="D750" s="3">
        <v>13372</v>
      </c>
      <c r="E750" s="3" t="s">
        <v>3285</v>
      </c>
      <c r="F750" s="3" t="s">
        <v>3286</v>
      </c>
      <c r="G750" s="3"/>
      <c r="H750" s="3"/>
      <c r="I750" s="3" t="s">
        <v>42</v>
      </c>
      <c r="J750" s="3" t="s">
        <v>43</v>
      </c>
      <c r="K750" s="3" t="s">
        <v>44</v>
      </c>
      <c r="L750" s="3" t="s">
        <v>45</v>
      </c>
      <c r="M750" s="3" t="s">
        <v>5256</v>
      </c>
      <c r="N750" s="3" t="s">
        <v>67</v>
      </c>
      <c r="O750" s="3" t="s">
        <v>40</v>
      </c>
      <c r="P750" s="3" t="s">
        <v>40</v>
      </c>
      <c r="Q750" s="3" t="s">
        <v>40</v>
      </c>
      <c r="R750" s="3"/>
      <c r="S750" s="3">
        <v>0</v>
      </c>
      <c r="T750" s="3">
        <v>0</v>
      </c>
      <c r="U750" s="3">
        <v>0</v>
      </c>
      <c r="V750" s="3">
        <v>0</v>
      </c>
      <c r="W750" s="3" t="s">
        <v>3287</v>
      </c>
      <c r="X750" s="14" t="str">
        <f t="shared" si="11"/>
        <v>-</v>
      </c>
    </row>
    <row r="751" spans="1:24" s="4" customFormat="1" ht="11.25" x14ac:dyDescent="0.2">
      <c r="A751" s="3" t="s">
        <v>3238</v>
      </c>
      <c r="B751" s="3" t="s">
        <v>3281</v>
      </c>
      <c r="C751" s="3" t="s">
        <v>36</v>
      </c>
      <c r="D751" s="3">
        <v>13376</v>
      </c>
      <c r="E751" s="3" t="s">
        <v>3288</v>
      </c>
      <c r="F751" s="3" t="s">
        <v>3289</v>
      </c>
      <c r="G751" s="3"/>
      <c r="H751" s="3"/>
      <c r="I751" s="3" t="s">
        <v>42</v>
      </c>
      <c r="J751" s="3" t="s">
        <v>43</v>
      </c>
      <c r="K751" s="3" t="s">
        <v>44</v>
      </c>
      <c r="L751" s="3" t="s">
        <v>6</v>
      </c>
      <c r="M751" s="3" t="s">
        <v>5256</v>
      </c>
      <c r="N751" s="3" t="s">
        <v>67</v>
      </c>
      <c r="O751" s="3" t="s">
        <v>40</v>
      </c>
      <c r="P751" s="3" t="s">
        <v>40</v>
      </c>
      <c r="Q751" s="3" t="s">
        <v>40</v>
      </c>
      <c r="R751" s="3"/>
      <c r="S751" s="3">
        <v>0</v>
      </c>
      <c r="T751" s="3">
        <v>0</v>
      </c>
      <c r="U751" s="3">
        <v>0</v>
      </c>
      <c r="V751" s="3">
        <v>0</v>
      </c>
      <c r="W751" s="3" t="s">
        <v>3290</v>
      </c>
      <c r="X751" s="14" t="str">
        <f t="shared" si="11"/>
        <v>-</v>
      </c>
    </row>
    <row r="752" spans="1:24" s="4" customFormat="1" ht="11.25" x14ac:dyDescent="0.2">
      <c r="A752" s="3" t="s">
        <v>3238</v>
      </c>
      <c r="B752" s="3" t="s">
        <v>3281</v>
      </c>
      <c r="C752" s="3" t="s">
        <v>36</v>
      </c>
      <c r="D752" s="3">
        <v>13377</v>
      </c>
      <c r="E752" s="3" t="s">
        <v>3291</v>
      </c>
      <c r="F752" s="3" t="s">
        <v>3292</v>
      </c>
      <c r="G752" s="3"/>
      <c r="H752" s="3"/>
      <c r="I752" s="3" t="s">
        <v>42</v>
      </c>
      <c r="J752" s="3" t="s">
        <v>43</v>
      </c>
      <c r="K752" s="3" t="s">
        <v>53</v>
      </c>
      <c r="L752" s="3" t="s">
        <v>6</v>
      </c>
      <c r="M752" s="3" t="s">
        <v>5256</v>
      </c>
      <c r="N752" s="3" t="s">
        <v>67</v>
      </c>
      <c r="O752" s="3" t="s">
        <v>40</v>
      </c>
      <c r="P752" s="3" t="s">
        <v>40</v>
      </c>
      <c r="Q752" s="3" t="s">
        <v>40</v>
      </c>
      <c r="R752" s="3"/>
      <c r="S752" s="3">
        <v>0</v>
      </c>
      <c r="T752" s="3">
        <v>0</v>
      </c>
      <c r="U752" s="3">
        <v>0</v>
      </c>
      <c r="V752" s="3">
        <v>0</v>
      </c>
      <c r="W752" s="3" t="s">
        <v>3293</v>
      </c>
      <c r="X752" s="14" t="str">
        <f t="shared" si="11"/>
        <v>-</v>
      </c>
    </row>
    <row r="753" spans="1:24" s="4" customFormat="1" ht="11.25" x14ac:dyDescent="0.2">
      <c r="A753" s="3" t="s">
        <v>3238</v>
      </c>
      <c r="B753" s="3" t="s">
        <v>3281</v>
      </c>
      <c r="C753" s="3" t="s">
        <v>36</v>
      </c>
      <c r="D753" s="3">
        <v>13998</v>
      </c>
      <c r="E753" s="3" t="s">
        <v>3294</v>
      </c>
      <c r="F753" s="3" t="s">
        <v>3283</v>
      </c>
      <c r="G753" s="3" t="s">
        <v>3295</v>
      </c>
      <c r="H753" s="3" t="s">
        <v>3296</v>
      </c>
      <c r="I753" s="3" t="s">
        <v>42</v>
      </c>
      <c r="J753" s="3" t="s">
        <v>43</v>
      </c>
      <c r="K753" s="3" t="s">
        <v>44</v>
      </c>
      <c r="L753" s="3" t="s">
        <v>6</v>
      </c>
      <c r="M753" s="3" t="s">
        <v>9</v>
      </c>
      <c r="N753" s="3">
        <v>40</v>
      </c>
      <c r="O753" s="3">
        <v>2500</v>
      </c>
      <c r="P753" s="3">
        <v>6208</v>
      </c>
      <c r="Q753" s="3">
        <v>0</v>
      </c>
      <c r="R753" s="3"/>
      <c r="S753" s="3">
        <v>44</v>
      </c>
      <c r="T753" s="3">
        <v>2478</v>
      </c>
      <c r="U753" s="3">
        <v>5694</v>
      </c>
      <c r="V753" s="3">
        <v>0</v>
      </c>
      <c r="W753" s="3" t="s">
        <v>3297</v>
      </c>
      <c r="X753" s="14">
        <f t="shared" si="11"/>
        <v>-9.0909090909090912E-2</v>
      </c>
    </row>
    <row r="754" spans="1:24" s="4" customFormat="1" ht="11.25" x14ac:dyDescent="0.2">
      <c r="A754" s="3" t="s">
        <v>3238</v>
      </c>
      <c r="B754" s="3" t="s">
        <v>3281</v>
      </c>
      <c r="C754" s="3" t="s">
        <v>36</v>
      </c>
      <c r="D754" s="3">
        <v>13999</v>
      </c>
      <c r="E754" s="3" t="s">
        <v>3298</v>
      </c>
      <c r="F754" s="3" t="s">
        <v>3300</v>
      </c>
      <c r="G754" s="3" t="s">
        <v>3295</v>
      </c>
      <c r="H754" s="3" t="s">
        <v>3299</v>
      </c>
      <c r="I754" s="3" t="s">
        <v>42</v>
      </c>
      <c r="J754" s="3" t="s">
        <v>43</v>
      </c>
      <c r="K754" s="3" t="s">
        <v>44</v>
      </c>
      <c r="L754" s="3" t="s">
        <v>6</v>
      </c>
      <c r="M754" s="3" t="s">
        <v>9</v>
      </c>
      <c r="N754" s="3">
        <v>47</v>
      </c>
      <c r="O754" s="3">
        <v>1300</v>
      </c>
      <c r="P754" s="3">
        <v>2750</v>
      </c>
      <c r="Q754" s="3">
        <v>0</v>
      </c>
      <c r="R754" s="3"/>
      <c r="S754" s="3">
        <v>46</v>
      </c>
      <c r="T754" s="3">
        <v>1373</v>
      </c>
      <c r="U754" s="3">
        <v>3015</v>
      </c>
      <c r="V754" s="3">
        <v>0</v>
      </c>
      <c r="W754" s="3" t="s">
        <v>3301</v>
      </c>
      <c r="X754" s="14">
        <f t="shared" si="11"/>
        <v>2.1739130434782608E-2</v>
      </c>
    </row>
    <row r="755" spans="1:24" s="4" customFormat="1" ht="11.25" x14ac:dyDescent="0.2">
      <c r="A755" s="3" t="s">
        <v>3238</v>
      </c>
      <c r="B755" s="3" t="s">
        <v>3281</v>
      </c>
      <c r="C755" s="3" t="s">
        <v>36</v>
      </c>
      <c r="D755" s="3">
        <v>14000</v>
      </c>
      <c r="E755" s="3" t="s">
        <v>3302</v>
      </c>
      <c r="F755" s="3" t="s">
        <v>3305</v>
      </c>
      <c r="G755" s="3" t="s">
        <v>3303</v>
      </c>
      <c r="H755" s="3" t="s">
        <v>3304</v>
      </c>
      <c r="I755" s="3" t="s">
        <v>42</v>
      </c>
      <c r="J755" s="3" t="s">
        <v>43</v>
      </c>
      <c r="K755" s="3" t="s">
        <v>44</v>
      </c>
      <c r="L755" s="3" t="s">
        <v>78</v>
      </c>
      <c r="M755" s="3" t="s">
        <v>9</v>
      </c>
      <c r="N755" s="3">
        <v>45</v>
      </c>
      <c r="O755" s="3">
        <v>921</v>
      </c>
      <c r="P755" s="3">
        <v>2048</v>
      </c>
      <c r="Q755" s="3">
        <v>0</v>
      </c>
      <c r="R755" s="3"/>
      <c r="S755" s="3">
        <v>47</v>
      </c>
      <c r="T755" s="3">
        <v>911</v>
      </c>
      <c r="U755" s="3">
        <v>1956</v>
      </c>
      <c r="V755" s="3">
        <v>0</v>
      </c>
      <c r="W755" s="3" t="s">
        <v>3306</v>
      </c>
      <c r="X755" s="14">
        <f t="shared" si="11"/>
        <v>-4.2553191489361701E-2</v>
      </c>
    </row>
    <row r="756" spans="1:24" s="4" customFormat="1" ht="11.25" x14ac:dyDescent="0.2">
      <c r="A756" s="3" t="s">
        <v>3238</v>
      </c>
      <c r="B756" s="3" t="s">
        <v>3281</v>
      </c>
      <c r="C756" s="3" t="s">
        <v>36</v>
      </c>
      <c r="D756" s="3">
        <v>14001</v>
      </c>
      <c r="E756" s="3" t="s">
        <v>3307</v>
      </c>
      <c r="F756" s="3" t="s">
        <v>3310</v>
      </c>
      <c r="G756" s="3" t="s">
        <v>3308</v>
      </c>
      <c r="H756" s="3" t="s">
        <v>3309</v>
      </c>
      <c r="I756" s="3" t="s">
        <v>42</v>
      </c>
      <c r="J756" s="3" t="s">
        <v>43</v>
      </c>
      <c r="K756" s="3" t="s">
        <v>44</v>
      </c>
      <c r="L756" s="3" t="s">
        <v>6</v>
      </c>
      <c r="M756" s="3" t="s">
        <v>9</v>
      </c>
      <c r="N756" s="3">
        <v>12</v>
      </c>
      <c r="O756" s="3">
        <v>648</v>
      </c>
      <c r="P756" s="3">
        <v>5614</v>
      </c>
      <c r="Q756" s="3">
        <v>0</v>
      </c>
      <c r="R756" s="3"/>
      <c r="S756" s="3">
        <v>3</v>
      </c>
      <c r="T756" s="3">
        <v>147</v>
      </c>
      <c r="U756" s="3">
        <v>5600</v>
      </c>
      <c r="V756" s="3">
        <v>0</v>
      </c>
      <c r="W756" s="3" t="s">
        <v>3311</v>
      </c>
      <c r="X756" s="14">
        <f t="shared" si="11"/>
        <v>3</v>
      </c>
    </row>
    <row r="757" spans="1:24" s="4" customFormat="1" ht="11.25" x14ac:dyDescent="0.2">
      <c r="A757" s="3" t="s">
        <v>3238</v>
      </c>
      <c r="B757" s="3" t="s">
        <v>3281</v>
      </c>
      <c r="C757" s="3" t="s">
        <v>36</v>
      </c>
      <c r="D757" s="3">
        <v>14002</v>
      </c>
      <c r="E757" s="3" t="s">
        <v>3312</v>
      </c>
      <c r="F757" s="3" t="s">
        <v>3314</v>
      </c>
      <c r="G757" s="3" t="s">
        <v>3308</v>
      </c>
      <c r="H757" s="3" t="s">
        <v>3313</v>
      </c>
      <c r="I757" s="3" t="s">
        <v>42</v>
      </c>
      <c r="J757" s="3" t="s">
        <v>43</v>
      </c>
      <c r="K757" s="3" t="s">
        <v>44</v>
      </c>
      <c r="L757" s="3" t="s">
        <v>6</v>
      </c>
      <c r="M757" s="3" t="s">
        <v>9</v>
      </c>
      <c r="N757" s="3">
        <v>18</v>
      </c>
      <c r="O757" s="3">
        <v>1019</v>
      </c>
      <c r="P757" s="3">
        <v>5614</v>
      </c>
      <c r="Q757" s="3">
        <v>0</v>
      </c>
      <c r="R757" s="3"/>
      <c r="S757" s="3">
        <v>10</v>
      </c>
      <c r="T757" s="3">
        <v>555</v>
      </c>
      <c r="U757" s="3">
        <v>5600</v>
      </c>
      <c r="V757" s="3">
        <v>0</v>
      </c>
      <c r="W757" s="3" t="s">
        <v>3315</v>
      </c>
      <c r="X757" s="14">
        <f t="shared" si="11"/>
        <v>0.8</v>
      </c>
    </row>
    <row r="758" spans="1:24" s="4" customFormat="1" ht="11.25" x14ac:dyDescent="0.2">
      <c r="A758" s="3" t="s">
        <v>3238</v>
      </c>
      <c r="B758" s="3" t="s">
        <v>3281</v>
      </c>
      <c r="C758" s="3" t="s">
        <v>36</v>
      </c>
      <c r="D758" s="3">
        <v>14003</v>
      </c>
      <c r="E758" s="3" t="s">
        <v>3316</v>
      </c>
      <c r="F758" s="3" t="s">
        <v>3318</v>
      </c>
      <c r="G758" s="3" t="s">
        <v>3308</v>
      </c>
      <c r="H758" s="3" t="s">
        <v>3317</v>
      </c>
      <c r="I758" s="3" t="s">
        <v>42</v>
      </c>
      <c r="J758" s="3" t="s">
        <v>52</v>
      </c>
      <c r="K758" s="3" t="s">
        <v>44</v>
      </c>
      <c r="L758" s="3" t="s">
        <v>78</v>
      </c>
      <c r="M758" s="3" t="s">
        <v>9</v>
      </c>
      <c r="N758" s="3">
        <v>23</v>
      </c>
      <c r="O758" s="3">
        <v>77</v>
      </c>
      <c r="P758" s="3">
        <v>330</v>
      </c>
      <c r="Q758" s="3">
        <v>0</v>
      </c>
      <c r="R758" s="3"/>
      <c r="S758" s="3" t="s">
        <v>67</v>
      </c>
      <c r="T758" s="3" t="s">
        <v>40</v>
      </c>
      <c r="U758" s="3" t="s">
        <v>40</v>
      </c>
      <c r="V758" s="3" t="s">
        <v>40</v>
      </c>
      <c r="W758" s="3" t="s">
        <v>3319</v>
      </c>
      <c r="X758" s="14">
        <f t="shared" si="11"/>
        <v>-1</v>
      </c>
    </row>
    <row r="759" spans="1:24" s="4" customFormat="1" ht="11.25" x14ac:dyDescent="0.2">
      <c r="A759" s="3" t="s">
        <v>3238</v>
      </c>
      <c r="B759" s="3" t="s">
        <v>3320</v>
      </c>
      <c r="C759" s="3" t="s">
        <v>263</v>
      </c>
      <c r="D759" s="3">
        <v>10732</v>
      </c>
      <c r="E759" s="3" t="s">
        <v>3321</v>
      </c>
      <c r="F759" s="3" t="s">
        <v>3324</v>
      </c>
      <c r="G759" s="3" t="s">
        <v>3322</v>
      </c>
      <c r="H759" s="3" t="s">
        <v>3323</v>
      </c>
      <c r="I759" s="3" t="s">
        <v>42</v>
      </c>
      <c r="J759" s="3" t="s">
        <v>43</v>
      </c>
      <c r="K759" s="3" t="s">
        <v>44</v>
      </c>
      <c r="L759" s="3" t="s">
        <v>6</v>
      </c>
      <c r="M759" s="3" t="s">
        <v>5257</v>
      </c>
      <c r="N759" s="3">
        <v>21.9</v>
      </c>
      <c r="O759" s="3">
        <v>351</v>
      </c>
      <c r="P759" s="3">
        <v>288</v>
      </c>
      <c r="Q759" s="3">
        <v>0</v>
      </c>
      <c r="R759" s="3"/>
      <c r="S759" s="3">
        <v>45.9</v>
      </c>
      <c r="T759" s="3">
        <v>318</v>
      </c>
      <c r="U759" s="3">
        <v>218</v>
      </c>
      <c r="V759" s="3">
        <v>0</v>
      </c>
      <c r="W759" s="3" t="s">
        <v>3325</v>
      </c>
      <c r="X759" s="14">
        <f t="shared" si="11"/>
        <v>-0.52287581699346408</v>
      </c>
    </row>
    <row r="760" spans="1:24" s="4" customFormat="1" ht="11.25" x14ac:dyDescent="0.2">
      <c r="A760" s="3" t="s">
        <v>3238</v>
      </c>
      <c r="B760" s="3" t="s">
        <v>3320</v>
      </c>
      <c r="C760" s="3" t="s">
        <v>263</v>
      </c>
      <c r="D760" s="3">
        <v>12183</v>
      </c>
      <c r="E760" s="3" t="s">
        <v>3326</v>
      </c>
      <c r="F760" s="3" t="s">
        <v>3329</v>
      </c>
      <c r="G760" s="3" t="s">
        <v>3327</v>
      </c>
      <c r="H760" s="3" t="s">
        <v>3328</v>
      </c>
      <c r="I760" s="3" t="s">
        <v>1186</v>
      </c>
      <c r="J760" s="3" t="s">
        <v>43</v>
      </c>
      <c r="K760" s="3" t="s">
        <v>44</v>
      </c>
      <c r="L760" s="3" t="s">
        <v>6</v>
      </c>
      <c r="M760" s="3" t="s">
        <v>5257</v>
      </c>
      <c r="N760" s="3">
        <v>145</v>
      </c>
      <c r="O760" s="3">
        <v>386</v>
      </c>
      <c r="P760" s="3">
        <v>267</v>
      </c>
      <c r="Q760" s="3">
        <v>0</v>
      </c>
      <c r="R760" s="3"/>
      <c r="S760" s="3">
        <v>150</v>
      </c>
      <c r="T760" s="3">
        <v>401</v>
      </c>
      <c r="U760" s="3">
        <v>267</v>
      </c>
      <c r="V760" s="3">
        <v>0</v>
      </c>
      <c r="W760" s="3" t="s">
        <v>3330</v>
      </c>
      <c r="X760" s="14">
        <f t="shared" si="11"/>
        <v>-3.3333333333333333E-2</v>
      </c>
    </row>
    <row r="761" spans="1:24" s="4" customFormat="1" ht="11.25" x14ac:dyDescent="0.2">
      <c r="A761" s="3" t="s">
        <v>3238</v>
      </c>
      <c r="B761" s="3" t="s">
        <v>3320</v>
      </c>
      <c r="C761" s="3" t="s">
        <v>263</v>
      </c>
      <c r="D761" s="3">
        <v>12424</v>
      </c>
      <c r="E761" s="3" t="s">
        <v>3331</v>
      </c>
      <c r="F761" s="3" t="s">
        <v>3334</v>
      </c>
      <c r="G761" s="3" t="s">
        <v>3332</v>
      </c>
      <c r="H761" s="3" t="s">
        <v>3333</v>
      </c>
      <c r="I761" s="3" t="s">
        <v>42</v>
      </c>
      <c r="J761" s="3" t="s">
        <v>43</v>
      </c>
      <c r="K761" s="3" t="s">
        <v>44</v>
      </c>
      <c r="L761" s="3" t="s">
        <v>45</v>
      </c>
      <c r="M761" s="3" t="s">
        <v>5257</v>
      </c>
      <c r="N761" s="3">
        <v>80.8</v>
      </c>
      <c r="O761" s="3">
        <v>101</v>
      </c>
      <c r="P761" s="3">
        <v>125</v>
      </c>
      <c r="Q761" s="3">
        <v>0</v>
      </c>
      <c r="R761" s="3"/>
      <c r="S761" s="3">
        <v>80.8</v>
      </c>
      <c r="T761" s="3">
        <v>101</v>
      </c>
      <c r="U761" s="3">
        <v>125</v>
      </c>
      <c r="V761" s="3">
        <v>0</v>
      </c>
      <c r="W761" s="3" t="s">
        <v>3335</v>
      </c>
      <c r="X761" s="14">
        <f t="shared" si="11"/>
        <v>0</v>
      </c>
    </row>
    <row r="762" spans="1:24" s="4" customFormat="1" ht="11.25" x14ac:dyDescent="0.2">
      <c r="A762" s="3" t="s">
        <v>3238</v>
      </c>
      <c r="B762" s="3" t="s">
        <v>3320</v>
      </c>
      <c r="C762" s="3" t="s">
        <v>263</v>
      </c>
      <c r="D762" s="3">
        <v>13874</v>
      </c>
      <c r="E762" s="3" t="s">
        <v>3336</v>
      </c>
      <c r="F762" s="3" t="s">
        <v>3339</v>
      </c>
      <c r="G762" s="3" t="s">
        <v>3337</v>
      </c>
      <c r="H762" s="3" t="s">
        <v>3338</v>
      </c>
      <c r="I762" s="3" t="s">
        <v>42</v>
      </c>
      <c r="J762" s="3" t="s">
        <v>43</v>
      </c>
      <c r="K762" s="3" t="s">
        <v>44</v>
      </c>
      <c r="L762" s="3" t="s">
        <v>45</v>
      </c>
      <c r="M762" s="3" t="s">
        <v>9</v>
      </c>
      <c r="N762" s="3">
        <v>53</v>
      </c>
      <c r="O762" s="3">
        <v>91</v>
      </c>
      <c r="P762" s="3">
        <v>171</v>
      </c>
      <c r="Q762" s="3">
        <v>0</v>
      </c>
      <c r="R762" s="3"/>
      <c r="S762" s="3">
        <v>53</v>
      </c>
      <c r="T762" s="3">
        <v>91</v>
      </c>
      <c r="U762" s="3">
        <v>171</v>
      </c>
      <c r="V762" s="3">
        <v>0</v>
      </c>
      <c r="W762" s="3" t="s">
        <v>3340</v>
      </c>
      <c r="X762" s="14">
        <f t="shared" si="11"/>
        <v>0</v>
      </c>
    </row>
    <row r="763" spans="1:24" s="4" customFormat="1" ht="11.25" x14ac:dyDescent="0.2">
      <c r="A763" s="3" t="s">
        <v>3238</v>
      </c>
      <c r="B763" s="3" t="s">
        <v>3341</v>
      </c>
      <c r="C763" s="3" t="s">
        <v>263</v>
      </c>
      <c r="D763" s="3">
        <v>11918</v>
      </c>
      <c r="E763" s="3" t="s">
        <v>3342</v>
      </c>
      <c r="F763" s="3" t="s">
        <v>3345</v>
      </c>
      <c r="G763" s="3" t="s">
        <v>3343</v>
      </c>
      <c r="H763" s="3" t="s">
        <v>3344</v>
      </c>
      <c r="I763" s="3" t="s">
        <v>42</v>
      </c>
      <c r="J763" s="3" t="s">
        <v>43</v>
      </c>
      <c r="K763" s="3" t="s">
        <v>44</v>
      </c>
      <c r="L763" s="3" t="s">
        <v>45</v>
      </c>
      <c r="M763" s="3" t="s">
        <v>5257</v>
      </c>
      <c r="N763" s="3">
        <v>79</v>
      </c>
      <c r="O763" s="3">
        <v>11</v>
      </c>
      <c r="P763" s="3">
        <v>14</v>
      </c>
      <c r="Q763" s="3">
        <v>0</v>
      </c>
      <c r="R763" s="3"/>
      <c r="S763" s="3">
        <v>79</v>
      </c>
      <c r="T763" s="3">
        <v>11</v>
      </c>
      <c r="U763" s="3">
        <v>14</v>
      </c>
      <c r="V763" s="3">
        <v>0</v>
      </c>
      <c r="W763" s="3" t="s">
        <v>3346</v>
      </c>
      <c r="X763" s="14">
        <f t="shared" si="11"/>
        <v>0</v>
      </c>
    </row>
    <row r="764" spans="1:24" s="4" customFormat="1" ht="11.25" x14ac:dyDescent="0.2">
      <c r="A764" s="3" t="s">
        <v>3238</v>
      </c>
      <c r="B764" s="3" t="s">
        <v>3341</v>
      </c>
      <c r="C764" s="3" t="s">
        <v>263</v>
      </c>
      <c r="D764" s="3">
        <v>11928</v>
      </c>
      <c r="E764" s="3" t="s">
        <v>3347</v>
      </c>
      <c r="F764" s="3" t="s">
        <v>3350</v>
      </c>
      <c r="G764" s="3" t="s">
        <v>3348</v>
      </c>
      <c r="H764" s="3" t="s">
        <v>3349</v>
      </c>
      <c r="I764" s="3" t="s">
        <v>42</v>
      </c>
      <c r="J764" s="3" t="s">
        <v>43</v>
      </c>
      <c r="K764" s="3" t="s">
        <v>44</v>
      </c>
      <c r="L764" s="3" t="s">
        <v>6</v>
      </c>
      <c r="M764" s="3" t="s">
        <v>5257</v>
      </c>
      <c r="N764" s="3">
        <v>79</v>
      </c>
      <c r="O764" s="3">
        <v>11</v>
      </c>
      <c r="P764" s="3">
        <v>14</v>
      </c>
      <c r="Q764" s="3">
        <v>0</v>
      </c>
      <c r="R764" s="3"/>
      <c r="S764" s="3">
        <v>79</v>
      </c>
      <c r="T764" s="3">
        <v>11</v>
      </c>
      <c r="U764" s="3">
        <v>14</v>
      </c>
      <c r="V764" s="3">
        <v>0</v>
      </c>
      <c r="W764" s="3" t="s">
        <v>3351</v>
      </c>
      <c r="X764" s="14">
        <f t="shared" si="11"/>
        <v>0</v>
      </c>
    </row>
    <row r="765" spans="1:24" s="4" customFormat="1" ht="11.25" x14ac:dyDescent="0.2">
      <c r="A765" s="3" t="s">
        <v>3238</v>
      </c>
      <c r="B765" s="3" t="s">
        <v>3341</v>
      </c>
      <c r="C765" s="3" t="s">
        <v>263</v>
      </c>
      <c r="D765" s="3">
        <v>11955</v>
      </c>
      <c r="E765" s="3" t="s">
        <v>3352</v>
      </c>
      <c r="F765" s="3" t="s">
        <v>3355</v>
      </c>
      <c r="G765" s="3" t="s">
        <v>3353</v>
      </c>
      <c r="H765" s="3" t="s">
        <v>3354</v>
      </c>
      <c r="I765" s="3" t="s">
        <v>87</v>
      </c>
      <c r="J765" s="3" t="s">
        <v>52</v>
      </c>
      <c r="K765" s="3" t="s">
        <v>53</v>
      </c>
      <c r="L765" s="3" t="s">
        <v>6</v>
      </c>
      <c r="M765" s="3" t="s">
        <v>5257</v>
      </c>
      <c r="N765" s="3">
        <v>3</v>
      </c>
      <c r="O765" s="3">
        <v>1200</v>
      </c>
      <c r="P765" s="3">
        <v>400</v>
      </c>
      <c r="Q765" s="3">
        <v>0</v>
      </c>
      <c r="R765" s="3"/>
      <c r="S765" s="3">
        <v>3.9</v>
      </c>
      <c r="T765" s="3">
        <v>1550</v>
      </c>
      <c r="U765" s="3">
        <v>395</v>
      </c>
      <c r="V765" s="3">
        <v>0</v>
      </c>
      <c r="W765" s="3" t="s">
        <v>3356</v>
      </c>
      <c r="X765" s="14">
        <f t="shared" si="11"/>
        <v>0.23076923076923075</v>
      </c>
    </row>
    <row r="766" spans="1:24" s="4" customFormat="1" ht="11.25" x14ac:dyDescent="0.2">
      <c r="A766" s="3" t="s">
        <v>3238</v>
      </c>
      <c r="B766" s="3" t="s">
        <v>3341</v>
      </c>
      <c r="C766" s="3" t="s">
        <v>263</v>
      </c>
      <c r="D766" s="3">
        <v>13253</v>
      </c>
      <c r="E766" s="3" t="s">
        <v>3357</v>
      </c>
      <c r="F766" s="3" t="s">
        <v>3358</v>
      </c>
      <c r="G766" s="3" t="s">
        <v>3348</v>
      </c>
      <c r="H766" s="3"/>
      <c r="I766" s="3" t="s">
        <v>42</v>
      </c>
      <c r="J766" s="3" t="s">
        <v>43</v>
      </c>
      <c r="K766" s="3" t="s">
        <v>44</v>
      </c>
      <c r="L766" s="3" t="s">
        <v>6</v>
      </c>
      <c r="M766" s="3" t="s">
        <v>5257</v>
      </c>
      <c r="N766" s="3">
        <v>86</v>
      </c>
      <c r="O766" s="3">
        <v>19</v>
      </c>
      <c r="P766" s="3">
        <v>22</v>
      </c>
      <c r="Q766" s="3">
        <v>0</v>
      </c>
      <c r="R766" s="3"/>
      <c r="S766" s="3">
        <v>86</v>
      </c>
      <c r="T766" s="3">
        <v>19</v>
      </c>
      <c r="U766" s="3">
        <v>22</v>
      </c>
      <c r="V766" s="3">
        <v>0</v>
      </c>
      <c r="W766" s="3" t="s">
        <v>3359</v>
      </c>
      <c r="X766" s="14">
        <f t="shared" si="11"/>
        <v>0</v>
      </c>
    </row>
    <row r="767" spans="1:24" s="4" customFormat="1" ht="11.25" x14ac:dyDescent="0.2">
      <c r="A767" s="3" t="s">
        <v>3238</v>
      </c>
      <c r="B767" s="3" t="s">
        <v>3341</v>
      </c>
      <c r="C767" s="3" t="s">
        <v>263</v>
      </c>
      <c r="D767" s="3">
        <v>13254</v>
      </c>
      <c r="E767" s="3" t="s">
        <v>3360</v>
      </c>
      <c r="F767" s="3" t="s">
        <v>3363</v>
      </c>
      <c r="G767" s="3" t="s">
        <v>3361</v>
      </c>
      <c r="H767" s="3" t="s">
        <v>3362</v>
      </c>
      <c r="I767" s="3" t="s">
        <v>42</v>
      </c>
      <c r="J767" s="3" t="s">
        <v>43</v>
      </c>
      <c r="K767" s="3" t="s">
        <v>44</v>
      </c>
      <c r="L767" s="3" t="s">
        <v>6</v>
      </c>
      <c r="M767" s="3" t="s">
        <v>5257</v>
      </c>
      <c r="N767" s="3">
        <v>73</v>
      </c>
      <c r="O767" s="3">
        <v>11</v>
      </c>
      <c r="P767" s="3">
        <v>15</v>
      </c>
      <c r="Q767" s="3">
        <v>0</v>
      </c>
      <c r="R767" s="3"/>
      <c r="S767" s="3">
        <v>73</v>
      </c>
      <c r="T767" s="3">
        <v>11</v>
      </c>
      <c r="U767" s="3">
        <v>15</v>
      </c>
      <c r="V767" s="3">
        <v>0</v>
      </c>
      <c r="W767" s="3" t="s">
        <v>3364</v>
      </c>
      <c r="X767" s="14">
        <f t="shared" si="11"/>
        <v>0</v>
      </c>
    </row>
    <row r="768" spans="1:24" s="4" customFormat="1" ht="11.25" x14ac:dyDescent="0.2">
      <c r="A768" s="3" t="s">
        <v>3238</v>
      </c>
      <c r="B768" s="3" t="s">
        <v>3341</v>
      </c>
      <c r="C768" s="3" t="s">
        <v>263</v>
      </c>
      <c r="D768" s="3">
        <v>13878</v>
      </c>
      <c r="E768" s="3" t="s">
        <v>3365</v>
      </c>
      <c r="F768" s="3" t="s">
        <v>3368</v>
      </c>
      <c r="G768" s="3" t="s">
        <v>3366</v>
      </c>
      <c r="H768" s="3" t="s">
        <v>3367</v>
      </c>
      <c r="I768" s="3" t="s">
        <v>42</v>
      </c>
      <c r="J768" s="3" t="s">
        <v>43</v>
      </c>
      <c r="K768" s="3" t="s">
        <v>44</v>
      </c>
      <c r="L768" s="3" t="s">
        <v>6</v>
      </c>
      <c r="M768" s="3" t="s">
        <v>9</v>
      </c>
      <c r="N768" s="3">
        <v>25</v>
      </c>
      <c r="O768" s="3">
        <v>4</v>
      </c>
      <c r="P768" s="3">
        <v>16</v>
      </c>
      <c r="Q768" s="3">
        <v>0</v>
      </c>
      <c r="R768" s="3"/>
      <c r="S768" s="3" t="s">
        <v>67</v>
      </c>
      <c r="T768" s="3" t="s">
        <v>40</v>
      </c>
      <c r="U768" s="3" t="s">
        <v>40</v>
      </c>
      <c r="V768" s="3" t="s">
        <v>40</v>
      </c>
      <c r="W768" s="3" t="s">
        <v>3369</v>
      </c>
      <c r="X768" s="14">
        <f t="shared" si="11"/>
        <v>1</v>
      </c>
    </row>
    <row r="769" spans="1:24" s="4" customFormat="1" ht="11.25" x14ac:dyDescent="0.2">
      <c r="A769" s="3" t="s">
        <v>3238</v>
      </c>
      <c r="B769" s="3" t="s">
        <v>3341</v>
      </c>
      <c r="C769" s="3" t="s">
        <v>263</v>
      </c>
      <c r="D769" s="3">
        <v>13879</v>
      </c>
      <c r="E769" s="3" t="s">
        <v>3370</v>
      </c>
      <c r="F769" s="3" t="s">
        <v>3373</v>
      </c>
      <c r="G769" s="3" t="s">
        <v>3371</v>
      </c>
      <c r="H769" s="3" t="s">
        <v>3372</v>
      </c>
      <c r="I769" s="3" t="s">
        <v>42</v>
      </c>
      <c r="J769" s="3" t="s">
        <v>43</v>
      </c>
      <c r="K769" s="3" t="s">
        <v>44</v>
      </c>
      <c r="L769" s="3" t="s">
        <v>6</v>
      </c>
      <c r="M769" s="3" t="s">
        <v>9</v>
      </c>
      <c r="N769" s="3">
        <v>70</v>
      </c>
      <c r="O769" s="3">
        <v>7</v>
      </c>
      <c r="P769" s="3">
        <v>10</v>
      </c>
      <c r="Q769" s="3">
        <v>0</v>
      </c>
      <c r="R769" s="3"/>
      <c r="S769" s="3" t="s">
        <v>67</v>
      </c>
      <c r="T769" s="3" t="s">
        <v>40</v>
      </c>
      <c r="U769" s="3" t="s">
        <v>40</v>
      </c>
      <c r="V769" s="3" t="s">
        <v>40</v>
      </c>
      <c r="W769" s="3" t="s">
        <v>3374</v>
      </c>
      <c r="X769" s="14">
        <f t="shared" si="11"/>
        <v>1</v>
      </c>
    </row>
    <row r="770" spans="1:24" s="4" customFormat="1" ht="11.25" x14ac:dyDescent="0.2">
      <c r="A770" s="3" t="s">
        <v>3238</v>
      </c>
      <c r="B770" s="3" t="s">
        <v>3341</v>
      </c>
      <c r="C770" s="3" t="s">
        <v>263</v>
      </c>
      <c r="D770" s="3">
        <v>14004</v>
      </c>
      <c r="E770" s="3" t="s">
        <v>3375</v>
      </c>
      <c r="F770" s="3" t="s">
        <v>3377</v>
      </c>
      <c r="G770" s="3" t="s">
        <v>3343</v>
      </c>
      <c r="H770" s="3" t="s">
        <v>3376</v>
      </c>
      <c r="I770" s="3" t="s">
        <v>42</v>
      </c>
      <c r="J770" s="3" t="s">
        <v>43</v>
      </c>
      <c r="K770" s="3" t="s">
        <v>44</v>
      </c>
      <c r="L770" s="3" t="s">
        <v>6</v>
      </c>
      <c r="M770" s="3" t="s">
        <v>9</v>
      </c>
      <c r="N770" s="3">
        <v>75</v>
      </c>
      <c r="O770" s="3">
        <v>6</v>
      </c>
      <c r="P770" s="3">
        <v>8</v>
      </c>
      <c r="Q770" s="3">
        <v>0</v>
      </c>
      <c r="R770" s="3"/>
      <c r="S770" s="3">
        <v>63</v>
      </c>
      <c r="T770" s="3">
        <v>5</v>
      </c>
      <c r="U770" s="3">
        <v>8</v>
      </c>
      <c r="V770" s="3">
        <v>0</v>
      </c>
      <c r="W770" s="3" t="s">
        <v>3378</v>
      </c>
      <c r="X770" s="14">
        <f t="shared" si="11"/>
        <v>0.19047619047619047</v>
      </c>
    </row>
    <row r="771" spans="1:24" s="4" customFormat="1" ht="11.25" x14ac:dyDescent="0.2">
      <c r="A771" s="3" t="s">
        <v>3238</v>
      </c>
      <c r="B771" s="3" t="s">
        <v>3341</v>
      </c>
      <c r="C771" s="3" t="s">
        <v>263</v>
      </c>
      <c r="D771" s="3">
        <v>14005</v>
      </c>
      <c r="E771" s="3" t="s">
        <v>3379</v>
      </c>
      <c r="F771" s="3" t="s">
        <v>3381</v>
      </c>
      <c r="G771" s="3" t="s">
        <v>3361</v>
      </c>
      <c r="H771" s="3" t="s">
        <v>3380</v>
      </c>
      <c r="I771" s="3" t="s">
        <v>42</v>
      </c>
      <c r="J771" s="3" t="s">
        <v>43</v>
      </c>
      <c r="K771" s="3" t="s">
        <v>44</v>
      </c>
      <c r="L771" s="3" t="s">
        <v>45</v>
      </c>
      <c r="M771" s="3" t="s">
        <v>9</v>
      </c>
      <c r="N771" s="3">
        <v>67</v>
      </c>
      <c r="O771" s="3">
        <v>4</v>
      </c>
      <c r="P771" s="3">
        <v>6</v>
      </c>
      <c r="Q771" s="3">
        <v>0</v>
      </c>
      <c r="R771" s="3"/>
      <c r="S771" s="3">
        <v>38</v>
      </c>
      <c r="T771" s="3">
        <v>3</v>
      </c>
      <c r="U771" s="3">
        <v>8</v>
      </c>
      <c r="V771" s="3">
        <v>0</v>
      </c>
      <c r="W771" s="3" t="s">
        <v>3382</v>
      </c>
      <c r="X771" s="14">
        <f t="shared" ref="X771:X834" si="12">+IF(J771="Asc",IF(AND(M771="Nuevo",IFERROR((N771-S771)/S771,"-") ="-"),1,IFERROR((N771-S771)/S771,"-")),IF(AND(M771="Nuevo",IFERROR((N771-S771)/S771,"-") ="-"),1,IFERROR((N771-S771)/S771,"-"))*-1)</f>
        <v>0.76315789473684215</v>
      </c>
    </row>
    <row r="772" spans="1:24" s="4" customFormat="1" ht="11.25" x14ac:dyDescent="0.2">
      <c r="A772" s="3" t="s">
        <v>3238</v>
      </c>
      <c r="B772" s="3" t="s">
        <v>3341</v>
      </c>
      <c r="C772" s="3" t="s">
        <v>263</v>
      </c>
      <c r="D772" s="3">
        <v>14006</v>
      </c>
      <c r="E772" s="3" t="s">
        <v>3383</v>
      </c>
      <c r="F772" s="3" t="s">
        <v>3385</v>
      </c>
      <c r="G772" s="3" t="s">
        <v>3348</v>
      </c>
      <c r="H772" s="3" t="s">
        <v>3384</v>
      </c>
      <c r="I772" s="3" t="s">
        <v>42</v>
      </c>
      <c r="J772" s="3" t="s">
        <v>43</v>
      </c>
      <c r="K772" s="3" t="s">
        <v>44</v>
      </c>
      <c r="L772" s="3" t="s">
        <v>45</v>
      </c>
      <c r="M772" s="3" t="s">
        <v>9</v>
      </c>
      <c r="N772" s="3">
        <v>75</v>
      </c>
      <c r="O772" s="3">
        <v>6</v>
      </c>
      <c r="P772" s="3">
        <v>8</v>
      </c>
      <c r="Q772" s="3">
        <v>0</v>
      </c>
      <c r="R772" s="3"/>
      <c r="S772" s="3">
        <v>50</v>
      </c>
      <c r="T772" s="3">
        <v>4</v>
      </c>
      <c r="U772" s="3">
        <v>8</v>
      </c>
      <c r="V772" s="3">
        <v>0</v>
      </c>
      <c r="W772" s="3" t="s">
        <v>3386</v>
      </c>
      <c r="X772" s="14">
        <f t="shared" si="12"/>
        <v>0.5</v>
      </c>
    </row>
    <row r="773" spans="1:24" s="4" customFormat="1" ht="11.25" x14ac:dyDescent="0.2">
      <c r="A773" s="3" t="s">
        <v>3238</v>
      </c>
      <c r="B773" s="3" t="s">
        <v>3387</v>
      </c>
      <c r="C773" s="3" t="s">
        <v>36</v>
      </c>
      <c r="D773" s="3">
        <v>13424</v>
      </c>
      <c r="E773" s="3" t="s">
        <v>3388</v>
      </c>
      <c r="F773" s="3" t="s">
        <v>3391</v>
      </c>
      <c r="G773" s="3" t="s">
        <v>3389</v>
      </c>
      <c r="H773" s="3" t="s">
        <v>3390</v>
      </c>
      <c r="I773" s="3" t="s">
        <v>42</v>
      </c>
      <c r="J773" s="3" t="s">
        <v>43</v>
      </c>
      <c r="K773" s="3" t="s">
        <v>44</v>
      </c>
      <c r="L773" s="3" t="s">
        <v>6</v>
      </c>
      <c r="M773" s="3" t="s">
        <v>9</v>
      </c>
      <c r="N773" s="3">
        <v>6.25</v>
      </c>
      <c r="O773" s="3">
        <v>2</v>
      </c>
      <c r="P773" s="3">
        <v>32</v>
      </c>
      <c r="Q773" s="3">
        <v>0</v>
      </c>
      <c r="R773" s="3"/>
      <c r="S773" s="3" t="s">
        <v>67</v>
      </c>
      <c r="T773" s="3" t="s">
        <v>40</v>
      </c>
      <c r="U773" s="3" t="s">
        <v>40</v>
      </c>
      <c r="V773" s="3" t="s">
        <v>40</v>
      </c>
      <c r="W773" s="3" t="s">
        <v>3392</v>
      </c>
      <c r="X773" s="14">
        <f t="shared" si="12"/>
        <v>1</v>
      </c>
    </row>
    <row r="774" spans="1:24" s="4" customFormat="1" ht="11.25" x14ac:dyDescent="0.2">
      <c r="A774" s="3" t="s">
        <v>3238</v>
      </c>
      <c r="B774" s="3" t="s">
        <v>3387</v>
      </c>
      <c r="C774" s="3" t="s">
        <v>36</v>
      </c>
      <c r="D774" s="3">
        <v>13425</v>
      </c>
      <c r="E774" s="3" t="s">
        <v>3393</v>
      </c>
      <c r="F774" s="3" t="s">
        <v>3396</v>
      </c>
      <c r="G774" s="3" t="s">
        <v>3394</v>
      </c>
      <c r="H774" s="3" t="s">
        <v>3395</v>
      </c>
      <c r="I774" s="3" t="s">
        <v>42</v>
      </c>
      <c r="J774" s="3" t="s">
        <v>43</v>
      </c>
      <c r="K774" s="3" t="s">
        <v>44</v>
      </c>
      <c r="L774" s="3" t="s">
        <v>6</v>
      </c>
      <c r="M774" s="3" t="s">
        <v>9</v>
      </c>
      <c r="N774" s="3">
        <v>56.25</v>
      </c>
      <c r="O774" s="3">
        <v>18</v>
      </c>
      <c r="P774" s="3">
        <v>32</v>
      </c>
      <c r="Q774" s="3">
        <v>0</v>
      </c>
      <c r="R774" s="3"/>
      <c r="S774" s="3" t="s">
        <v>67</v>
      </c>
      <c r="T774" s="3" t="s">
        <v>40</v>
      </c>
      <c r="U774" s="3" t="s">
        <v>40</v>
      </c>
      <c r="V774" s="3" t="s">
        <v>40</v>
      </c>
      <c r="W774" s="3" t="s">
        <v>3397</v>
      </c>
      <c r="X774" s="14">
        <f t="shared" si="12"/>
        <v>1</v>
      </c>
    </row>
    <row r="775" spans="1:24" s="4" customFormat="1" ht="11.25" x14ac:dyDescent="0.2">
      <c r="A775" s="3" t="s">
        <v>3238</v>
      </c>
      <c r="B775" s="3" t="s">
        <v>3387</v>
      </c>
      <c r="C775" s="3" t="s">
        <v>36</v>
      </c>
      <c r="D775" s="3">
        <v>13428</v>
      </c>
      <c r="E775" s="3" t="s">
        <v>3398</v>
      </c>
      <c r="F775" s="3" t="s">
        <v>3400</v>
      </c>
      <c r="G775" s="3" t="s">
        <v>3389</v>
      </c>
      <c r="H775" s="3" t="s">
        <v>3399</v>
      </c>
      <c r="I775" s="3" t="s">
        <v>42</v>
      </c>
      <c r="J775" s="3" t="s">
        <v>43</v>
      </c>
      <c r="K775" s="3" t="s">
        <v>44</v>
      </c>
      <c r="L775" s="3" t="s">
        <v>6</v>
      </c>
      <c r="M775" s="3" t="s">
        <v>9</v>
      </c>
      <c r="N775" s="3">
        <v>25</v>
      </c>
      <c r="O775" s="3">
        <v>8</v>
      </c>
      <c r="P775" s="3">
        <v>32</v>
      </c>
      <c r="Q775" s="3">
        <v>0</v>
      </c>
      <c r="R775" s="3"/>
      <c r="S775" s="3" t="s">
        <v>67</v>
      </c>
      <c r="T775" s="3" t="s">
        <v>40</v>
      </c>
      <c r="U775" s="3" t="s">
        <v>40</v>
      </c>
      <c r="V775" s="3" t="s">
        <v>40</v>
      </c>
      <c r="W775" s="3" t="s">
        <v>3401</v>
      </c>
      <c r="X775" s="14">
        <f t="shared" si="12"/>
        <v>1</v>
      </c>
    </row>
    <row r="776" spans="1:24" s="4" customFormat="1" ht="11.25" x14ac:dyDescent="0.2">
      <c r="A776" s="3" t="s">
        <v>3402</v>
      </c>
      <c r="B776" s="3" t="s">
        <v>3403</v>
      </c>
      <c r="C776" s="3" t="s">
        <v>3404</v>
      </c>
      <c r="D776" s="3">
        <v>52</v>
      </c>
      <c r="E776" s="3" t="s">
        <v>3405</v>
      </c>
      <c r="F776" s="3" t="s">
        <v>3408</v>
      </c>
      <c r="G776" s="3" t="s">
        <v>3406</v>
      </c>
      <c r="H776" s="3" t="s">
        <v>3407</v>
      </c>
      <c r="I776" s="3" t="s">
        <v>42</v>
      </c>
      <c r="J776" s="3" t="s">
        <v>43</v>
      </c>
      <c r="K776" s="3" t="s">
        <v>44</v>
      </c>
      <c r="L776" s="3" t="s">
        <v>6</v>
      </c>
      <c r="M776" s="3" t="s">
        <v>5257</v>
      </c>
      <c r="N776" s="3">
        <v>52</v>
      </c>
      <c r="O776" s="3">
        <v>693211885224</v>
      </c>
      <c r="P776" s="3">
        <v>1320473496349</v>
      </c>
      <c r="Q776" s="3">
        <v>0</v>
      </c>
      <c r="R776" s="3"/>
      <c r="S776" s="3">
        <v>0</v>
      </c>
      <c r="T776" s="3">
        <v>613143647122</v>
      </c>
      <c r="U776" s="3">
        <v>1095735291020</v>
      </c>
      <c r="V776" s="3">
        <v>0</v>
      </c>
      <c r="W776" s="3" t="s">
        <v>3409</v>
      </c>
      <c r="X776" s="14" t="str">
        <f t="shared" si="12"/>
        <v>-</v>
      </c>
    </row>
    <row r="777" spans="1:24" s="4" customFormat="1" ht="11.25" x14ac:dyDescent="0.2">
      <c r="A777" s="3" t="s">
        <v>3402</v>
      </c>
      <c r="B777" s="3" t="s">
        <v>3403</v>
      </c>
      <c r="C777" s="3" t="s">
        <v>3404</v>
      </c>
      <c r="D777" s="3">
        <v>4581</v>
      </c>
      <c r="E777" s="3" t="s">
        <v>3410</v>
      </c>
      <c r="F777" s="3" t="s">
        <v>3413</v>
      </c>
      <c r="G777" s="3" t="s">
        <v>3411</v>
      </c>
      <c r="H777" s="3" t="s">
        <v>3412</v>
      </c>
      <c r="I777" s="3" t="s">
        <v>42</v>
      </c>
      <c r="J777" s="3" t="s">
        <v>43</v>
      </c>
      <c r="K777" s="3" t="s">
        <v>44</v>
      </c>
      <c r="L777" s="3" t="s">
        <v>78</v>
      </c>
      <c r="M777" s="3" t="s">
        <v>5257</v>
      </c>
      <c r="N777" s="3">
        <v>36.299999999999997</v>
      </c>
      <c r="O777" s="3">
        <v>321514033923</v>
      </c>
      <c r="P777" s="3">
        <v>885729753823</v>
      </c>
      <c r="Q777" s="3">
        <v>0</v>
      </c>
      <c r="R777" s="3"/>
      <c r="S777" s="3">
        <v>43.42</v>
      </c>
      <c r="T777" s="3">
        <v>376123886204</v>
      </c>
      <c r="U777" s="3">
        <v>866259373499</v>
      </c>
      <c r="V777" s="3">
        <v>0</v>
      </c>
      <c r="W777" s="3" t="s">
        <v>3414</v>
      </c>
      <c r="X777" s="14">
        <f t="shared" si="12"/>
        <v>-0.1639797328420084</v>
      </c>
    </row>
    <row r="778" spans="1:24" s="4" customFormat="1" ht="11.25" x14ac:dyDescent="0.2">
      <c r="A778" s="3" t="s">
        <v>3402</v>
      </c>
      <c r="B778" s="3" t="s">
        <v>3403</v>
      </c>
      <c r="C778" s="3" t="s">
        <v>3404</v>
      </c>
      <c r="D778" s="3">
        <v>6151</v>
      </c>
      <c r="E778" s="3" t="s">
        <v>3415</v>
      </c>
      <c r="F778" s="3" t="s">
        <v>3416</v>
      </c>
      <c r="G778" s="3"/>
      <c r="H778" s="3"/>
      <c r="I778" s="3" t="s">
        <v>42</v>
      </c>
      <c r="J778" s="3" t="s">
        <v>43</v>
      </c>
      <c r="K778" s="3" t="s">
        <v>505</v>
      </c>
      <c r="L778" s="3" t="s">
        <v>45</v>
      </c>
      <c r="M778" s="3" t="s">
        <v>5256</v>
      </c>
      <c r="N778" s="3" t="s">
        <v>67</v>
      </c>
      <c r="O778" s="3" t="s">
        <v>40</v>
      </c>
      <c r="P778" s="3" t="s">
        <v>40</v>
      </c>
      <c r="Q778" s="3" t="s">
        <v>40</v>
      </c>
      <c r="R778" s="3"/>
      <c r="S778" s="3">
        <v>51</v>
      </c>
      <c r="T778" s="3">
        <v>27081014054</v>
      </c>
      <c r="U778" s="3">
        <v>53432659018</v>
      </c>
      <c r="V778" s="3">
        <v>0</v>
      </c>
      <c r="W778" s="3" t="s">
        <v>3417</v>
      </c>
      <c r="X778" s="14" t="str">
        <f t="shared" si="12"/>
        <v>-</v>
      </c>
    </row>
    <row r="779" spans="1:24" s="4" customFormat="1" ht="11.25" x14ac:dyDescent="0.2">
      <c r="A779" s="3" t="s">
        <v>3402</v>
      </c>
      <c r="B779" s="3" t="s">
        <v>3403</v>
      </c>
      <c r="C779" s="3" t="s">
        <v>3404</v>
      </c>
      <c r="D779" s="3">
        <v>11714</v>
      </c>
      <c r="E779" s="3" t="s">
        <v>3418</v>
      </c>
      <c r="F779" s="3" t="s">
        <v>3420</v>
      </c>
      <c r="G779" s="3" t="s">
        <v>3406</v>
      </c>
      <c r="H779" s="3" t="s">
        <v>3419</v>
      </c>
      <c r="I779" s="3" t="s">
        <v>42</v>
      </c>
      <c r="J779" s="3" t="s">
        <v>43</v>
      </c>
      <c r="K779" s="3" t="s">
        <v>53</v>
      </c>
      <c r="L779" s="3" t="s">
        <v>6</v>
      </c>
      <c r="M779" s="3" t="s">
        <v>5257</v>
      </c>
      <c r="N779" s="3">
        <v>90</v>
      </c>
      <c r="O779" s="3">
        <v>6504414484</v>
      </c>
      <c r="P779" s="3">
        <v>7227127204</v>
      </c>
      <c r="Q779" s="3">
        <v>0</v>
      </c>
      <c r="R779" s="3"/>
      <c r="S779" s="3">
        <v>93</v>
      </c>
      <c r="T779" s="3">
        <v>4726379461</v>
      </c>
      <c r="U779" s="3">
        <v>5103092731</v>
      </c>
      <c r="V779" s="3">
        <v>0</v>
      </c>
      <c r="W779" s="3" t="s">
        <v>3421</v>
      </c>
      <c r="X779" s="14">
        <f t="shared" si="12"/>
        <v>-3.2258064516129031E-2</v>
      </c>
    </row>
    <row r="780" spans="1:24" s="4" customFormat="1" ht="11.25" x14ac:dyDescent="0.2">
      <c r="A780" s="3" t="s">
        <v>3402</v>
      </c>
      <c r="B780" s="3" t="s">
        <v>3403</v>
      </c>
      <c r="C780" s="3" t="s">
        <v>3404</v>
      </c>
      <c r="D780" s="3">
        <v>13521</v>
      </c>
      <c r="E780" s="3" t="s">
        <v>3422</v>
      </c>
      <c r="F780" s="3" t="s">
        <v>3425</v>
      </c>
      <c r="G780" s="3" t="s">
        <v>3423</v>
      </c>
      <c r="H780" s="3" t="s">
        <v>3424</v>
      </c>
      <c r="I780" s="3" t="s">
        <v>42</v>
      </c>
      <c r="J780" s="3" t="s">
        <v>52</v>
      </c>
      <c r="K780" s="3" t="s">
        <v>44</v>
      </c>
      <c r="L780" s="3" t="s">
        <v>6</v>
      </c>
      <c r="M780" s="3" t="s">
        <v>9</v>
      </c>
      <c r="N780" s="3">
        <v>3</v>
      </c>
      <c r="O780" s="3">
        <v>310</v>
      </c>
      <c r="P780" s="3">
        <v>10322</v>
      </c>
      <c r="Q780" s="3">
        <v>0</v>
      </c>
      <c r="R780" s="3"/>
      <c r="S780" s="3" t="s">
        <v>67</v>
      </c>
      <c r="T780" s="3" t="s">
        <v>40</v>
      </c>
      <c r="U780" s="3" t="s">
        <v>40</v>
      </c>
      <c r="V780" s="3" t="s">
        <v>40</v>
      </c>
      <c r="W780" s="3" t="s">
        <v>3426</v>
      </c>
      <c r="X780" s="14">
        <f t="shared" si="12"/>
        <v>-1</v>
      </c>
    </row>
    <row r="781" spans="1:24" s="4" customFormat="1" ht="11.25" x14ac:dyDescent="0.2">
      <c r="A781" s="3" t="s">
        <v>3402</v>
      </c>
      <c r="B781" s="3" t="s">
        <v>3427</v>
      </c>
      <c r="C781" s="3" t="s">
        <v>3404</v>
      </c>
      <c r="D781" s="3">
        <v>11915</v>
      </c>
      <c r="E781" s="3" t="s">
        <v>3428</v>
      </c>
      <c r="F781" s="3" t="s">
        <v>3431</v>
      </c>
      <c r="G781" s="3" t="s">
        <v>3429</v>
      </c>
      <c r="H781" s="3" t="s">
        <v>3430</v>
      </c>
      <c r="I781" s="3" t="s">
        <v>42</v>
      </c>
      <c r="J781" s="3" t="s">
        <v>43</v>
      </c>
      <c r="K781" s="3" t="s">
        <v>44</v>
      </c>
      <c r="L781" s="3" t="s">
        <v>6</v>
      </c>
      <c r="M781" s="3" t="s">
        <v>5257</v>
      </c>
      <c r="N781" s="3">
        <v>99</v>
      </c>
      <c r="O781" s="3">
        <v>1112366</v>
      </c>
      <c r="P781" s="3">
        <v>1123602</v>
      </c>
      <c r="Q781" s="3">
        <v>0</v>
      </c>
      <c r="R781" s="3"/>
      <c r="S781" s="3">
        <v>100</v>
      </c>
      <c r="T781" s="3">
        <v>1645223</v>
      </c>
      <c r="U781" s="3">
        <v>1646769</v>
      </c>
      <c r="V781" s="3">
        <v>0</v>
      </c>
      <c r="W781" s="3" t="s">
        <v>3432</v>
      </c>
      <c r="X781" s="14">
        <f t="shared" si="12"/>
        <v>-0.01</v>
      </c>
    </row>
    <row r="782" spans="1:24" s="4" customFormat="1" ht="11.25" x14ac:dyDescent="0.2">
      <c r="A782" s="3" t="s">
        <v>3402</v>
      </c>
      <c r="B782" s="3" t="s">
        <v>3427</v>
      </c>
      <c r="C782" s="3" t="s">
        <v>3404</v>
      </c>
      <c r="D782" s="3">
        <v>12484</v>
      </c>
      <c r="E782" s="3" t="s">
        <v>3433</v>
      </c>
      <c r="F782" s="3" t="s">
        <v>3436</v>
      </c>
      <c r="G782" s="3" t="s">
        <v>3434</v>
      </c>
      <c r="H782" s="3" t="s">
        <v>3435</v>
      </c>
      <c r="I782" s="3" t="s">
        <v>42</v>
      </c>
      <c r="J782" s="3" t="s">
        <v>43</v>
      </c>
      <c r="K782" s="3" t="s">
        <v>53</v>
      </c>
      <c r="L782" s="3" t="s">
        <v>6</v>
      </c>
      <c r="M782" s="3" t="s">
        <v>5257</v>
      </c>
      <c r="N782" s="3">
        <v>88</v>
      </c>
      <c r="O782" s="3">
        <v>31749</v>
      </c>
      <c r="P782" s="3">
        <v>36079</v>
      </c>
      <c r="Q782" s="3">
        <v>0</v>
      </c>
      <c r="R782" s="3"/>
      <c r="S782" s="3">
        <v>93.97</v>
      </c>
      <c r="T782" s="3">
        <v>19085</v>
      </c>
      <c r="U782" s="3">
        <v>20309</v>
      </c>
      <c r="V782" s="3">
        <v>0</v>
      </c>
      <c r="W782" s="3" t="s">
        <v>3437</v>
      </c>
      <c r="X782" s="14">
        <f t="shared" si="12"/>
        <v>-6.3530914121528143E-2</v>
      </c>
    </row>
    <row r="783" spans="1:24" s="4" customFormat="1" ht="11.25" x14ac:dyDescent="0.2">
      <c r="A783" s="3" t="s">
        <v>3402</v>
      </c>
      <c r="B783" s="3" t="s">
        <v>3427</v>
      </c>
      <c r="C783" s="3" t="s">
        <v>3404</v>
      </c>
      <c r="D783" s="3">
        <v>12655</v>
      </c>
      <c r="E783" s="3" t="s">
        <v>3438</v>
      </c>
      <c r="F783" s="3" t="s">
        <v>3439</v>
      </c>
      <c r="G783" s="3" t="s">
        <v>3434</v>
      </c>
      <c r="H783" s="3"/>
      <c r="I783" s="3" t="s">
        <v>42</v>
      </c>
      <c r="J783" s="3" t="s">
        <v>43</v>
      </c>
      <c r="K783" s="3" t="s">
        <v>53</v>
      </c>
      <c r="L783" s="3" t="s">
        <v>6</v>
      </c>
      <c r="M783" s="3" t="s">
        <v>5256</v>
      </c>
      <c r="N783" s="3" t="s">
        <v>67</v>
      </c>
      <c r="O783" s="3" t="s">
        <v>40</v>
      </c>
      <c r="P783" s="3" t="s">
        <v>40</v>
      </c>
      <c r="Q783" s="3" t="s">
        <v>40</v>
      </c>
      <c r="R783" s="3"/>
      <c r="S783" s="3">
        <v>91</v>
      </c>
      <c r="T783" s="3">
        <v>30919</v>
      </c>
      <c r="U783" s="3">
        <v>34030</v>
      </c>
      <c r="V783" s="3">
        <v>0</v>
      </c>
      <c r="W783" s="3" t="s">
        <v>3440</v>
      </c>
      <c r="X783" s="14" t="str">
        <f t="shared" si="12"/>
        <v>-</v>
      </c>
    </row>
    <row r="784" spans="1:24" s="4" customFormat="1" ht="11.25" x14ac:dyDescent="0.2">
      <c r="A784" s="3" t="s">
        <v>3402</v>
      </c>
      <c r="B784" s="3" t="s">
        <v>3427</v>
      </c>
      <c r="C784" s="3" t="s">
        <v>3404</v>
      </c>
      <c r="D784" s="3">
        <v>13144</v>
      </c>
      <c r="E784" s="3" t="s">
        <v>3441</v>
      </c>
      <c r="F784" s="3" t="s">
        <v>3444</v>
      </c>
      <c r="G784" s="3" t="s">
        <v>3442</v>
      </c>
      <c r="H784" s="3" t="s">
        <v>3443</v>
      </c>
      <c r="I784" s="3" t="s">
        <v>42</v>
      </c>
      <c r="J784" s="3" t="s">
        <v>43</v>
      </c>
      <c r="K784" s="3" t="s">
        <v>44</v>
      </c>
      <c r="L784" s="3" t="s">
        <v>6</v>
      </c>
      <c r="M784" s="3" t="s">
        <v>5257</v>
      </c>
      <c r="N784" s="3">
        <v>91</v>
      </c>
      <c r="O784" s="3">
        <v>4871</v>
      </c>
      <c r="P784" s="3">
        <v>5358</v>
      </c>
      <c r="Q784" s="3">
        <v>0</v>
      </c>
      <c r="R784" s="3"/>
      <c r="S784" s="3">
        <v>88</v>
      </c>
      <c r="T784" s="3">
        <v>10784</v>
      </c>
      <c r="U784" s="3">
        <v>12203</v>
      </c>
      <c r="V784" s="3">
        <v>0</v>
      </c>
      <c r="W784" s="3" t="s">
        <v>3445</v>
      </c>
      <c r="X784" s="14">
        <f t="shared" si="12"/>
        <v>3.4090909090909088E-2</v>
      </c>
    </row>
    <row r="785" spans="1:24" s="4" customFormat="1" ht="11.25" x14ac:dyDescent="0.2">
      <c r="A785" s="3" t="s">
        <v>3402</v>
      </c>
      <c r="B785" s="3" t="s">
        <v>3427</v>
      </c>
      <c r="C785" s="3" t="s">
        <v>3404</v>
      </c>
      <c r="D785" s="3">
        <v>13409</v>
      </c>
      <c r="E785" s="3" t="s">
        <v>3446</v>
      </c>
      <c r="F785" s="3" t="s">
        <v>3447</v>
      </c>
      <c r="G785" s="3" t="s">
        <v>3442</v>
      </c>
      <c r="H785" s="3"/>
      <c r="I785" s="3" t="s">
        <v>42</v>
      </c>
      <c r="J785" s="3" t="s">
        <v>43</v>
      </c>
      <c r="K785" s="3" t="s">
        <v>44</v>
      </c>
      <c r="L785" s="3" t="s">
        <v>78</v>
      </c>
      <c r="M785" s="3" t="s">
        <v>5256</v>
      </c>
      <c r="N785" s="3" t="s">
        <v>67</v>
      </c>
      <c r="O785" s="3" t="s">
        <v>40</v>
      </c>
      <c r="P785" s="3" t="s">
        <v>40</v>
      </c>
      <c r="Q785" s="3" t="s">
        <v>40</v>
      </c>
      <c r="R785" s="3"/>
      <c r="S785" s="3" t="s">
        <v>67</v>
      </c>
      <c r="T785" s="3" t="s">
        <v>40</v>
      </c>
      <c r="U785" s="3" t="s">
        <v>40</v>
      </c>
      <c r="V785" s="3" t="s">
        <v>40</v>
      </c>
      <c r="W785" s="3" t="s">
        <v>3448</v>
      </c>
      <c r="X785" s="14" t="str">
        <f t="shared" si="12"/>
        <v>-</v>
      </c>
    </row>
    <row r="786" spans="1:24" s="4" customFormat="1" ht="11.25" x14ac:dyDescent="0.2">
      <c r="A786" s="3" t="s">
        <v>3402</v>
      </c>
      <c r="B786" s="3" t="s">
        <v>3449</v>
      </c>
      <c r="C786" s="3" t="s">
        <v>3404</v>
      </c>
      <c r="D786" s="3">
        <v>11900</v>
      </c>
      <c r="E786" s="3" t="s">
        <v>3450</v>
      </c>
      <c r="F786" s="3" t="s">
        <v>3453</v>
      </c>
      <c r="G786" s="3" t="s">
        <v>3451</v>
      </c>
      <c r="H786" s="3" t="s">
        <v>3452</v>
      </c>
      <c r="I786" s="3" t="s">
        <v>42</v>
      </c>
      <c r="J786" s="3" t="s">
        <v>43</v>
      </c>
      <c r="K786" s="3" t="s">
        <v>44</v>
      </c>
      <c r="L786" s="3" t="s">
        <v>6</v>
      </c>
      <c r="M786" s="3" t="s">
        <v>5257</v>
      </c>
      <c r="N786" s="3">
        <v>90.3</v>
      </c>
      <c r="O786" s="3">
        <v>3430</v>
      </c>
      <c r="P786" s="3">
        <v>3800</v>
      </c>
      <c r="Q786" s="3">
        <v>0</v>
      </c>
      <c r="R786" s="3"/>
      <c r="S786" s="3">
        <v>78.900000000000006</v>
      </c>
      <c r="T786" s="3">
        <v>2835</v>
      </c>
      <c r="U786" s="3">
        <v>3594</v>
      </c>
      <c r="V786" s="3">
        <v>0</v>
      </c>
      <c r="W786" s="3" t="s">
        <v>3454</v>
      </c>
      <c r="X786" s="14">
        <f t="shared" si="12"/>
        <v>0.144486692015209</v>
      </c>
    </row>
    <row r="787" spans="1:24" s="4" customFormat="1" ht="11.25" x14ac:dyDescent="0.2">
      <c r="A787" s="3" t="s">
        <v>3402</v>
      </c>
      <c r="B787" s="3" t="s">
        <v>3449</v>
      </c>
      <c r="C787" s="3" t="s">
        <v>3404</v>
      </c>
      <c r="D787" s="3">
        <v>12194</v>
      </c>
      <c r="E787" s="3" t="s">
        <v>3455</v>
      </c>
      <c r="F787" s="3" t="s">
        <v>3456</v>
      </c>
      <c r="G787" s="3"/>
      <c r="H787" s="3"/>
      <c r="I787" s="3" t="s">
        <v>42</v>
      </c>
      <c r="J787" s="3" t="s">
        <v>43</v>
      </c>
      <c r="K787" s="3" t="s">
        <v>44</v>
      </c>
      <c r="L787" s="3" t="s">
        <v>45</v>
      </c>
      <c r="M787" s="3" t="s">
        <v>5256</v>
      </c>
      <c r="N787" s="3" t="s">
        <v>67</v>
      </c>
      <c r="O787" s="3" t="s">
        <v>40</v>
      </c>
      <c r="P787" s="3" t="s">
        <v>40</v>
      </c>
      <c r="Q787" s="3" t="s">
        <v>40</v>
      </c>
      <c r="R787" s="3"/>
      <c r="S787" s="3">
        <v>100</v>
      </c>
      <c r="T787" s="3">
        <v>370</v>
      </c>
      <c r="U787" s="3">
        <v>370</v>
      </c>
      <c r="V787" s="3">
        <v>0</v>
      </c>
      <c r="W787" s="3" t="s">
        <v>3457</v>
      </c>
      <c r="X787" s="14" t="str">
        <f t="shared" si="12"/>
        <v>-</v>
      </c>
    </row>
    <row r="788" spans="1:24" s="4" customFormat="1" ht="11.25" x14ac:dyDescent="0.2">
      <c r="A788" s="3" t="s">
        <v>3402</v>
      </c>
      <c r="B788" s="3" t="s">
        <v>3449</v>
      </c>
      <c r="C788" s="3" t="s">
        <v>3404</v>
      </c>
      <c r="D788" s="3">
        <v>12361</v>
      </c>
      <c r="E788" s="3" t="s">
        <v>3458</v>
      </c>
      <c r="F788" s="3" t="s">
        <v>3459</v>
      </c>
      <c r="G788" s="3"/>
      <c r="H788" s="3"/>
      <c r="I788" s="3" t="s">
        <v>42</v>
      </c>
      <c r="J788" s="3" t="s">
        <v>43</v>
      </c>
      <c r="K788" s="3" t="s">
        <v>53</v>
      </c>
      <c r="L788" s="3" t="s">
        <v>6</v>
      </c>
      <c r="M788" s="3" t="s">
        <v>5256</v>
      </c>
      <c r="N788" s="3" t="s">
        <v>67</v>
      </c>
      <c r="O788" s="3" t="s">
        <v>40</v>
      </c>
      <c r="P788" s="3" t="s">
        <v>40</v>
      </c>
      <c r="Q788" s="3" t="s">
        <v>40</v>
      </c>
      <c r="R788" s="3"/>
      <c r="S788" s="3">
        <v>95.6</v>
      </c>
      <c r="T788" s="3">
        <v>9389</v>
      </c>
      <c r="U788" s="3">
        <v>9826</v>
      </c>
      <c r="V788" s="3">
        <v>0</v>
      </c>
      <c r="W788" s="3" t="s">
        <v>3460</v>
      </c>
      <c r="X788" s="14" t="str">
        <f t="shared" si="12"/>
        <v>-</v>
      </c>
    </row>
    <row r="789" spans="1:24" s="4" customFormat="1" ht="11.25" x14ac:dyDescent="0.2">
      <c r="A789" s="3" t="s">
        <v>3402</v>
      </c>
      <c r="B789" s="3" t="s">
        <v>3449</v>
      </c>
      <c r="C789" s="3" t="s">
        <v>3404</v>
      </c>
      <c r="D789" s="3">
        <v>13368</v>
      </c>
      <c r="E789" s="3" t="s">
        <v>3461</v>
      </c>
      <c r="F789" s="3" t="s">
        <v>3462</v>
      </c>
      <c r="G789" s="3"/>
      <c r="H789" s="3"/>
      <c r="I789" s="3" t="s">
        <v>42</v>
      </c>
      <c r="J789" s="3" t="s">
        <v>43</v>
      </c>
      <c r="K789" s="3" t="s">
        <v>53</v>
      </c>
      <c r="L789" s="3" t="s">
        <v>6</v>
      </c>
      <c r="M789" s="3" t="s">
        <v>5256</v>
      </c>
      <c r="N789" s="3" t="s">
        <v>67</v>
      </c>
      <c r="O789" s="3" t="s">
        <v>40</v>
      </c>
      <c r="P789" s="3" t="s">
        <v>40</v>
      </c>
      <c r="Q789" s="3" t="s">
        <v>40</v>
      </c>
      <c r="R789" s="3"/>
      <c r="S789" s="3">
        <v>0</v>
      </c>
      <c r="T789" s="3">
        <v>0</v>
      </c>
      <c r="U789" s="3">
        <v>0</v>
      </c>
      <c r="V789" s="3">
        <v>0</v>
      </c>
      <c r="W789" s="3" t="s">
        <v>3463</v>
      </c>
      <c r="X789" s="14" t="str">
        <f t="shared" si="12"/>
        <v>-</v>
      </c>
    </row>
    <row r="790" spans="1:24" s="4" customFormat="1" ht="11.25" x14ac:dyDescent="0.2">
      <c r="A790" s="3" t="s">
        <v>3402</v>
      </c>
      <c r="B790" s="3" t="s">
        <v>3449</v>
      </c>
      <c r="C790" s="3" t="s">
        <v>3404</v>
      </c>
      <c r="D790" s="3">
        <v>13369</v>
      </c>
      <c r="E790" s="3" t="s">
        <v>3464</v>
      </c>
      <c r="F790" s="3" t="s">
        <v>3467</v>
      </c>
      <c r="G790" s="3" t="s">
        <v>3465</v>
      </c>
      <c r="H790" s="3" t="s">
        <v>3466</v>
      </c>
      <c r="I790" s="3" t="s">
        <v>42</v>
      </c>
      <c r="J790" s="3" t="s">
        <v>43</v>
      </c>
      <c r="K790" s="3" t="s">
        <v>53</v>
      </c>
      <c r="L790" s="3" t="s">
        <v>6</v>
      </c>
      <c r="M790" s="3" t="s">
        <v>5257</v>
      </c>
      <c r="N790" s="3">
        <v>85</v>
      </c>
      <c r="O790" s="3">
        <v>9350</v>
      </c>
      <c r="P790" s="3">
        <v>11000</v>
      </c>
      <c r="Q790" s="3">
        <v>0</v>
      </c>
      <c r="R790" s="3"/>
      <c r="S790" s="3">
        <v>96.4</v>
      </c>
      <c r="T790" s="3">
        <v>9631</v>
      </c>
      <c r="U790" s="3">
        <v>9992</v>
      </c>
      <c r="V790" s="3">
        <v>0</v>
      </c>
      <c r="W790" s="3" t="s">
        <v>3468</v>
      </c>
      <c r="X790" s="14">
        <f t="shared" si="12"/>
        <v>-0.11825726141078843</v>
      </c>
    </row>
    <row r="791" spans="1:24" s="4" customFormat="1" ht="11.25" x14ac:dyDescent="0.2">
      <c r="A791" s="3" t="s">
        <v>3402</v>
      </c>
      <c r="B791" s="3" t="s">
        <v>3449</v>
      </c>
      <c r="C791" s="3" t="s">
        <v>3404</v>
      </c>
      <c r="D791" s="3">
        <v>13584</v>
      </c>
      <c r="E791" s="3" t="s">
        <v>3469</v>
      </c>
      <c r="F791" s="3" t="s">
        <v>3471</v>
      </c>
      <c r="G791" s="3" t="s">
        <v>3451</v>
      </c>
      <c r="H791" s="3" t="s">
        <v>3470</v>
      </c>
      <c r="I791" s="3" t="s">
        <v>42</v>
      </c>
      <c r="J791" s="3" t="s">
        <v>43</v>
      </c>
      <c r="K791" s="3" t="s">
        <v>44</v>
      </c>
      <c r="L791" s="3" t="s">
        <v>45</v>
      </c>
      <c r="M791" s="3" t="s">
        <v>9</v>
      </c>
      <c r="N791" s="3">
        <v>95.1</v>
      </c>
      <c r="O791" s="3">
        <v>1079</v>
      </c>
      <c r="P791" s="3">
        <v>1135</v>
      </c>
      <c r="Q791" s="3">
        <v>0</v>
      </c>
      <c r="R791" s="3"/>
      <c r="S791" s="3">
        <v>100</v>
      </c>
      <c r="T791" s="3">
        <v>1168</v>
      </c>
      <c r="U791" s="3">
        <v>1168</v>
      </c>
      <c r="V791" s="3">
        <v>0</v>
      </c>
      <c r="W791" s="3" t="s">
        <v>3472</v>
      </c>
      <c r="X791" s="14">
        <f t="shared" si="12"/>
        <v>-4.9000000000000057E-2</v>
      </c>
    </row>
    <row r="792" spans="1:24" s="4" customFormat="1" ht="11.25" x14ac:dyDescent="0.2">
      <c r="A792" s="3" t="s">
        <v>3402</v>
      </c>
      <c r="B792" s="3" t="s">
        <v>3449</v>
      </c>
      <c r="C792" s="3" t="s">
        <v>3404</v>
      </c>
      <c r="D792" s="3">
        <v>13585</v>
      </c>
      <c r="E792" s="3" t="s">
        <v>3473</v>
      </c>
      <c r="F792" s="3" t="s">
        <v>3476</v>
      </c>
      <c r="G792" s="3" t="s">
        <v>3474</v>
      </c>
      <c r="H792" s="3" t="s">
        <v>3475</v>
      </c>
      <c r="I792" s="3" t="s">
        <v>42</v>
      </c>
      <c r="J792" s="3" t="s">
        <v>43</v>
      </c>
      <c r="K792" s="3" t="s">
        <v>44</v>
      </c>
      <c r="L792" s="3" t="s">
        <v>6</v>
      </c>
      <c r="M792" s="3" t="s">
        <v>9</v>
      </c>
      <c r="N792" s="3">
        <v>6.5</v>
      </c>
      <c r="O792" s="3">
        <v>3500</v>
      </c>
      <c r="P792" s="3">
        <v>54000</v>
      </c>
      <c r="Q792" s="3">
        <v>0</v>
      </c>
      <c r="R792" s="3"/>
      <c r="S792" s="3">
        <v>9.4</v>
      </c>
      <c r="T792" s="3">
        <v>3755</v>
      </c>
      <c r="U792" s="3">
        <v>40135</v>
      </c>
      <c r="V792" s="3">
        <v>0</v>
      </c>
      <c r="W792" s="3" t="s">
        <v>3477</v>
      </c>
      <c r="X792" s="14">
        <f t="shared" si="12"/>
        <v>-0.30851063829787234</v>
      </c>
    </row>
    <row r="793" spans="1:24" s="4" customFormat="1" ht="11.25" x14ac:dyDescent="0.2">
      <c r="A793" s="3" t="s">
        <v>3402</v>
      </c>
      <c r="B793" s="3" t="s">
        <v>3449</v>
      </c>
      <c r="C793" s="3" t="s">
        <v>3404</v>
      </c>
      <c r="D793" s="3">
        <v>13586</v>
      </c>
      <c r="E793" s="3" t="s">
        <v>3478</v>
      </c>
      <c r="F793" s="3" t="s">
        <v>3481</v>
      </c>
      <c r="G793" s="3" t="s">
        <v>3479</v>
      </c>
      <c r="H793" s="3" t="s">
        <v>3480</v>
      </c>
      <c r="I793" s="3" t="s">
        <v>42</v>
      </c>
      <c r="J793" s="3" t="s">
        <v>43</v>
      </c>
      <c r="K793" s="3" t="s">
        <v>44</v>
      </c>
      <c r="L793" s="3" t="s">
        <v>6</v>
      </c>
      <c r="M793" s="3" t="s">
        <v>9</v>
      </c>
      <c r="N793" s="3">
        <v>91.1</v>
      </c>
      <c r="O793" s="3">
        <v>51</v>
      </c>
      <c r="P793" s="3">
        <v>56</v>
      </c>
      <c r="Q793" s="3">
        <v>0</v>
      </c>
      <c r="R793" s="3"/>
      <c r="S793" s="3">
        <v>97.7</v>
      </c>
      <c r="T793" s="3">
        <v>43</v>
      </c>
      <c r="U793" s="3">
        <v>44</v>
      </c>
      <c r="V793" s="3">
        <v>0</v>
      </c>
      <c r="W793" s="3" t="s">
        <v>3482</v>
      </c>
      <c r="X793" s="14">
        <f t="shared" si="12"/>
        <v>-6.7553735926305106E-2</v>
      </c>
    </row>
    <row r="794" spans="1:24" s="4" customFormat="1" ht="11.25" x14ac:dyDescent="0.2">
      <c r="A794" s="3" t="s">
        <v>3402</v>
      </c>
      <c r="B794" s="3" t="s">
        <v>3449</v>
      </c>
      <c r="C794" s="3" t="s">
        <v>3404</v>
      </c>
      <c r="D794" s="3">
        <v>13587</v>
      </c>
      <c r="E794" s="3" t="s">
        <v>3483</v>
      </c>
      <c r="F794" s="3" t="s">
        <v>3485</v>
      </c>
      <c r="G794" s="3" t="s">
        <v>3465</v>
      </c>
      <c r="H794" s="3" t="s">
        <v>3484</v>
      </c>
      <c r="I794" s="3" t="s">
        <v>42</v>
      </c>
      <c r="J794" s="3" t="s">
        <v>43</v>
      </c>
      <c r="K794" s="3" t="s">
        <v>53</v>
      </c>
      <c r="L794" s="3" t="s">
        <v>6</v>
      </c>
      <c r="M794" s="3" t="s">
        <v>9</v>
      </c>
      <c r="N794" s="3">
        <v>94</v>
      </c>
      <c r="O794" s="3">
        <v>2256</v>
      </c>
      <c r="P794" s="3">
        <v>2400</v>
      </c>
      <c r="Q794" s="3">
        <v>0</v>
      </c>
      <c r="R794" s="3"/>
      <c r="S794" s="3">
        <v>96.5</v>
      </c>
      <c r="T794" s="3">
        <v>1982</v>
      </c>
      <c r="U794" s="3">
        <v>2054</v>
      </c>
      <c r="V794" s="3">
        <v>0</v>
      </c>
      <c r="W794" s="3" t="s">
        <v>3486</v>
      </c>
      <c r="X794" s="14">
        <f t="shared" si="12"/>
        <v>-2.5906735751295335E-2</v>
      </c>
    </row>
    <row r="795" spans="1:24" s="4" customFormat="1" ht="11.25" x14ac:dyDescent="0.2">
      <c r="A795" s="3" t="s">
        <v>3402</v>
      </c>
      <c r="B795" s="3" t="s">
        <v>3487</v>
      </c>
      <c r="C795" s="3" t="s">
        <v>3404</v>
      </c>
      <c r="D795" s="3">
        <v>10233</v>
      </c>
      <c r="E795" s="3" t="s">
        <v>3488</v>
      </c>
      <c r="F795" s="3" t="s">
        <v>3491</v>
      </c>
      <c r="G795" s="3" t="s">
        <v>3489</v>
      </c>
      <c r="H795" s="3" t="s">
        <v>3490</v>
      </c>
      <c r="I795" s="3" t="s">
        <v>42</v>
      </c>
      <c r="J795" s="3" t="s">
        <v>43</v>
      </c>
      <c r="K795" s="3" t="s">
        <v>44</v>
      </c>
      <c r="L795" s="3" t="s">
        <v>6</v>
      </c>
      <c r="M795" s="3" t="s">
        <v>5257</v>
      </c>
      <c r="N795" s="3">
        <v>44.8</v>
      </c>
      <c r="O795" s="3">
        <v>3542.75</v>
      </c>
      <c r="P795" s="3">
        <v>7899.41</v>
      </c>
      <c r="Q795" s="3">
        <v>0</v>
      </c>
      <c r="R795" s="3"/>
      <c r="S795" s="3">
        <v>52.4</v>
      </c>
      <c r="T795" s="3">
        <v>5698</v>
      </c>
      <c r="U795" s="3">
        <v>10866</v>
      </c>
      <c r="V795" s="3">
        <v>0</v>
      </c>
      <c r="W795" s="3" t="s">
        <v>3492</v>
      </c>
      <c r="X795" s="14">
        <f t="shared" si="12"/>
        <v>-0.14503816793893132</v>
      </c>
    </row>
    <row r="796" spans="1:24" s="4" customFormat="1" ht="11.25" x14ac:dyDescent="0.2">
      <c r="A796" s="3" t="s">
        <v>3402</v>
      </c>
      <c r="B796" s="3" t="s">
        <v>3487</v>
      </c>
      <c r="C796" s="3" t="s">
        <v>3404</v>
      </c>
      <c r="D796" s="3">
        <v>12229</v>
      </c>
      <c r="E796" s="3" t="s">
        <v>3493</v>
      </c>
      <c r="F796" s="3" t="s">
        <v>3496</v>
      </c>
      <c r="G796" s="3" t="s">
        <v>3494</v>
      </c>
      <c r="H796" s="3" t="s">
        <v>3495</v>
      </c>
      <c r="I796" s="3" t="s">
        <v>42</v>
      </c>
      <c r="J796" s="3" t="s">
        <v>43</v>
      </c>
      <c r="K796" s="3" t="s">
        <v>44</v>
      </c>
      <c r="L796" s="3" t="s">
        <v>6</v>
      </c>
      <c r="M796" s="3" t="s">
        <v>5257</v>
      </c>
      <c r="N796" s="3">
        <v>64.3</v>
      </c>
      <c r="O796" s="3">
        <v>569025</v>
      </c>
      <c r="P796" s="3">
        <v>884954</v>
      </c>
      <c r="Q796" s="3">
        <v>0</v>
      </c>
      <c r="R796" s="3"/>
      <c r="S796" s="3">
        <v>63.2</v>
      </c>
      <c r="T796" s="3">
        <v>534956</v>
      </c>
      <c r="U796" s="3">
        <v>846709</v>
      </c>
      <c r="V796" s="3">
        <v>0</v>
      </c>
      <c r="W796" s="3" t="s">
        <v>3497</v>
      </c>
      <c r="X796" s="14">
        <f t="shared" si="12"/>
        <v>1.7405063291139149E-2</v>
      </c>
    </row>
    <row r="797" spans="1:24" s="4" customFormat="1" ht="11.25" x14ac:dyDescent="0.2">
      <c r="A797" s="3" t="s">
        <v>3402</v>
      </c>
      <c r="B797" s="3" t="s">
        <v>3487</v>
      </c>
      <c r="C797" s="3" t="s">
        <v>3404</v>
      </c>
      <c r="D797" s="3">
        <v>13145</v>
      </c>
      <c r="E797" s="3" t="s">
        <v>3498</v>
      </c>
      <c r="F797" s="3" t="s">
        <v>3500</v>
      </c>
      <c r="G797" s="3" t="s">
        <v>3489</v>
      </c>
      <c r="H797" s="3" t="s">
        <v>3499</v>
      </c>
      <c r="I797" s="3" t="s">
        <v>42</v>
      </c>
      <c r="J797" s="3" t="s">
        <v>52</v>
      </c>
      <c r="K797" s="3" t="s">
        <v>44</v>
      </c>
      <c r="L797" s="3" t="s">
        <v>78</v>
      </c>
      <c r="M797" s="3" t="s">
        <v>5257</v>
      </c>
      <c r="N797" s="3">
        <v>60</v>
      </c>
      <c r="O797" s="3">
        <v>146378</v>
      </c>
      <c r="P797" s="3">
        <v>243963</v>
      </c>
      <c r="Q797" s="3">
        <v>0</v>
      </c>
      <c r="R797" s="3"/>
      <c r="S797" s="3">
        <v>67.5</v>
      </c>
      <c r="T797" s="3">
        <v>130651</v>
      </c>
      <c r="U797" s="3">
        <v>193478</v>
      </c>
      <c r="V797" s="3">
        <v>0</v>
      </c>
      <c r="W797" s="3" t="s">
        <v>3501</v>
      </c>
      <c r="X797" s="14">
        <f t="shared" si="12"/>
        <v>0.1111111111111111</v>
      </c>
    </row>
    <row r="798" spans="1:24" s="4" customFormat="1" ht="11.25" x14ac:dyDescent="0.2">
      <c r="A798" s="3" t="s">
        <v>3402</v>
      </c>
      <c r="B798" s="3" t="s">
        <v>3487</v>
      </c>
      <c r="C798" s="3" t="s">
        <v>3404</v>
      </c>
      <c r="D798" s="3">
        <v>13146</v>
      </c>
      <c r="E798" s="3" t="s">
        <v>3502</v>
      </c>
      <c r="F798" s="3" t="s">
        <v>3505</v>
      </c>
      <c r="G798" s="3" t="s">
        <v>3503</v>
      </c>
      <c r="H798" s="3" t="s">
        <v>3504</v>
      </c>
      <c r="I798" s="3" t="s">
        <v>42</v>
      </c>
      <c r="J798" s="3" t="s">
        <v>43</v>
      </c>
      <c r="K798" s="3" t="s">
        <v>505</v>
      </c>
      <c r="L798" s="3" t="s">
        <v>45</v>
      </c>
      <c r="M798" s="3" t="s">
        <v>5257</v>
      </c>
      <c r="N798" s="3">
        <v>79.2</v>
      </c>
      <c r="O798" s="3">
        <v>152089000</v>
      </c>
      <c r="P798" s="3">
        <v>192046700</v>
      </c>
      <c r="Q798" s="3">
        <v>0</v>
      </c>
      <c r="R798" s="3"/>
      <c r="S798" s="3">
        <v>79.2</v>
      </c>
      <c r="T798" s="3">
        <v>183891623</v>
      </c>
      <c r="U798" s="3">
        <v>232128013</v>
      </c>
      <c r="V798" s="3">
        <v>0</v>
      </c>
      <c r="W798" s="3" t="s">
        <v>3506</v>
      </c>
      <c r="X798" s="14">
        <f t="shared" si="12"/>
        <v>0</v>
      </c>
    </row>
    <row r="799" spans="1:24" s="4" customFormat="1" ht="11.25" x14ac:dyDescent="0.2">
      <c r="A799" s="3" t="s">
        <v>3402</v>
      </c>
      <c r="B799" s="3" t="s">
        <v>3487</v>
      </c>
      <c r="C799" s="3" t="s">
        <v>3404</v>
      </c>
      <c r="D799" s="3">
        <v>13270</v>
      </c>
      <c r="E799" s="3" t="s">
        <v>3507</v>
      </c>
      <c r="F799" s="3" t="s">
        <v>3509</v>
      </c>
      <c r="G799" s="3" t="s">
        <v>3494</v>
      </c>
      <c r="H799" s="3" t="s">
        <v>3508</v>
      </c>
      <c r="I799" s="3" t="s">
        <v>42</v>
      </c>
      <c r="J799" s="3" t="s">
        <v>43</v>
      </c>
      <c r="K799" s="3" t="s">
        <v>44</v>
      </c>
      <c r="L799" s="3" t="s">
        <v>78</v>
      </c>
      <c r="M799" s="3" t="s">
        <v>5257</v>
      </c>
      <c r="N799" s="3">
        <v>38.5</v>
      </c>
      <c r="O799" s="3">
        <v>1369343</v>
      </c>
      <c r="P799" s="3">
        <v>3556735</v>
      </c>
      <c r="Q799" s="3">
        <v>0</v>
      </c>
      <c r="R799" s="3"/>
      <c r="S799" s="3">
        <v>31.03</v>
      </c>
      <c r="T799" s="3">
        <v>912430</v>
      </c>
      <c r="U799" s="3">
        <v>2940624</v>
      </c>
      <c r="V799" s="3">
        <v>0</v>
      </c>
      <c r="W799" s="3" t="s">
        <v>3510</v>
      </c>
      <c r="X799" s="14">
        <f t="shared" si="12"/>
        <v>0.24073477280051558</v>
      </c>
    </row>
    <row r="800" spans="1:24" s="4" customFormat="1" ht="11.25" x14ac:dyDescent="0.2">
      <c r="A800" s="3" t="s">
        <v>3402</v>
      </c>
      <c r="B800" s="3" t="s">
        <v>3487</v>
      </c>
      <c r="C800" s="3" t="s">
        <v>3404</v>
      </c>
      <c r="D800" s="3">
        <v>13271</v>
      </c>
      <c r="E800" s="3" t="s">
        <v>3511</v>
      </c>
      <c r="F800" s="3" t="s">
        <v>3513</v>
      </c>
      <c r="G800" s="3" t="s">
        <v>3494</v>
      </c>
      <c r="H800" s="3" t="s">
        <v>3512</v>
      </c>
      <c r="I800" s="3" t="s">
        <v>42</v>
      </c>
      <c r="J800" s="3" t="s">
        <v>43</v>
      </c>
      <c r="K800" s="3" t="s">
        <v>44</v>
      </c>
      <c r="L800" s="3" t="s">
        <v>78</v>
      </c>
      <c r="M800" s="3" t="s">
        <v>5257</v>
      </c>
      <c r="N800" s="3">
        <v>28.8</v>
      </c>
      <c r="O800" s="3">
        <v>452898</v>
      </c>
      <c r="P800" s="3">
        <v>1572561</v>
      </c>
      <c r="Q800" s="3">
        <v>0</v>
      </c>
      <c r="R800" s="3"/>
      <c r="S800" s="3">
        <v>18.34</v>
      </c>
      <c r="T800" s="3">
        <v>239455</v>
      </c>
      <c r="U800" s="3">
        <v>1305505</v>
      </c>
      <c r="V800" s="3">
        <v>0</v>
      </c>
      <c r="W800" s="3" t="s">
        <v>3514</v>
      </c>
      <c r="X800" s="14">
        <f t="shared" si="12"/>
        <v>0.5703380588876773</v>
      </c>
    </row>
    <row r="801" spans="1:24" s="4" customFormat="1" ht="11.25" x14ac:dyDescent="0.2">
      <c r="A801" s="3" t="s">
        <v>3402</v>
      </c>
      <c r="B801" s="3" t="s">
        <v>3515</v>
      </c>
      <c r="C801" s="3" t="s">
        <v>3404</v>
      </c>
      <c r="D801" s="3">
        <v>12873</v>
      </c>
      <c r="E801" s="3" t="s">
        <v>3516</v>
      </c>
      <c r="F801" s="3" t="s">
        <v>3519</v>
      </c>
      <c r="G801" s="3" t="s">
        <v>3517</v>
      </c>
      <c r="H801" s="3" t="s">
        <v>3518</v>
      </c>
      <c r="I801" s="3" t="s">
        <v>42</v>
      </c>
      <c r="J801" s="3" t="s">
        <v>43</v>
      </c>
      <c r="K801" s="3" t="s">
        <v>44</v>
      </c>
      <c r="L801" s="3" t="s">
        <v>78</v>
      </c>
      <c r="M801" s="3" t="s">
        <v>5257</v>
      </c>
      <c r="N801" s="3">
        <v>100</v>
      </c>
      <c r="O801" s="3">
        <v>3885007</v>
      </c>
      <c r="P801" s="3">
        <v>3885007</v>
      </c>
      <c r="Q801" s="3">
        <v>0</v>
      </c>
      <c r="R801" s="3"/>
      <c r="S801" s="3">
        <v>98.03</v>
      </c>
      <c r="T801" s="3">
        <v>3008870</v>
      </c>
      <c r="U801" s="3">
        <v>3069271</v>
      </c>
      <c r="V801" s="3">
        <v>0</v>
      </c>
      <c r="W801" s="3" t="s">
        <v>3520</v>
      </c>
      <c r="X801" s="14">
        <f t="shared" si="12"/>
        <v>2.0095889013567264E-2</v>
      </c>
    </row>
    <row r="802" spans="1:24" s="4" customFormat="1" ht="11.25" x14ac:dyDescent="0.2">
      <c r="A802" s="3" t="s">
        <v>3402</v>
      </c>
      <c r="B802" s="3" t="s">
        <v>3515</v>
      </c>
      <c r="C802" s="3" t="s">
        <v>3404</v>
      </c>
      <c r="D802" s="3">
        <v>12934</v>
      </c>
      <c r="E802" s="3" t="s">
        <v>3521</v>
      </c>
      <c r="F802" s="3" t="s">
        <v>3523</v>
      </c>
      <c r="G802" s="3" t="s">
        <v>3517</v>
      </c>
      <c r="H802" s="3" t="s">
        <v>3522</v>
      </c>
      <c r="I802" s="3" t="s">
        <v>42</v>
      </c>
      <c r="J802" s="3" t="s">
        <v>43</v>
      </c>
      <c r="K802" s="3" t="s">
        <v>44</v>
      </c>
      <c r="L802" s="3" t="s">
        <v>6</v>
      </c>
      <c r="M802" s="3" t="s">
        <v>5256</v>
      </c>
      <c r="N802" s="3" t="s">
        <v>67</v>
      </c>
      <c r="O802" s="3" t="s">
        <v>40</v>
      </c>
      <c r="P802" s="3" t="s">
        <v>40</v>
      </c>
      <c r="Q802" s="3" t="s">
        <v>40</v>
      </c>
      <c r="R802" s="3"/>
      <c r="S802" s="3">
        <v>59.3</v>
      </c>
      <c r="T802" s="3">
        <v>86</v>
      </c>
      <c r="U802" s="3">
        <v>145</v>
      </c>
      <c r="V802" s="3">
        <v>0</v>
      </c>
      <c r="W802" s="3" t="s">
        <v>3524</v>
      </c>
      <c r="X802" s="14" t="str">
        <f t="shared" si="12"/>
        <v>-</v>
      </c>
    </row>
    <row r="803" spans="1:24" s="4" customFormat="1" ht="11.25" x14ac:dyDescent="0.2">
      <c r="A803" s="3" t="s">
        <v>3402</v>
      </c>
      <c r="B803" s="3" t="s">
        <v>3515</v>
      </c>
      <c r="C803" s="3" t="s">
        <v>3404</v>
      </c>
      <c r="D803" s="3">
        <v>13367</v>
      </c>
      <c r="E803" s="3" t="s">
        <v>3525</v>
      </c>
      <c r="F803" s="3" t="s">
        <v>3528</v>
      </c>
      <c r="G803" s="3" t="s">
        <v>3526</v>
      </c>
      <c r="H803" s="3" t="s">
        <v>3527</v>
      </c>
      <c r="I803" s="3" t="s">
        <v>42</v>
      </c>
      <c r="J803" s="3" t="s">
        <v>43</v>
      </c>
      <c r="K803" s="3" t="s">
        <v>44</v>
      </c>
      <c r="L803" s="3" t="s">
        <v>6</v>
      </c>
      <c r="M803" s="3" t="s">
        <v>5257</v>
      </c>
      <c r="N803" s="3">
        <v>21.6</v>
      </c>
      <c r="O803" s="3">
        <v>624863</v>
      </c>
      <c r="P803" s="3">
        <v>2892882</v>
      </c>
      <c r="Q803" s="3">
        <v>0</v>
      </c>
      <c r="R803" s="3"/>
      <c r="S803" s="3">
        <v>21.94</v>
      </c>
      <c r="T803" s="3">
        <v>626688</v>
      </c>
      <c r="U803" s="3">
        <v>2856817</v>
      </c>
      <c r="V803" s="3">
        <v>0</v>
      </c>
      <c r="W803" s="3" t="s">
        <v>3529</v>
      </c>
      <c r="X803" s="14">
        <f t="shared" si="12"/>
        <v>-1.5496809480401087E-2</v>
      </c>
    </row>
    <row r="804" spans="1:24" s="4" customFormat="1" ht="11.25" x14ac:dyDescent="0.2">
      <c r="A804" s="3" t="s">
        <v>3402</v>
      </c>
      <c r="B804" s="3" t="s">
        <v>3515</v>
      </c>
      <c r="C804" s="3" t="s">
        <v>3404</v>
      </c>
      <c r="D804" s="3">
        <v>13410</v>
      </c>
      <c r="E804" s="3" t="s">
        <v>3530</v>
      </c>
      <c r="F804" s="3" t="s">
        <v>3533</v>
      </c>
      <c r="G804" s="3" t="s">
        <v>3531</v>
      </c>
      <c r="H804" s="3" t="s">
        <v>3532</v>
      </c>
      <c r="I804" s="3" t="s">
        <v>573</v>
      </c>
      <c r="J804" s="3" t="s">
        <v>52</v>
      </c>
      <c r="K804" s="3" t="s">
        <v>44</v>
      </c>
      <c r="L804" s="3" t="s">
        <v>45</v>
      </c>
      <c r="M804" s="3" t="s">
        <v>5257</v>
      </c>
      <c r="N804" s="3">
        <v>7.66</v>
      </c>
      <c r="O804" s="3">
        <v>4195.2700000000004</v>
      </c>
      <c r="P804" s="3">
        <v>547.41999999999996</v>
      </c>
      <c r="Q804" s="3">
        <v>0</v>
      </c>
      <c r="R804" s="3"/>
      <c r="S804" s="3" t="s">
        <v>67</v>
      </c>
      <c r="T804" s="3" t="s">
        <v>40</v>
      </c>
      <c r="U804" s="3" t="s">
        <v>40</v>
      </c>
      <c r="V804" s="3" t="s">
        <v>40</v>
      </c>
      <c r="W804" s="3" t="s">
        <v>3534</v>
      </c>
      <c r="X804" s="14" t="e">
        <f t="shared" si="12"/>
        <v>#VALUE!</v>
      </c>
    </row>
    <row r="805" spans="1:24" s="4" customFormat="1" ht="11.25" x14ac:dyDescent="0.2">
      <c r="A805" s="3" t="s">
        <v>3402</v>
      </c>
      <c r="B805" s="3" t="s">
        <v>3515</v>
      </c>
      <c r="C805" s="3" t="s">
        <v>3404</v>
      </c>
      <c r="D805" s="3">
        <v>13868</v>
      </c>
      <c r="E805" s="3" t="s">
        <v>3535</v>
      </c>
      <c r="F805" s="3" t="s">
        <v>3536</v>
      </c>
      <c r="G805" s="3" t="s">
        <v>3517</v>
      </c>
      <c r="H805" s="3" t="s">
        <v>3522</v>
      </c>
      <c r="I805" s="3" t="s">
        <v>42</v>
      </c>
      <c r="J805" s="3" t="s">
        <v>43</v>
      </c>
      <c r="K805" s="3" t="s">
        <v>44</v>
      </c>
      <c r="L805" s="3" t="s">
        <v>6</v>
      </c>
      <c r="M805" s="3" t="s">
        <v>9</v>
      </c>
      <c r="N805" s="3">
        <v>16.7</v>
      </c>
      <c r="O805" s="3">
        <v>19</v>
      </c>
      <c r="P805" s="3">
        <v>114</v>
      </c>
      <c r="Q805" s="3">
        <v>0</v>
      </c>
      <c r="R805" s="3"/>
      <c r="S805" s="3" t="s">
        <v>67</v>
      </c>
      <c r="T805" s="3" t="s">
        <v>40</v>
      </c>
      <c r="U805" s="3" t="s">
        <v>40</v>
      </c>
      <c r="V805" s="3" t="s">
        <v>40</v>
      </c>
      <c r="W805" s="3" t="s">
        <v>3524</v>
      </c>
      <c r="X805" s="14">
        <f t="shared" si="12"/>
        <v>1</v>
      </c>
    </row>
    <row r="806" spans="1:24" s="4" customFormat="1" ht="11.25" x14ac:dyDescent="0.2">
      <c r="A806" s="3" t="s">
        <v>3402</v>
      </c>
      <c r="B806" s="3" t="s">
        <v>3537</v>
      </c>
      <c r="C806" s="3" t="s">
        <v>3404</v>
      </c>
      <c r="D806" s="3">
        <v>9331</v>
      </c>
      <c r="E806" s="3" t="s">
        <v>3538</v>
      </c>
      <c r="F806" s="3" t="s">
        <v>3541</v>
      </c>
      <c r="G806" s="3" t="s">
        <v>3539</v>
      </c>
      <c r="H806" s="3" t="s">
        <v>3540</v>
      </c>
      <c r="I806" s="3" t="s">
        <v>42</v>
      </c>
      <c r="J806" s="3" t="s">
        <v>43</v>
      </c>
      <c r="K806" s="3" t="s">
        <v>44</v>
      </c>
      <c r="L806" s="3" t="s">
        <v>78</v>
      </c>
      <c r="M806" s="3" t="s">
        <v>5257</v>
      </c>
      <c r="N806" s="3">
        <v>85</v>
      </c>
      <c r="O806" s="3">
        <v>7391348</v>
      </c>
      <c r="P806" s="3">
        <v>8695703</v>
      </c>
      <c r="Q806" s="3">
        <v>0</v>
      </c>
      <c r="R806" s="3"/>
      <c r="S806" s="3">
        <v>75.94</v>
      </c>
      <c r="T806" s="3">
        <v>6464090</v>
      </c>
      <c r="U806" s="3">
        <v>8512292</v>
      </c>
      <c r="V806" s="3">
        <v>0</v>
      </c>
      <c r="W806" s="3" t="s">
        <v>3542</v>
      </c>
      <c r="X806" s="14">
        <f t="shared" si="12"/>
        <v>0.11930471424809064</v>
      </c>
    </row>
    <row r="807" spans="1:24" s="4" customFormat="1" ht="11.25" x14ac:dyDescent="0.2">
      <c r="A807" s="3" t="s">
        <v>3402</v>
      </c>
      <c r="B807" s="3" t="s">
        <v>3537</v>
      </c>
      <c r="C807" s="3" t="s">
        <v>3404</v>
      </c>
      <c r="D807" s="3">
        <v>12875</v>
      </c>
      <c r="E807" s="3" t="s">
        <v>3543</v>
      </c>
      <c r="F807" s="3" t="s">
        <v>3546</v>
      </c>
      <c r="G807" s="3" t="s">
        <v>3544</v>
      </c>
      <c r="H807" s="3" t="s">
        <v>3545</v>
      </c>
      <c r="I807" s="3" t="s">
        <v>42</v>
      </c>
      <c r="J807" s="3" t="s">
        <v>43</v>
      </c>
      <c r="K807" s="3" t="s">
        <v>44</v>
      </c>
      <c r="L807" s="3" t="s">
        <v>6</v>
      </c>
      <c r="M807" s="3" t="s">
        <v>5257</v>
      </c>
      <c r="N807" s="3">
        <v>100</v>
      </c>
      <c r="O807" s="3">
        <v>730</v>
      </c>
      <c r="P807" s="3">
        <v>730</v>
      </c>
      <c r="Q807" s="3">
        <v>0</v>
      </c>
      <c r="R807" s="3"/>
      <c r="S807" s="3">
        <v>100</v>
      </c>
      <c r="T807" s="3">
        <v>688</v>
      </c>
      <c r="U807" s="3">
        <v>688</v>
      </c>
      <c r="V807" s="3">
        <v>0</v>
      </c>
      <c r="W807" s="3" t="s">
        <v>3547</v>
      </c>
      <c r="X807" s="14">
        <f t="shared" si="12"/>
        <v>0</v>
      </c>
    </row>
    <row r="808" spans="1:24" s="4" customFormat="1" ht="11.25" x14ac:dyDescent="0.2">
      <c r="A808" s="3" t="s">
        <v>3402</v>
      </c>
      <c r="B808" s="3" t="s">
        <v>3537</v>
      </c>
      <c r="C808" s="3" t="s">
        <v>3404</v>
      </c>
      <c r="D808" s="3">
        <v>12896</v>
      </c>
      <c r="E808" s="3" t="s">
        <v>3548</v>
      </c>
      <c r="F808" s="3" t="s">
        <v>3551</v>
      </c>
      <c r="G808" s="3" t="s">
        <v>3549</v>
      </c>
      <c r="H808" s="3" t="s">
        <v>3550</v>
      </c>
      <c r="I808" s="3" t="s">
        <v>340</v>
      </c>
      <c r="J808" s="3" t="s">
        <v>43</v>
      </c>
      <c r="K808" s="3" t="s">
        <v>44</v>
      </c>
      <c r="L808" s="3" t="s">
        <v>6</v>
      </c>
      <c r="M808" s="3" t="s">
        <v>5257</v>
      </c>
      <c r="N808" s="3">
        <v>7940</v>
      </c>
      <c r="O808" s="3">
        <v>1584865</v>
      </c>
      <c r="P808" s="3">
        <v>19960889</v>
      </c>
      <c r="Q808" s="3">
        <v>100000</v>
      </c>
      <c r="R808" s="3"/>
      <c r="S808" s="3">
        <v>7534</v>
      </c>
      <c r="T808" s="3">
        <v>1482520</v>
      </c>
      <c r="U808" s="3">
        <v>19678363</v>
      </c>
      <c r="V808" s="3">
        <v>100000</v>
      </c>
      <c r="W808" s="3" t="s">
        <v>3552</v>
      </c>
      <c r="X808" s="14">
        <f t="shared" si="12"/>
        <v>5.388903636846297E-2</v>
      </c>
    </row>
    <row r="809" spans="1:24" s="4" customFormat="1" ht="11.25" x14ac:dyDescent="0.2">
      <c r="A809" s="3" t="s">
        <v>3402</v>
      </c>
      <c r="B809" s="3" t="s">
        <v>3537</v>
      </c>
      <c r="C809" s="3" t="s">
        <v>3404</v>
      </c>
      <c r="D809" s="3">
        <v>13102</v>
      </c>
      <c r="E809" s="3" t="s">
        <v>3553</v>
      </c>
      <c r="F809" s="3" t="s">
        <v>3555</v>
      </c>
      <c r="G809" s="3" t="s">
        <v>3549</v>
      </c>
      <c r="H809" s="3" t="s">
        <v>3554</v>
      </c>
      <c r="I809" s="3" t="s">
        <v>42</v>
      </c>
      <c r="J809" s="3" t="s">
        <v>43</v>
      </c>
      <c r="K809" s="3" t="s">
        <v>53</v>
      </c>
      <c r="L809" s="3" t="s">
        <v>6</v>
      </c>
      <c r="M809" s="3" t="s">
        <v>5257</v>
      </c>
      <c r="N809" s="3">
        <v>97.7</v>
      </c>
      <c r="O809" s="3">
        <v>84</v>
      </c>
      <c r="P809" s="3">
        <v>86</v>
      </c>
      <c r="Q809" s="3">
        <v>0</v>
      </c>
      <c r="R809" s="3"/>
      <c r="S809" s="3">
        <v>96.2</v>
      </c>
      <c r="T809" s="3">
        <v>25</v>
      </c>
      <c r="U809" s="3">
        <v>26</v>
      </c>
      <c r="V809" s="3">
        <v>0</v>
      </c>
      <c r="W809" s="3" t="s">
        <v>3556</v>
      </c>
      <c r="X809" s="14">
        <f t="shared" si="12"/>
        <v>1.5592515592515592E-2</v>
      </c>
    </row>
    <row r="810" spans="1:24" s="4" customFormat="1" ht="11.25" x14ac:dyDescent="0.2">
      <c r="A810" s="3" t="s">
        <v>3402</v>
      </c>
      <c r="B810" s="3" t="s">
        <v>3537</v>
      </c>
      <c r="C810" s="3" t="s">
        <v>3404</v>
      </c>
      <c r="D810" s="3">
        <v>13314</v>
      </c>
      <c r="E810" s="3" t="s">
        <v>3557</v>
      </c>
      <c r="F810" s="3" t="s">
        <v>3560</v>
      </c>
      <c r="G810" s="3" t="s">
        <v>3558</v>
      </c>
      <c r="H810" s="3" t="s">
        <v>3559</v>
      </c>
      <c r="I810" s="3" t="s">
        <v>87</v>
      </c>
      <c r="J810" s="3" t="s">
        <v>52</v>
      </c>
      <c r="K810" s="3" t="s">
        <v>53</v>
      </c>
      <c r="L810" s="3" t="s">
        <v>6</v>
      </c>
      <c r="M810" s="3" t="s">
        <v>5257</v>
      </c>
      <c r="N810" s="3">
        <v>22</v>
      </c>
      <c r="O810" s="3">
        <v>22647634</v>
      </c>
      <c r="P810" s="3">
        <v>1029438</v>
      </c>
      <c r="Q810" s="3">
        <v>0</v>
      </c>
      <c r="R810" s="3"/>
      <c r="S810" s="3">
        <v>17.2</v>
      </c>
      <c r="T810" s="3">
        <v>14954729</v>
      </c>
      <c r="U810" s="3">
        <v>871827</v>
      </c>
      <c r="V810" s="3">
        <v>0</v>
      </c>
      <c r="W810" s="3" t="s">
        <v>3561</v>
      </c>
      <c r="X810" s="14">
        <f t="shared" si="12"/>
        <v>-0.27906976744186052</v>
      </c>
    </row>
    <row r="811" spans="1:24" s="4" customFormat="1" ht="11.25" x14ac:dyDescent="0.2">
      <c r="A811" s="3" t="s">
        <v>3402</v>
      </c>
      <c r="B811" s="3" t="s">
        <v>3562</v>
      </c>
      <c r="C811" s="3" t="s">
        <v>3404</v>
      </c>
      <c r="D811" s="3">
        <v>13090</v>
      </c>
      <c r="E811" s="3" t="s">
        <v>3563</v>
      </c>
      <c r="F811" s="3" t="s">
        <v>3566</v>
      </c>
      <c r="G811" s="3" t="s">
        <v>3564</v>
      </c>
      <c r="H811" s="3" t="s">
        <v>3565</v>
      </c>
      <c r="I811" s="3" t="s">
        <v>87</v>
      </c>
      <c r="J811" s="3" t="s">
        <v>43</v>
      </c>
      <c r="K811" s="3" t="s">
        <v>53</v>
      </c>
      <c r="L811" s="3" t="s">
        <v>6</v>
      </c>
      <c r="M811" s="3" t="s">
        <v>5256</v>
      </c>
      <c r="N811" s="3" t="s">
        <v>67</v>
      </c>
      <c r="O811" s="3" t="s">
        <v>40</v>
      </c>
      <c r="P811" s="3" t="s">
        <v>40</v>
      </c>
      <c r="Q811" s="3" t="s">
        <v>40</v>
      </c>
      <c r="R811" s="3"/>
      <c r="S811" s="3">
        <v>56</v>
      </c>
      <c r="T811" s="3">
        <v>2280943</v>
      </c>
      <c r="U811" s="3">
        <v>41046</v>
      </c>
      <c r="V811" s="3">
        <v>0</v>
      </c>
      <c r="W811" s="3" t="s">
        <v>3567</v>
      </c>
      <c r="X811" s="14" t="str">
        <f t="shared" si="12"/>
        <v>-</v>
      </c>
    </row>
    <row r="812" spans="1:24" s="4" customFormat="1" ht="11.25" x14ac:dyDescent="0.2">
      <c r="A812" s="3" t="s">
        <v>3402</v>
      </c>
      <c r="B812" s="3" t="s">
        <v>3562</v>
      </c>
      <c r="C812" s="3" t="s">
        <v>3404</v>
      </c>
      <c r="D812" s="3">
        <v>13293</v>
      </c>
      <c r="E812" s="3" t="s">
        <v>3568</v>
      </c>
      <c r="F812" s="3" t="s">
        <v>3571</v>
      </c>
      <c r="G812" s="3" t="s">
        <v>3569</v>
      </c>
      <c r="H812" s="3" t="s">
        <v>3570</v>
      </c>
      <c r="I812" s="3" t="s">
        <v>42</v>
      </c>
      <c r="J812" s="3" t="s">
        <v>43</v>
      </c>
      <c r="K812" s="3" t="s">
        <v>53</v>
      </c>
      <c r="L812" s="3" t="s">
        <v>6</v>
      </c>
      <c r="M812" s="3" t="s">
        <v>5257</v>
      </c>
      <c r="N812" s="3">
        <v>98</v>
      </c>
      <c r="O812" s="3">
        <v>68701</v>
      </c>
      <c r="P812" s="3">
        <v>70104</v>
      </c>
      <c r="Q812" s="3">
        <v>0</v>
      </c>
      <c r="R812" s="3"/>
      <c r="S812" s="3">
        <v>99</v>
      </c>
      <c r="T812" s="3">
        <v>67689</v>
      </c>
      <c r="U812" s="3">
        <v>68360</v>
      </c>
      <c r="V812" s="3">
        <v>0</v>
      </c>
      <c r="W812" s="3" t="s">
        <v>3572</v>
      </c>
      <c r="X812" s="14">
        <f t="shared" si="12"/>
        <v>-1.0101010101010102E-2</v>
      </c>
    </row>
    <row r="813" spans="1:24" s="4" customFormat="1" ht="11.25" x14ac:dyDescent="0.2">
      <c r="A813" s="3" t="s">
        <v>3402</v>
      </c>
      <c r="B813" s="3" t="s">
        <v>3562</v>
      </c>
      <c r="C813" s="3" t="s">
        <v>3404</v>
      </c>
      <c r="D813" s="3">
        <v>13397</v>
      </c>
      <c r="E813" s="3" t="s">
        <v>3573</v>
      </c>
      <c r="F813" s="3" t="s">
        <v>3575</v>
      </c>
      <c r="G813" s="3" t="s">
        <v>3564</v>
      </c>
      <c r="H813" s="3" t="s">
        <v>3574</v>
      </c>
      <c r="I813" s="3" t="s">
        <v>42</v>
      </c>
      <c r="J813" s="3" t="s">
        <v>43</v>
      </c>
      <c r="K813" s="3" t="s">
        <v>53</v>
      </c>
      <c r="L813" s="3" t="s">
        <v>6</v>
      </c>
      <c r="M813" s="3" t="s">
        <v>5257</v>
      </c>
      <c r="N813" s="3">
        <v>98</v>
      </c>
      <c r="O813" s="3">
        <v>10442</v>
      </c>
      <c r="P813" s="3">
        <v>10656</v>
      </c>
      <c r="Q813" s="3">
        <v>0</v>
      </c>
      <c r="R813" s="3"/>
      <c r="S813" s="3">
        <v>99.6</v>
      </c>
      <c r="T813" s="3">
        <v>11082</v>
      </c>
      <c r="U813" s="3">
        <v>11126</v>
      </c>
      <c r="V813" s="3">
        <v>0</v>
      </c>
      <c r="W813" s="3" t="s">
        <v>3576</v>
      </c>
      <c r="X813" s="14">
        <f t="shared" si="12"/>
        <v>-1.6064257028112393E-2</v>
      </c>
    </row>
    <row r="814" spans="1:24" s="4" customFormat="1" ht="11.25" x14ac:dyDescent="0.2">
      <c r="A814" s="3" t="s">
        <v>3402</v>
      </c>
      <c r="B814" s="3" t="s">
        <v>3562</v>
      </c>
      <c r="C814" s="3" t="s">
        <v>3404</v>
      </c>
      <c r="D814" s="3">
        <v>13515</v>
      </c>
      <c r="E814" s="3" t="s">
        <v>1216</v>
      </c>
      <c r="F814" s="3" t="s">
        <v>3579</v>
      </c>
      <c r="G814" s="3" t="s">
        <v>3577</v>
      </c>
      <c r="H814" s="3" t="s">
        <v>3578</v>
      </c>
      <c r="I814" s="3" t="s">
        <v>42</v>
      </c>
      <c r="J814" s="3" t="s">
        <v>43</v>
      </c>
      <c r="K814" s="3" t="s">
        <v>44</v>
      </c>
      <c r="L814" s="3" t="s">
        <v>6</v>
      </c>
      <c r="M814" s="3" t="s">
        <v>9</v>
      </c>
      <c r="N814" s="3">
        <v>15</v>
      </c>
      <c r="O814" s="3">
        <v>250</v>
      </c>
      <c r="P814" s="3">
        <v>1678</v>
      </c>
      <c r="Q814" s="3">
        <v>0</v>
      </c>
      <c r="R814" s="3"/>
      <c r="S814" s="3">
        <v>14</v>
      </c>
      <c r="T814" s="3">
        <v>228</v>
      </c>
      <c r="U814" s="3">
        <v>1678</v>
      </c>
      <c r="V814" s="3">
        <v>0</v>
      </c>
      <c r="W814" s="3" t="s">
        <v>3580</v>
      </c>
      <c r="X814" s="14">
        <f t="shared" si="12"/>
        <v>7.1428571428571425E-2</v>
      </c>
    </row>
    <row r="815" spans="1:24" s="4" customFormat="1" ht="11.25" x14ac:dyDescent="0.2">
      <c r="A815" s="3" t="s">
        <v>3581</v>
      </c>
      <c r="B815" s="3" t="s">
        <v>3582</v>
      </c>
      <c r="C815" s="3" t="s">
        <v>36</v>
      </c>
      <c r="D815" s="3">
        <v>3188</v>
      </c>
      <c r="E815" s="3" t="s">
        <v>3583</v>
      </c>
      <c r="F815" s="3" t="s">
        <v>3586</v>
      </c>
      <c r="G815" s="3" t="s">
        <v>3584</v>
      </c>
      <c r="H815" s="3" t="s">
        <v>3585</v>
      </c>
      <c r="I815" s="3" t="s">
        <v>87</v>
      </c>
      <c r="J815" s="3" t="s">
        <v>52</v>
      </c>
      <c r="K815" s="3" t="s">
        <v>53</v>
      </c>
      <c r="L815" s="3" t="s">
        <v>6</v>
      </c>
      <c r="M815" s="3" t="s">
        <v>5257</v>
      </c>
      <c r="N815" s="3">
        <v>20.8</v>
      </c>
      <c r="O815" s="3">
        <v>250</v>
      </c>
      <c r="P815" s="3">
        <v>12</v>
      </c>
      <c r="Q815" s="3">
        <v>0</v>
      </c>
      <c r="R815" s="3"/>
      <c r="S815" s="3">
        <v>21.1</v>
      </c>
      <c r="T815" s="3">
        <v>253</v>
      </c>
      <c r="U815" s="3">
        <v>12</v>
      </c>
      <c r="V815" s="3">
        <v>0</v>
      </c>
      <c r="W815" s="3" t="s">
        <v>3587</v>
      </c>
      <c r="X815" s="14">
        <f t="shared" si="12"/>
        <v>1.4218009478673018E-2</v>
      </c>
    </row>
    <row r="816" spans="1:24" s="4" customFormat="1" ht="11.25" x14ac:dyDescent="0.2">
      <c r="A816" s="3" t="s">
        <v>3581</v>
      </c>
      <c r="B816" s="3" t="s">
        <v>3582</v>
      </c>
      <c r="C816" s="3" t="s">
        <v>36</v>
      </c>
      <c r="D816" s="3">
        <v>8952</v>
      </c>
      <c r="E816" s="3" t="s">
        <v>3588</v>
      </c>
      <c r="F816" s="3" t="s">
        <v>3589</v>
      </c>
      <c r="G816" s="3"/>
      <c r="H816" s="3"/>
      <c r="I816" s="3" t="s">
        <v>87</v>
      </c>
      <c r="J816" s="3" t="s">
        <v>52</v>
      </c>
      <c r="K816" s="3" t="s">
        <v>53</v>
      </c>
      <c r="L816" s="3" t="s">
        <v>6</v>
      </c>
      <c r="M816" s="3" t="s">
        <v>5256</v>
      </c>
      <c r="N816" s="3" t="s">
        <v>67</v>
      </c>
      <c r="O816" s="3" t="s">
        <v>40</v>
      </c>
      <c r="P816" s="3" t="s">
        <v>40</v>
      </c>
      <c r="Q816" s="3" t="s">
        <v>40</v>
      </c>
      <c r="R816" s="3"/>
      <c r="S816" s="3">
        <v>23.3</v>
      </c>
      <c r="T816" s="3">
        <v>93</v>
      </c>
      <c r="U816" s="3">
        <v>4</v>
      </c>
      <c r="V816" s="3">
        <v>0</v>
      </c>
      <c r="W816" s="3" t="s">
        <v>3590</v>
      </c>
      <c r="X816" s="14" t="e">
        <f t="shared" si="12"/>
        <v>#VALUE!</v>
      </c>
    </row>
    <row r="817" spans="1:24" s="4" customFormat="1" ht="11.25" x14ac:dyDescent="0.2">
      <c r="A817" s="3" t="s">
        <v>3581</v>
      </c>
      <c r="B817" s="3" t="s">
        <v>3582</v>
      </c>
      <c r="C817" s="3" t="s">
        <v>36</v>
      </c>
      <c r="D817" s="3">
        <v>9756</v>
      </c>
      <c r="E817" s="3" t="s">
        <v>3591</v>
      </c>
      <c r="F817" s="3" t="s">
        <v>3594</v>
      </c>
      <c r="G817" s="3" t="s">
        <v>3592</v>
      </c>
      <c r="H817" s="3" t="s">
        <v>3593</v>
      </c>
      <c r="I817" s="3" t="s">
        <v>87</v>
      </c>
      <c r="J817" s="3" t="s">
        <v>52</v>
      </c>
      <c r="K817" s="3" t="s">
        <v>53</v>
      </c>
      <c r="L817" s="3" t="s">
        <v>6</v>
      </c>
      <c r="M817" s="3" t="s">
        <v>5257</v>
      </c>
      <c r="N817" s="3">
        <v>1.6</v>
      </c>
      <c r="O817" s="3">
        <v>1550</v>
      </c>
      <c r="P817" s="3">
        <v>980</v>
      </c>
      <c r="Q817" s="3">
        <v>0</v>
      </c>
      <c r="R817" s="3"/>
      <c r="S817" s="3">
        <v>1.4</v>
      </c>
      <c r="T817" s="3">
        <v>1407</v>
      </c>
      <c r="U817" s="3">
        <v>978</v>
      </c>
      <c r="V817" s="3">
        <v>0</v>
      </c>
      <c r="W817" s="3" t="s">
        <v>3595</v>
      </c>
      <c r="X817" s="14">
        <f t="shared" si="12"/>
        <v>-0.14285714285714299</v>
      </c>
    </row>
    <row r="818" spans="1:24" s="4" customFormat="1" ht="11.25" x14ac:dyDescent="0.2">
      <c r="A818" s="3" t="s">
        <v>3581</v>
      </c>
      <c r="B818" s="3" t="s">
        <v>3582</v>
      </c>
      <c r="C818" s="3" t="s">
        <v>36</v>
      </c>
      <c r="D818" s="3">
        <v>12757</v>
      </c>
      <c r="E818" s="3" t="s">
        <v>3596</v>
      </c>
      <c r="F818" s="3" t="s">
        <v>3598</v>
      </c>
      <c r="G818" s="3"/>
      <c r="H818" s="3" t="s">
        <v>3597</v>
      </c>
      <c r="I818" s="3" t="s">
        <v>42</v>
      </c>
      <c r="J818" s="3" t="s">
        <v>43</v>
      </c>
      <c r="K818" s="3" t="s">
        <v>44</v>
      </c>
      <c r="L818" s="3" t="s">
        <v>78</v>
      </c>
      <c r="M818" s="3" t="s">
        <v>5256</v>
      </c>
      <c r="N818" s="3" t="s">
        <v>67</v>
      </c>
      <c r="O818" s="3" t="s">
        <v>40</v>
      </c>
      <c r="P818" s="3" t="s">
        <v>40</v>
      </c>
      <c r="Q818" s="3" t="s">
        <v>40</v>
      </c>
      <c r="R818" s="3"/>
      <c r="S818" s="3">
        <v>101</v>
      </c>
      <c r="T818" s="3">
        <v>11208526</v>
      </c>
      <c r="U818" s="3">
        <v>11064487</v>
      </c>
      <c r="V818" s="3">
        <v>0</v>
      </c>
      <c r="W818" s="3" t="s">
        <v>3599</v>
      </c>
      <c r="X818" s="14" t="str">
        <f t="shared" si="12"/>
        <v>-</v>
      </c>
    </row>
    <row r="819" spans="1:24" s="4" customFormat="1" ht="11.25" x14ac:dyDescent="0.2">
      <c r="A819" s="3" t="s">
        <v>3581</v>
      </c>
      <c r="B819" s="3" t="s">
        <v>3582</v>
      </c>
      <c r="C819" s="3" t="s">
        <v>36</v>
      </c>
      <c r="D819" s="3">
        <v>13883</v>
      </c>
      <c r="E819" s="3" t="s">
        <v>3600</v>
      </c>
      <c r="F819" s="3" t="s">
        <v>3603</v>
      </c>
      <c r="G819" s="3" t="s">
        <v>3601</v>
      </c>
      <c r="H819" s="3" t="s">
        <v>3602</v>
      </c>
      <c r="I819" s="3" t="s">
        <v>87</v>
      </c>
      <c r="J819" s="3" t="s">
        <v>52</v>
      </c>
      <c r="K819" s="3" t="s">
        <v>53</v>
      </c>
      <c r="L819" s="3" t="s">
        <v>6</v>
      </c>
      <c r="M819" s="3" t="s">
        <v>9</v>
      </c>
      <c r="N819" s="3">
        <v>23</v>
      </c>
      <c r="O819" s="3">
        <v>92</v>
      </c>
      <c r="P819" s="3">
        <v>4</v>
      </c>
      <c r="Q819" s="3">
        <v>0</v>
      </c>
      <c r="R819" s="3"/>
      <c r="S819" s="3">
        <v>23.3</v>
      </c>
      <c r="T819" s="3">
        <v>93</v>
      </c>
      <c r="U819" s="3">
        <v>4</v>
      </c>
      <c r="V819" s="3">
        <v>0</v>
      </c>
      <c r="W819" s="3" t="s">
        <v>3604</v>
      </c>
      <c r="X819" s="14">
        <f t="shared" si="12"/>
        <v>1.2875536480686725E-2</v>
      </c>
    </row>
    <row r="820" spans="1:24" s="4" customFormat="1" ht="11.25" x14ac:dyDescent="0.2">
      <c r="A820" s="3" t="s">
        <v>3581</v>
      </c>
      <c r="B820" s="3" t="s">
        <v>3582</v>
      </c>
      <c r="C820" s="3" t="s">
        <v>36</v>
      </c>
      <c r="D820" s="3">
        <v>13899</v>
      </c>
      <c r="E820" s="3" t="s">
        <v>3605</v>
      </c>
      <c r="F820" s="3" t="s">
        <v>3608</v>
      </c>
      <c r="G820" s="3" t="s">
        <v>3606</v>
      </c>
      <c r="H820" s="3" t="s">
        <v>3607</v>
      </c>
      <c r="I820" s="3" t="s">
        <v>42</v>
      </c>
      <c r="J820" s="3" t="s">
        <v>43</v>
      </c>
      <c r="K820" s="3" t="s">
        <v>44</v>
      </c>
      <c r="L820" s="3" t="s">
        <v>6</v>
      </c>
      <c r="M820" s="3" t="s">
        <v>9</v>
      </c>
      <c r="N820" s="3">
        <v>100</v>
      </c>
      <c r="O820" s="3">
        <v>5</v>
      </c>
      <c r="P820" s="3">
        <v>5</v>
      </c>
      <c r="Q820" s="3">
        <v>0</v>
      </c>
      <c r="R820" s="3"/>
      <c r="S820" s="3">
        <v>0</v>
      </c>
      <c r="T820" s="3">
        <v>0</v>
      </c>
      <c r="U820" s="3">
        <v>0</v>
      </c>
      <c r="V820" s="3">
        <v>0</v>
      </c>
      <c r="W820" s="3" t="s">
        <v>3609</v>
      </c>
      <c r="X820" s="14">
        <f t="shared" si="12"/>
        <v>1</v>
      </c>
    </row>
    <row r="821" spans="1:24" s="4" customFormat="1" ht="11.25" x14ac:dyDescent="0.2">
      <c r="A821" s="3" t="s">
        <v>3581</v>
      </c>
      <c r="B821" s="3" t="s">
        <v>3610</v>
      </c>
      <c r="C821" s="3" t="s">
        <v>36</v>
      </c>
      <c r="D821" s="3">
        <v>2059</v>
      </c>
      <c r="E821" s="3" t="s">
        <v>3611</v>
      </c>
      <c r="F821" s="3" t="s">
        <v>3614</v>
      </c>
      <c r="G821" s="3" t="s">
        <v>3612</v>
      </c>
      <c r="H821" s="3" t="s">
        <v>3613</v>
      </c>
      <c r="I821" s="3" t="s">
        <v>340</v>
      </c>
      <c r="J821" s="3" t="s">
        <v>52</v>
      </c>
      <c r="K821" s="3" t="s">
        <v>44</v>
      </c>
      <c r="L821" s="3" t="s">
        <v>392</v>
      </c>
      <c r="M821" s="3" t="s">
        <v>5257</v>
      </c>
      <c r="N821" s="3">
        <v>2.65</v>
      </c>
      <c r="O821" s="3">
        <v>1743</v>
      </c>
      <c r="P821" s="3">
        <v>6588132</v>
      </c>
      <c r="Q821" s="3">
        <v>10000</v>
      </c>
      <c r="R821" s="3"/>
      <c r="S821" s="3">
        <v>2.93</v>
      </c>
      <c r="T821" s="3">
        <v>1687</v>
      </c>
      <c r="U821" s="3">
        <v>5760827</v>
      </c>
      <c r="V821" s="3">
        <v>10000</v>
      </c>
      <c r="W821" s="3" t="s">
        <v>3615</v>
      </c>
      <c r="X821" s="14">
        <f t="shared" si="12"/>
        <v>9.556313993174069E-2</v>
      </c>
    </row>
    <row r="822" spans="1:24" s="4" customFormat="1" ht="11.25" x14ac:dyDescent="0.2">
      <c r="A822" s="3" t="s">
        <v>3581</v>
      </c>
      <c r="B822" s="3" t="s">
        <v>3610</v>
      </c>
      <c r="C822" s="3" t="s">
        <v>36</v>
      </c>
      <c r="D822" s="3">
        <v>9334</v>
      </c>
      <c r="E822" s="3" t="s">
        <v>3616</v>
      </c>
      <c r="F822" s="3" t="s">
        <v>3617</v>
      </c>
      <c r="G822" s="3"/>
      <c r="H822" s="3"/>
      <c r="I822" s="3" t="s">
        <v>42</v>
      </c>
      <c r="J822" s="3" t="s">
        <v>43</v>
      </c>
      <c r="K822" s="3" t="s">
        <v>44</v>
      </c>
      <c r="L822" s="3" t="s">
        <v>78</v>
      </c>
      <c r="M822" s="3" t="s">
        <v>5256</v>
      </c>
      <c r="N822" s="3" t="s">
        <v>67</v>
      </c>
      <c r="O822" s="3" t="s">
        <v>40</v>
      </c>
      <c r="P822" s="3" t="s">
        <v>40</v>
      </c>
      <c r="Q822" s="3" t="s">
        <v>40</v>
      </c>
      <c r="R822" s="3"/>
      <c r="S822" s="3">
        <v>96.3</v>
      </c>
      <c r="T822" s="3">
        <v>2767</v>
      </c>
      <c r="U822" s="3">
        <v>2872</v>
      </c>
      <c r="V822" s="3">
        <v>0</v>
      </c>
      <c r="W822" s="3" t="s">
        <v>3618</v>
      </c>
      <c r="X822" s="14" t="str">
        <f t="shared" si="12"/>
        <v>-</v>
      </c>
    </row>
    <row r="823" spans="1:24" s="4" customFormat="1" ht="11.25" x14ac:dyDescent="0.2">
      <c r="A823" s="3" t="s">
        <v>3581</v>
      </c>
      <c r="B823" s="3" t="s">
        <v>3610</v>
      </c>
      <c r="C823" s="3" t="s">
        <v>36</v>
      </c>
      <c r="D823" s="3">
        <v>10158</v>
      </c>
      <c r="E823" s="3" t="s">
        <v>3619</v>
      </c>
      <c r="F823" s="3" t="s">
        <v>3620</v>
      </c>
      <c r="G823" s="3"/>
      <c r="H823" s="3"/>
      <c r="I823" s="3" t="s">
        <v>42</v>
      </c>
      <c r="J823" s="3" t="s">
        <v>43</v>
      </c>
      <c r="K823" s="3" t="s">
        <v>44</v>
      </c>
      <c r="L823" s="3" t="s">
        <v>78</v>
      </c>
      <c r="M823" s="3" t="s">
        <v>5256</v>
      </c>
      <c r="N823" s="3" t="s">
        <v>67</v>
      </c>
      <c r="O823" s="3" t="s">
        <v>40</v>
      </c>
      <c r="P823" s="3" t="s">
        <v>40</v>
      </c>
      <c r="Q823" s="3" t="s">
        <v>40</v>
      </c>
      <c r="R823" s="3"/>
      <c r="S823" s="3">
        <v>92.5</v>
      </c>
      <c r="T823" s="3">
        <v>14999</v>
      </c>
      <c r="U823" s="3">
        <v>16212</v>
      </c>
      <c r="V823" s="3">
        <v>0</v>
      </c>
      <c r="W823" s="3" t="s">
        <v>3621</v>
      </c>
      <c r="X823" s="14" t="str">
        <f t="shared" si="12"/>
        <v>-</v>
      </c>
    </row>
    <row r="824" spans="1:24" s="4" customFormat="1" ht="11.25" x14ac:dyDescent="0.2">
      <c r="A824" s="3" t="s">
        <v>3581</v>
      </c>
      <c r="B824" s="3" t="s">
        <v>3610</v>
      </c>
      <c r="C824" s="3" t="s">
        <v>36</v>
      </c>
      <c r="D824" s="3">
        <v>12354</v>
      </c>
      <c r="E824" s="3" t="s">
        <v>3622</v>
      </c>
      <c r="F824" s="3" t="s">
        <v>3625</v>
      </c>
      <c r="G824" s="3" t="s">
        <v>3623</v>
      </c>
      <c r="H824" s="3" t="s">
        <v>3624</v>
      </c>
      <c r="I824" s="3" t="s">
        <v>42</v>
      </c>
      <c r="J824" s="3" t="s">
        <v>43</v>
      </c>
      <c r="K824" s="3" t="s">
        <v>44</v>
      </c>
      <c r="L824" s="3" t="s">
        <v>392</v>
      </c>
      <c r="M824" s="3" t="s">
        <v>5257</v>
      </c>
      <c r="N824" s="3">
        <v>83.83</v>
      </c>
      <c r="O824" s="3">
        <v>38916862</v>
      </c>
      <c r="P824" s="3">
        <v>46424794</v>
      </c>
      <c r="Q824" s="3">
        <v>0</v>
      </c>
      <c r="R824" s="3"/>
      <c r="S824" s="3">
        <v>84.44</v>
      </c>
      <c r="T824" s="3">
        <v>38398603</v>
      </c>
      <c r="U824" s="3">
        <v>45472499</v>
      </c>
      <c r="V824" s="3">
        <v>0</v>
      </c>
      <c r="W824" s="3" t="s">
        <v>3626</v>
      </c>
      <c r="X824" s="14">
        <f t="shared" si="12"/>
        <v>-7.2240644244433855E-3</v>
      </c>
    </row>
    <row r="825" spans="1:24" s="4" customFormat="1" ht="11.25" x14ac:dyDescent="0.2">
      <c r="A825" s="3" t="s">
        <v>3581</v>
      </c>
      <c r="B825" s="3" t="s">
        <v>3610</v>
      </c>
      <c r="C825" s="3" t="s">
        <v>36</v>
      </c>
      <c r="D825" s="3">
        <v>12585</v>
      </c>
      <c r="E825" s="3" t="s">
        <v>3627</v>
      </c>
      <c r="F825" s="3" t="s">
        <v>3628</v>
      </c>
      <c r="G825" s="3"/>
      <c r="H825" s="3"/>
      <c r="I825" s="3" t="s">
        <v>340</v>
      </c>
      <c r="J825" s="3" t="s">
        <v>52</v>
      </c>
      <c r="K825" s="3" t="s">
        <v>44</v>
      </c>
      <c r="L825" s="3" t="s">
        <v>78</v>
      </c>
      <c r="M825" s="3" t="s">
        <v>5256</v>
      </c>
      <c r="N825" s="3" t="s">
        <v>67</v>
      </c>
      <c r="O825" s="3" t="s">
        <v>40</v>
      </c>
      <c r="P825" s="3" t="s">
        <v>40</v>
      </c>
      <c r="Q825" s="3" t="s">
        <v>40</v>
      </c>
      <c r="R825" s="3"/>
      <c r="S825" s="3">
        <v>101</v>
      </c>
      <c r="T825" s="3">
        <v>173</v>
      </c>
      <c r="U825" s="3">
        <v>172</v>
      </c>
      <c r="V825" s="3">
        <v>0</v>
      </c>
      <c r="W825" s="3" t="s">
        <v>3629</v>
      </c>
      <c r="X825" s="14" t="e">
        <f t="shared" si="12"/>
        <v>#VALUE!</v>
      </c>
    </row>
    <row r="826" spans="1:24" s="4" customFormat="1" ht="11.25" x14ac:dyDescent="0.2">
      <c r="A826" s="3" t="s">
        <v>3581</v>
      </c>
      <c r="B826" s="3" t="s">
        <v>3610</v>
      </c>
      <c r="C826" s="3" t="s">
        <v>36</v>
      </c>
      <c r="D826" s="3">
        <v>12763</v>
      </c>
      <c r="E826" s="3" t="s">
        <v>3630</v>
      </c>
      <c r="F826" s="3" t="s">
        <v>3632</v>
      </c>
      <c r="G826" s="3" t="s">
        <v>3623</v>
      </c>
      <c r="H826" s="3" t="s">
        <v>3631</v>
      </c>
      <c r="I826" s="3" t="s">
        <v>42</v>
      </c>
      <c r="J826" s="3" t="s">
        <v>43</v>
      </c>
      <c r="K826" s="3" t="s">
        <v>44</v>
      </c>
      <c r="L826" s="3" t="s">
        <v>78</v>
      </c>
      <c r="M826" s="3" t="s">
        <v>5257</v>
      </c>
      <c r="N826" s="3">
        <v>94.39</v>
      </c>
      <c r="O826" s="3">
        <v>15938056</v>
      </c>
      <c r="P826" s="3">
        <v>16885605</v>
      </c>
      <c r="Q826" s="3">
        <v>0</v>
      </c>
      <c r="R826" s="3"/>
      <c r="S826" s="3">
        <v>93.93</v>
      </c>
      <c r="T826" s="3">
        <v>16185002</v>
      </c>
      <c r="U826" s="3">
        <v>17230907</v>
      </c>
      <c r="V826" s="3">
        <v>0</v>
      </c>
      <c r="W826" s="3" t="s">
        <v>3633</v>
      </c>
      <c r="X826" s="14">
        <f t="shared" si="12"/>
        <v>4.8972639199403138E-3</v>
      </c>
    </row>
    <row r="827" spans="1:24" s="4" customFormat="1" ht="11.25" x14ac:dyDescent="0.2">
      <c r="A827" s="3" t="s">
        <v>3581</v>
      </c>
      <c r="B827" s="3" t="s">
        <v>3610</v>
      </c>
      <c r="C827" s="3" t="s">
        <v>36</v>
      </c>
      <c r="D827" s="3">
        <v>13588</v>
      </c>
      <c r="E827" s="3" t="s">
        <v>3634</v>
      </c>
      <c r="F827" s="3" t="s">
        <v>3637</v>
      </c>
      <c r="G827" s="3" t="s">
        <v>3635</v>
      </c>
      <c r="H827" s="3" t="s">
        <v>3636</v>
      </c>
      <c r="I827" s="3" t="s">
        <v>42</v>
      </c>
      <c r="J827" s="3" t="s">
        <v>43</v>
      </c>
      <c r="K827" s="3" t="s">
        <v>44</v>
      </c>
      <c r="L827" s="3" t="s">
        <v>6</v>
      </c>
      <c r="M827" s="3" t="s">
        <v>9</v>
      </c>
      <c r="N827" s="3">
        <v>29</v>
      </c>
      <c r="O827" s="3">
        <v>27.7</v>
      </c>
      <c r="P827" s="3">
        <v>94</v>
      </c>
      <c r="Q827" s="3">
        <v>0</v>
      </c>
      <c r="R827" s="3"/>
      <c r="S827" s="3">
        <v>0</v>
      </c>
      <c r="T827" s="3">
        <v>0</v>
      </c>
      <c r="U827" s="3">
        <v>15.5</v>
      </c>
      <c r="V827" s="3">
        <v>0</v>
      </c>
      <c r="W827" s="3" t="s">
        <v>3638</v>
      </c>
      <c r="X827" s="14">
        <f t="shared" si="12"/>
        <v>1</v>
      </c>
    </row>
    <row r="828" spans="1:24" s="4" customFormat="1" ht="11.25" x14ac:dyDescent="0.2">
      <c r="A828" s="3" t="s">
        <v>3581</v>
      </c>
      <c r="B828" s="3" t="s">
        <v>3610</v>
      </c>
      <c r="C828" s="3" t="s">
        <v>36</v>
      </c>
      <c r="D828" s="3">
        <v>13589</v>
      </c>
      <c r="E828" s="3" t="s">
        <v>3639</v>
      </c>
      <c r="F828" s="3" t="s">
        <v>3641</v>
      </c>
      <c r="G828" s="3" t="s">
        <v>3623</v>
      </c>
      <c r="H828" s="3" t="s">
        <v>3640</v>
      </c>
      <c r="I828" s="3" t="s">
        <v>42</v>
      </c>
      <c r="J828" s="3" t="s">
        <v>43</v>
      </c>
      <c r="K828" s="3" t="s">
        <v>44</v>
      </c>
      <c r="L828" s="3" t="s">
        <v>6</v>
      </c>
      <c r="M828" s="3" t="s">
        <v>9</v>
      </c>
      <c r="N828" s="3">
        <v>100</v>
      </c>
      <c r="O828" s="3">
        <v>68</v>
      </c>
      <c r="P828" s="3">
        <v>68</v>
      </c>
      <c r="Q828" s="3">
        <v>0</v>
      </c>
      <c r="R828" s="3"/>
      <c r="S828" s="3" t="s">
        <v>67</v>
      </c>
      <c r="T828" s="3" t="s">
        <v>40</v>
      </c>
      <c r="U828" s="3" t="s">
        <v>40</v>
      </c>
      <c r="V828" s="3" t="s">
        <v>40</v>
      </c>
      <c r="W828" s="3" t="s">
        <v>3642</v>
      </c>
      <c r="X828" s="14">
        <f t="shared" si="12"/>
        <v>1</v>
      </c>
    </row>
    <row r="829" spans="1:24" s="4" customFormat="1" ht="11.25" x14ac:dyDescent="0.2">
      <c r="A829" s="3" t="s">
        <v>3581</v>
      </c>
      <c r="B829" s="3" t="s">
        <v>3610</v>
      </c>
      <c r="C829" s="3" t="s">
        <v>36</v>
      </c>
      <c r="D829" s="3">
        <v>13884</v>
      </c>
      <c r="E829" s="3" t="s">
        <v>3643</v>
      </c>
      <c r="F829" s="3" t="s">
        <v>3646</v>
      </c>
      <c r="G829" s="3" t="s">
        <v>3644</v>
      </c>
      <c r="H829" s="3" t="s">
        <v>3645</v>
      </c>
      <c r="I829" s="3" t="s">
        <v>42</v>
      </c>
      <c r="J829" s="3" t="s">
        <v>43</v>
      </c>
      <c r="K829" s="3" t="s">
        <v>44</v>
      </c>
      <c r="L829" s="3" t="s">
        <v>45</v>
      </c>
      <c r="M829" s="3" t="s">
        <v>9</v>
      </c>
      <c r="N829" s="3">
        <v>7</v>
      </c>
      <c r="O829" s="3">
        <v>90</v>
      </c>
      <c r="P829" s="3">
        <v>1300</v>
      </c>
      <c r="Q829" s="3">
        <v>0</v>
      </c>
      <c r="R829" s="3"/>
      <c r="S829" s="3" t="s">
        <v>67</v>
      </c>
      <c r="T829" s="3" t="s">
        <v>40</v>
      </c>
      <c r="U829" s="3" t="s">
        <v>40</v>
      </c>
      <c r="V829" s="3" t="s">
        <v>40</v>
      </c>
      <c r="W829" s="3" t="s">
        <v>3647</v>
      </c>
      <c r="X829" s="14">
        <f t="shared" si="12"/>
        <v>1</v>
      </c>
    </row>
    <row r="830" spans="1:24" s="4" customFormat="1" ht="11.25" x14ac:dyDescent="0.2">
      <c r="A830" s="3" t="s">
        <v>3581</v>
      </c>
      <c r="B830" s="3" t="s">
        <v>3610</v>
      </c>
      <c r="C830" s="3" t="s">
        <v>36</v>
      </c>
      <c r="D830" s="3">
        <v>13885</v>
      </c>
      <c r="E830" s="3" t="s">
        <v>3648</v>
      </c>
      <c r="F830" s="3" t="s">
        <v>3651</v>
      </c>
      <c r="G830" s="3" t="s">
        <v>3649</v>
      </c>
      <c r="H830" s="3" t="s">
        <v>3650</v>
      </c>
      <c r="I830" s="3" t="s">
        <v>42</v>
      </c>
      <c r="J830" s="3" t="s">
        <v>43</v>
      </c>
      <c r="K830" s="3" t="s">
        <v>44</v>
      </c>
      <c r="L830" s="3" t="s">
        <v>45</v>
      </c>
      <c r="M830" s="3" t="s">
        <v>9</v>
      </c>
      <c r="N830" s="3">
        <v>25</v>
      </c>
      <c r="O830" s="3">
        <v>1</v>
      </c>
      <c r="P830" s="3">
        <v>4</v>
      </c>
      <c r="Q830" s="3">
        <v>0</v>
      </c>
      <c r="R830" s="3"/>
      <c r="S830" s="3" t="s">
        <v>67</v>
      </c>
      <c r="T830" s="3" t="s">
        <v>40</v>
      </c>
      <c r="U830" s="3" t="s">
        <v>40</v>
      </c>
      <c r="V830" s="3" t="s">
        <v>40</v>
      </c>
      <c r="W830" s="3" t="s">
        <v>3652</v>
      </c>
      <c r="X830" s="14">
        <f t="shared" si="12"/>
        <v>1</v>
      </c>
    </row>
    <row r="831" spans="1:24" s="4" customFormat="1" ht="11.25" x14ac:dyDescent="0.2">
      <c r="A831" s="3" t="s">
        <v>3581</v>
      </c>
      <c r="B831" s="3" t="s">
        <v>3610</v>
      </c>
      <c r="C831" s="3" t="s">
        <v>36</v>
      </c>
      <c r="D831" s="3">
        <v>13887</v>
      </c>
      <c r="E831" s="3" t="s">
        <v>3653</v>
      </c>
      <c r="F831" s="3" t="s">
        <v>3655</v>
      </c>
      <c r="G831" s="3" t="s">
        <v>3612</v>
      </c>
      <c r="H831" s="3" t="s">
        <v>3654</v>
      </c>
      <c r="I831" s="3" t="s">
        <v>340</v>
      </c>
      <c r="J831" s="3" t="s">
        <v>52</v>
      </c>
      <c r="K831" s="3" t="s">
        <v>44</v>
      </c>
      <c r="L831" s="3" t="s">
        <v>392</v>
      </c>
      <c r="M831" s="3" t="s">
        <v>9</v>
      </c>
      <c r="N831" s="3">
        <v>12.6</v>
      </c>
      <c r="O831" s="3">
        <v>8273</v>
      </c>
      <c r="P831" s="3">
        <v>6588132</v>
      </c>
      <c r="Q831" s="3">
        <v>10000</v>
      </c>
      <c r="R831" s="3"/>
      <c r="S831" s="3">
        <v>13.3</v>
      </c>
      <c r="T831" s="3">
        <v>8103</v>
      </c>
      <c r="U831" s="3">
        <v>6102351</v>
      </c>
      <c r="V831" s="3">
        <v>10000</v>
      </c>
      <c r="W831" s="3" t="s">
        <v>3656</v>
      </c>
      <c r="X831" s="14">
        <f t="shared" si="12"/>
        <v>5.2631578947368501E-2</v>
      </c>
    </row>
    <row r="832" spans="1:24" s="4" customFormat="1" ht="11.25" x14ac:dyDescent="0.2">
      <c r="A832" s="3" t="s">
        <v>3581</v>
      </c>
      <c r="B832" s="3" t="s">
        <v>3610</v>
      </c>
      <c r="C832" s="3" t="s">
        <v>36</v>
      </c>
      <c r="D832" s="3">
        <v>13893</v>
      </c>
      <c r="E832" s="3" t="s">
        <v>3657</v>
      </c>
      <c r="F832" s="3" t="s">
        <v>3660</v>
      </c>
      <c r="G832" s="3" t="s">
        <v>3658</v>
      </c>
      <c r="H832" s="3" t="s">
        <v>3659</v>
      </c>
      <c r="I832" s="3" t="s">
        <v>42</v>
      </c>
      <c r="J832" s="3" t="s">
        <v>43</v>
      </c>
      <c r="K832" s="3" t="s">
        <v>44</v>
      </c>
      <c r="L832" s="3" t="s">
        <v>78</v>
      </c>
      <c r="M832" s="3" t="s">
        <v>9</v>
      </c>
      <c r="N832" s="3">
        <v>0</v>
      </c>
      <c r="O832" s="3">
        <v>46167384</v>
      </c>
      <c r="P832" s="3">
        <v>46167384</v>
      </c>
      <c r="Q832" s="3">
        <v>0</v>
      </c>
      <c r="R832" s="3"/>
      <c r="S832" s="3" t="s">
        <v>67</v>
      </c>
      <c r="T832" s="3" t="s">
        <v>40</v>
      </c>
      <c r="U832" s="3" t="s">
        <v>40</v>
      </c>
      <c r="V832" s="3" t="s">
        <v>40</v>
      </c>
      <c r="W832" s="3" t="s">
        <v>3661</v>
      </c>
      <c r="X832" s="14">
        <f t="shared" si="12"/>
        <v>1</v>
      </c>
    </row>
    <row r="833" spans="1:24" s="4" customFormat="1" ht="11.25" x14ac:dyDescent="0.2">
      <c r="A833" s="3" t="s">
        <v>3581</v>
      </c>
      <c r="B833" s="3" t="s">
        <v>3610</v>
      </c>
      <c r="C833" s="3" t="s">
        <v>36</v>
      </c>
      <c r="D833" s="3">
        <v>13903</v>
      </c>
      <c r="E833" s="3" t="s">
        <v>3662</v>
      </c>
      <c r="F833" s="3" t="s">
        <v>3664</v>
      </c>
      <c r="G833" s="3" t="s">
        <v>3658</v>
      </c>
      <c r="H833" s="3" t="s">
        <v>3663</v>
      </c>
      <c r="I833" s="3" t="s">
        <v>42</v>
      </c>
      <c r="J833" s="3" t="s">
        <v>43</v>
      </c>
      <c r="K833" s="3" t="s">
        <v>44</v>
      </c>
      <c r="L833" s="3" t="s">
        <v>78</v>
      </c>
      <c r="M833" s="3" t="s">
        <v>9</v>
      </c>
      <c r="N833" s="3">
        <v>0</v>
      </c>
      <c r="O833" s="3">
        <v>3538</v>
      </c>
      <c r="P833" s="3">
        <v>3538</v>
      </c>
      <c r="Q833" s="3">
        <v>0</v>
      </c>
      <c r="R833" s="3"/>
      <c r="S833" s="3">
        <v>10.199999999999999</v>
      </c>
      <c r="T833" s="3">
        <v>3951</v>
      </c>
      <c r="U833" s="3">
        <v>3585</v>
      </c>
      <c r="V833" s="3">
        <v>0</v>
      </c>
      <c r="W833" s="3" t="s">
        <v>3665</v>
      </c>
      <c r="X833" s="14">
        <f t="shared" si="12"/>
        <v>-1</v>
      </c>
    </row>
    <row r="834" spans="1:24" s="4" customFormat="1" ht="11.25" x14ac:dyDescent="0.2">
      <c r="A834" s="3" t="s">
        <v>3581</v>
      </c>
      <c r="B834" s="3" t="s">
        <v>3666</v>
      </c>
      <c r="C834" s="3" t="s">
        <v>36</v>
      </c>
      <c r="D834" s="3">
        <v>9786</v>
      </c>
      <c r="E834" s="3" t="s">
        <v>3667</v>
      </c>
      <c r="F834" s="3" t="s">
        <v>3668</v>
      </c>
      <c r="G834" s="3"/>
      <c r="H834" s="3"/>
      <c r="I834" s="3" t="s">
        <v>42</v>
      </c>
      <c r="J834" s="3" t="s">
        <v>43</v>
      </c>
      <c r="K834" s="3" t="s">
        <v>44</v>
      </c>
      <c r="L834" s="3" t="s">
        <v>6</v>
      </c>
      <c r="M834" s="3" t="s">
        <v>5256</v>
      </c>
      <c r="N834" s="3" t="s">
        <v>67</v>
      </c>
      <c r="O834" s="3" t="s">
        <v>40</v>
      </c>
      <c r="P834" s="3" t="s">
        <v>40</v>
      </c>
      <c r="Q834" s="3" t="s">
        <v>40</v>
      </c>
      <c r="R834" s="3"/>
      <c r="S834" s="3">
        <v>28</v>
      </c>
      <c r="T834" s="3">
        <v>355</v>
      </c>
      <c r="U834" s="3">
        <v>1253</v>
      </c>
      <c r="V834" s="3">
        <v>0</v>
      </c>
      <c r="W834" s="3" t="s">
        <v>3669</v>
      </c>
      <c r="X834" s="14" t="str">
        <f t="shared" si="12"/>
        <v>-</v>
      </c>
    </row>
    <row r="835" spans="1:24" s="4" customFormat="1" ht="11.25" x14ac:dyDescent="0.2">
      <c r="A835" s="3" t="s">
        <v>3581</v>
      </c>
      <c r="B835" s="3" t="s">
        <v>3666</v>
      </c>
      <c r="C835" s="3" t="s">
        <v>36</v>
      </c>
      <c r="D835" s="3">
        <v>12780</v>
      </c>
      <c r="E835" s="3" t="s">
        <v>3670</v>
      </c>
      <c r="F835" s="3" t="s">
        <v>3671</v>
      </c>
      <c r="G835" s="3"/>
      <c r="H835" s="3"/>
      <c r="I835" s="3" t="s">
        <v>87</v>
      </c>
      <c r="J835" s="3" t="s">
        <v>52</v>
      </c>
      <c r="K835" s="3" t="s">
        <v>53</v>
      </c>
      <c r="L835" s="3" t="s">
        <v>6</v>
      </c>
      <c r="M835" s="3" t="s">
        <v>5256</v>
      </c>
      <c r="N835" s="3" t="s">
        <v>67</v>
      </c>
      <c r="O835" s="3" t="s">
        <v>40</v>
      </c>
      <c r="P835" s="3" t="s">
        <v>40</v>
      </c>
      <c r="Q835" s="3" t="s">
        <v>40</v>
      </c>
      <c r="R835" s="3"/>
      <c r="S835" s="3">
        <v>116</v>
      </c>
      <c r="T835" s="3">
        <v>99836</v>
      </c>
      <c r="U835" s="3">
        <v>864</v>
      </c>
      <c r="V835" s="3">
        <v>0</v>
      </c>
      <c r="W835" s="3" t="s">
        <v>3672</v>
      </c>
      <c r="X835" s="14" t="e">
        <f t="shared" ref="X835:X898" si="13">+IF(J835="Asc",IF(AND(M835="Nuevo",IFERROR((N835-S835)/S835,"-") ="-"),1,IFERROR((N835-S835)/S835,"-")),IF(AND(M835="Nuevo",IFERROR((N835-S835)/S835,"-") ="-"),1,IFERROR((N835-S835)/S835,"-"))*-1)</f>
        <v>#VALUE!</v>
      </c>
    </row>
    <row r="836" spans="1:24" s="4" customFormat="1" ht="11.25" x14ac:dyDescent="0.2">
      <c r="A836" s="3" t="s">
        <v>3581</v>
      </c>
      <c r="B836" s="3" t="s">
        <v>3666</v>
      </c>
      <c r="C836" s="3" t="s">
        <v>36</v>
      </c>
      <c r="D836" s="3">
        <v>12813</v>
      </c>
      <c r="E836" s="3" t="s">
        <v>3673</v>
      </c>
      <c r="F836" s="3" t="s">
        <v>3674</v>
      </c>
      <c r="G836" s="3"/>
      <c r="H836" s="3"/>
      <c r="I836" s="3" t="s">
        <v>42</v>
      </c>
      <c r="J836" s="3" t="s">
        <v>43</v>
      </c>
      <c r="K836" s="3" t="s">
        <v>953</v>
      </c>
      <c r="L836" s="3" t="s">
        <v>6</v>
      </c>
      <c r="M836" s="3" t="s">
        <v>5256</v>
      </c>
      <c r="N836" s="3" t="s">
        <v>67</v>
      </c>
      <c r="O836" s="3" t="s">
        <v>40</v>
      </c>
      <c r="P836" s="3" t="s">
        <v>40</v>
      </c>
      <c r="Q836" s="3" t="s">
        <v>40</v>
      </c>
      <c r="R836" s="3"/>
      <c r="S836" s="3">
        <v>74</v>
      </c>
      <c r="T836" s="3">
        <v>669</v>
      </c>
      <c r="U836" s="3">
        <v>899</v>
      </c>
      <c r="V836" s="3">
        <v>0</v>
      </c>
      <c r="W836" s="3" t="s">
        <v>3675</v>
      </c>
      <c r="X836" s="14" t="str">
        <f t="shared" si="13"/>
        <v>-</v>
      </c>
    </row>
    <row r="837" spans="1:24" s="4" customFormat="1" ht="11.25" x14ac:dyDescent="0.2">
      <c r="A837" s="3" t="s">
        <v>3581</v>
      </c>
      <c r="B837" s="3" t="s">
        <v>3666</v>
      </c>
      <c r="C837" s="3" t="s">
        <v>36</v>
      </c>
      <c r="D837" s="3">
        <v>12814</v>
      </c>
      <c r="E837" s="3" t="s">
        <v>3676</v>
      </c>
      <c r="F837" s="3" t="s">
        <v>3677</v>
      </c>
      <c r="G837" s="3"/>
      <c r="H837" s="3"/>
      <c r="I837" s="3" t="s">
        <v>42</v>
      </c>
      <c r="J837" s="3" t="s">
        <v>43</v>
      </c>
      <c r="K837" s="3" t="s">
        <v>53</v>
      </c>
      <c r="L837" s="3" t="s">
        <v>6</v>
      </c>
      <c r="M837" s="3" t="s">
        <v>5256</v>
      </c>
      <c r="N837" s="3" t="s">
        <v>67</v>
      </c>
      <c r="O837" s="3" t="s">
        <v>40</v>
      </c>
      <c r="P837" s="3" t="s">
        <v>40</v>
      </c>
      <c r="Q837" s="3" t="s">
        <v>40</v>
      </c>
      <c r="R837" s="3"/>
      <c r="S837" s="3">
        <v>99</v>
      </c>
      <c r="T837" s="3">
        <v>32736</v>
      </c>
      <c r="U837" s="3">
        <v>33064</v>
      </c>
      <c r="V837" s="3">
        <v>0</v>
      </c>
      <c r="W837" s="3" t="s">
        <v>3678</v>
      </c>
      <c r="X837" s="14" t="str">
        <f t="shared" si="13"/>
        <v>-</v>
      </c>
    </row>
    <row r="838" spans="1:24" s="4" customFormat="1" ht="11.25" x14ac:dyDescent="0.2">
      <c r="A838" s="3" t="s">
        <v>3581</v>
      </c>
      <c r="B838" s="3" t="s">
        <v>3666</v>
      </c>
      <c r="C838" s="3" t="s">
        <v>36</v>
      </c>
      <c r="D838" s="3">
        <v>12815</v>
      </c>
      <c r="E838" s="3" t="s">
        <v>3679</v>
      </c>
      <c r="F838" s="3" t="s">
        <v>3682</v>
      </c>
      <c r="G838" s="3" t="s">
        <v>3680</v>
      </c>
      <c r="H838" s="3" t="s">
        <v>3681</v>
      </c>
      <c r="I838" s="3" t="s">
        <v>42</v>
      </c>
      <c r="J838" s="3" t="s">
        <v>43</v>
      </c>
      <c r="K838" s="3" t="s">
        <v>44</v>
      </c>
      <c r="L838" s="3" t="s">
        <v>78</v>
      </c>
      <c r="M838" s="3" t="s">
        <v>5257</v>
      </c>
      <c r="N838" s="3">
        <v>63</v>
      </c>
      <c r="O838" s="3">
        <v>4080000</v>
      </c>
      <c r="P838" s="3">
        <v>6453000</v>
      </c>
      <c r="Q838" s="3">
        <v>0</v>
      </c>
      <c r="R838" s="3"/>
      <c r="S838" s="3">
        <v>67</v>
      </c>
      <c r="T838" s="3">
        <v>3813494</v>
      </c>
      <c r="U838" s="3">
        <v>5651637</v>
      </c>
      <c r="V838" s="3">
        <v>0</v>
      </c>
      <c r="W838" s="3" t="s">
        <v>3683</v>
      </c>
      <c r="X838" s="14">
        <f t="shared" si="13"/>
        <v>-5.9701492537313432E-2</v>
      </c>
    </row>
    <row r="839" spans="1:24" s="4" customFormat="1" ht="11.25" x14ac:dyDescent="0.2">
      <c r="A839" s="3" t="s">
        <v>3581</v>
      </c>
      <c r="B839" s="3" t="s">
        <v>3666</v>
      </c>
      <c r="C839" s="3" t="s">
        <v>36</v>
      </c>
      <c r="D839" s="3">
        <v>13196</v>
      </c>
      <c r="E839" s="3" t="s">
        <v>3684</v>
      </c>
      <c r="F839" s="3" t="s">
        <v>3685</v>
      </c>
      <c r="G839" s="3"/>
      <c r="H839" s="3"/>
      <c r="I839" s="3" t="s">
        <v>42</v>
      </c>
      <c r="J839" s="3" t="s">
        <v>43</v>
      </c>
      <c r="K839" s="3" t="s">
        <v>44</v>
      </c>
      <c r="L839" s="3" t="s">
        <v>6</v>
      </c>
      <c r="M839" s="3" t="s">
        <v>5256</v>
      </c>
      <c r="N839" s="3" t="s">
        <v>67</v>
      </c>
      <c r="O839" s="3" t="s">
        <v>40</v>
      </c>
      <c r="P839" s="3" t="s">
        <v>40</v>
      </c>
      <c r="Q839" s="3" t="s">
        <v>40</v>
      </c>
      <c r="R839" s="3"/>
      <c r="S839" s="3">
        <v>73</v>
      </c>
      <c r="T839" s="3">
        <v>11</v>
      </c>
      <c r="U839" s="3">
        <v>15</v>
      </c>
      <c r="V839" s="3">
        <v>0</v>
      </c>
      <c r="W839" s="3" t="s">
        <v>3686</v>
      </c>
      <c r="X839" s="14" t="str">
        <f t="shared" si="13"/>
        <v>-</v>
      </c>
    </row>
    <row r="840" spans="1:24" s="4" customFormat="1" ht="11.25" x14ac:dyDescent="0.2">
      <c r="A840" s="3" t="s">
        <v>3581</v>
      </c>
      <c r="B840" s="3" t="s">
        <v>3666</v>
      </c>
      <c r="C840" s="3" t="s">
        <v>36</v>
      </c>
      <c r="D840" s="3">
        <v>13802</v>
      </c>
      <c r="E840" s="3" t="s">
        <v>3676</v>
      </c>
      <c r="F840" s="3" t="s">
        <v>3689</v>
      </c>
      <c r="G840" s="3" t="s">
        <v>3687</v>
      </c>
      <c r="H840" s="3" t="s">
        <v>3688</v>
      </c>
      <c r="I840" s="3" t="s">
        <v>42</v>
      </c>
      <c r="J840" s="3" t="s">
        <v>43</v>
      </c>
      <c r="K840" s="3" t="s">
        <v>53</v>
      </c>
      <c r="L840" s="3" t="s">
        <v>78</v>
      </c>
      <c r="M840" s="3" t="s">
        <v>9</v>
      </c>
      <c r="N840" s="3">
        <v>75</v>
      </c>
      <c r="O840" s="3">
        <v>14232</v>
      </c>
      <c r="P840" s="3">
        <v>18976</v>
      </c>
      <c r="Q840" s="3">
        <v>0</v>
      </c>
      <c r="R840" s="3"/>
      <c r="S840" s="3">
        <v>89</v>
      </c>
      <c r="T840" s="3">
        <v>26791</v>
      </c>
      <c r="U840" s="3">
        <v>30177</v>
      </c>
      <c r="V840" s="3">
        <v>0</v>
      </c>
      <c r="W840" s="3" t="s">
        <v>3690</v>
      </c>
      <c r="X840" s="14">
        <f t="shared" si="13"/>
        <v>-0.15730337078651685</v>
      </c>
    </row>
    <row r="841" spans="1:24" s="4" customFormat="1" ht="11.25" x14ac:dyDescent="0.2">
      <c r="A841" s="3" t="s">
        <v>3581</v>
      </c>
      <c r="B841" s="3" t="s">
        <v>3666</v>
      </c>
      <c r="C841" s="3" t="s">
        <v>36</v>
      </c>
      <c r="D841" s="3">
        <v>13811</v>
      </c>
      <c r="E841" s="3" t="s">
        <v>3691</v>
      </c>
      <c r="F841" s="3" t="s">
        <v>3694</v>
      </c>
      <c r="G841" s="3" t="s">
        <v>3692</v>
      </c>
      <c r="H841" s="3" t="s">
        <v>3693</v>
      </c>
      <c r="I841" s="3" t="s">
        <v>42</v>
      </c>
      <c r="J841" s="3" t="s">
        <v>43</v>
      </c>
      <c r="K841" s="3" t="s">
        <v>44</v>
      </c>
      <c r="L841" s="3" t="s">
        <v>78</v>
      </c>
      <c r="M841" s="3" t="s">
        <v>9</v>
      </c>
      <c r="N841" s="3">
        <v>85</v>
      </c>
      <c r="O841" s="3">
        <v>13278</v>
      </c>
      <c r="P841" s="3">
        <v>15637</v>
      </c>
      <c r="Q841" s="3">
        <v>0</v>
      </c>
      <c r="R841" s="3"/>
      <c r="S841" s="3">
        <v>28</v>
      </c>
      <c r="T841" s="3">
        <v>4392</v>
      </c>
      <c r="U841" s="3">
        <v>15637</v>
      </c>
      <c r="V841" s="3">
        <v>0</v>
      </c>
      <c r="W841" s="3" t="s">
        <v>3695</v>
      </c>
      <c r="X841" s="14">
        <f t="shared" si="13"/>
        <v>2.0357142857142856</v>
      </c>
    </row>
    <row r="842" spans="1:24" s="4" customFormat="1" ht="11.25" x14ac:dyDescent="0.2">
      <c r="A842" s="3" t="s">
        <v>3581</v>
      </c>
      <c r="B842" s="3" t="s">
        <v>3666</v>
      </c>
      <c r="C842" s="3" t="s">
        <v>36</v>
      </c>
      <c r="D842" s="3">
        <v>13819</v>
      </c>
      <c r="E842" s="3" t="s">
        <v>3696</v>
      </c>
      <c r="F842" s="3" t="s">
        <v>3698</v>
      </c>
      <c r="G842" s="3" t="s">
        <v>3687</v>
      </c>
      <c r="H842" s="3" t="s">
        <v>3697</v>
      </c>
      <c r="I842" s="3" t="s">
        <v>42</v>
      </c>
      <c r="J842" s="3" t="s">
        <v>43</v>
      </c>
      <c r="K842" s="3" t="s">
        <v>44</v>
      </c>
      <c r="L842" s="3" t="s">
        <v>78</v>
      </c>
      <c r="M842" s="3" t="s">
        <v>9</v>
      </c>
      <c r="N842" s="3">
        <v>60</v>
      </c>
      <c r="O842" s="3">
        <v>540</v>
      </c>
      <c r="P842" s="3">
        <v>900</v>
      </c>
      <c r="Q842" s="3">
        <v>0</v>
      </c>
      <c r="R842" s="3"/>
      <c r="S842" s="3" t="s">
        <v>67</v>
      </c>
      <c r="T842" s="3" t="s">
        <v>40</v>
      </c>
      <c r="U842" s="3" t="s">
        <v>40</v>
      </c>
      <c r="V842" s="3" t="s">
        <v>40</v>
      </c>
      <c r="W842" s="3" t="s">
        <v>3699</v>
      </c>
      <c r="X842" s="14">
        <f t="shared" si="13"/>
        <v>1</v>
      </c>
    </row>
    <row r="843" spans="1:24" s="4" customFormat="1" ht="11.25" x14ac:dyDescent="0.2">
      <c r="A843" s="3" t="s">
        <v>3581</v>
      </c>
      <c r="B843" s="3" t="s">
        <v>3666</v>
      </c>
      <c r="C843" s="3" t="s">
        <v>36</v>
      </c>
      <c r="D843" s="3">
        <v>13910</v>
      </c>
      <c r="E843" s="3" t="s">
        <v>3700</v>
      </c>
      <c r="F843" s="3" t="s">
        <v>3702</v>
      </c>
      <c r="G843" s="3" t="s">
        <v>3680</v>
      </c>
      <c r="H843" s="3" t="s">
        <v>3701</v>
      </c>
      <c r="I843" s="3" t="s">
        <v>42</v>
      </c>
      <c r="J843" s="3" t="s">
        <v>43</v>
      </c>
      <c r="K843" s="3" t="s">
        <v>44</v>
      </c>
      <c r="L843" s="3" t="s">
        <v>6</v>
      </c>
      <c r="M843" s="3" t="s">
        <v>9</v>
      </c>
      <c r="N843" s="3">
        <v>9</v>
      </c>
      <c r="O843" s="3">
        <v>2076000</v>
      </c>
      <c r="P843" s="3">
        <v>23000000</v>
      </c>
      <c r="Q843" s="3">
        <v>0</v>
      </c>
      <c r="R843" s="3"/>
      <c r="S843" s="3" t="s">
        <v>67</v>
      </c>
      <c r="T843" s="3" t="s">
        <v>40</v>
      </c>
      <c r="U843" s="3" t="s">
        <v>40</v>
      </c>
      <c r="V843" s="3" t="s">
        <v>40</v>
      </c>
      <c r="W843" s="3" t="s">
        <v>3703</v>
      </c>
      <c r="X843" s="14">
        <f t="shared" si="13"/>
        <v>1</v>
      </c>
    </row>
    <row r="844" spans="1:24" s="4" customFormat="1" ht="11.25" x14ac:dyDescent="0.2">
      <c r="A844" s="3" t="s">
        <v>3581</v>
      </c>
      <c r="B844" s="3" t="s">
        <v>3666</v>
      </c>
      <c r="C844" s="3" t="s">
        <v>36</v>
      </c>
      <c r="D844" s="3">
        <v>13911</v>
      </c>
      <c r="E844" s="3" t="s">
        <v>3704</v>
      </c>
      <c r="F844" s="3" t="s">
        <v>3706</v>
      </c>
      <c r="G844" s="3" t="s">
        <v>3692</v>
      </c>
      <c r="H844" s="3" t="s">
        <v>3705</v>
      </c>
      <c r="I844" s="3" t="s">
        <v>42</v>
      </c>
      <c r="J844" s="3" t="s">
        <v>43</v>
      </c>
      <c r="K844" s="3" t="s">
        <v>44</v>
      </c>
      <c r="L844" s="3" t="s">
        <v>6</v>
      </c>
      <c r="M844" s="3" t="s">
        <v>9</v>
      </c>
      <c r="N844" s="3">
        <v>91</v>
      </c>
      <c r="O844" s="3">
        <v>21680</v>
      </c>
      <c r="P844" s="3">
        <v>23921</v>
      </c>
      <c r="Q844" s="3">
        <v>0</v>
      </c>
      <c r="R844" s="3"/>
      <c r="S844" s="3" t="s">
        <v>67</v>
      </c>
      <c r="T844" s="3" t="s">
        <v>40</v>
      </c>
      <c r="U844" s="3" t="s">
        <v>40</v>
      </c>
      <c r="V844" s="3" t="s">
        <v>40</v>
      </c>
      <c r="W844" s="3" t="s">
        <v>3707</v>
      </c>
      <c r="X844" s="14">
        <f t="shared" si="13"/>
        <v>1</v>
      </c>
    </row>
    <row r="845" spans="1:24" s="4" customFormat="1" ht="11.25" x14ac:dyDescent="0.2">
      <c r="A845" s="3" t="s">
        <v>3581</v>
      </c>
      <c r="B845" s="3" t="s">
        <v>3666</v>
      </c>
      <c r="C845" s="3" t="s">
        <v>36</v>
      </c>
      <c r="D845" s="3">
        <v>13921</v>
      </c>
      <c r="E845" s="3" t="s">
        <v>3708</v>
      </c>
      <c r="F845" s="3" t="s">
        <v>3711</v>
      </c>
      <c r="G845" s="3" t="s">
        <v>3709</v>
      </c>
      <c r="H845" s="3" t="s">
        <v>3710</v>
      </c>
      <c r="I845" s="3" t="s">
        <v>42</v>
      </c>
      <c r="J845" s="3" t="s">
        <v>43</v>
      </c>
      <c r="K845" s="3" t="s">
        <v>44</v>
      </c>
      <c r="L845" s="3" t="s">
        <v>6</v>
      </c>
      <c r="M845" s="3" t="s">
        <v>9</v>
      </c>
      <c r="N845" s="3">
        <v>11</v>
      </c>
      <c r="O845" s="3">
        <v>3</v>
      </c>
      <c r="P845" s="3">
        <v>28</v>
      </c>
      <c r="Q845" s="3">
        <v>0</v>
      </c>
      <c r="R845" s="3"/>
      <c r="S845" s="3" t="s">
        <v>67</v>
      </c>
      <c r="T845" s="3" t="s">
        <v>40</v>
      </c>
      <c r="U845" s="3" t="s">
        <v>40</v>
      </c>
      <c r="V845" s="3" t="s">
        <v>40</v>
      </c>
      <c r="W845" s="3" t="s">
        <v>3712</v>
      </c>
      <c r="X845" s="14">
        <f t="shared" si="13"/>
        <v>1</v>
      </c>
    </row>
    <row r="846" spans="1:24" s="4" customFormat="1" ht="11.25" x14ac:dyDescent="0.2">
      <c r="A846" s="3" t="s">
        <v>3581</v>
      </c>
      <c r="B846" s="3" t="s">
        <v>3666</v>
      </c>
      <c r="C846" s="3" t="s">
        <v>36</v>
      </c>
      <c r="D846" s="3">
        <v>13925</v>
      </c>
      <c r="E846" s="3" t="s">
        <v>3713</v>
      </c>
      <c r="F846" s="3" t="s">
        <v>3715</v>
      </c>
      <c r="G846" s="3" t="s">
        <v>3709</v>
      </c>
      <c r="H846" s="3" t="s">
        <v>3714</v>
      </c>
      <c r="I846" s="3" t="s">
        <v>42</v>
      </c>
      <c r="J846" s="3" t="s">
        <v>52</v>
      </c>
      <c r="K846" s="3" t="s">
        <v>44</v>
      </c>
      <c r="L846" s="3" t="s">
        <v>45</v>
      </c>
      <c r="M846" s="3" t="s">
        <v>9</v>
      </c>
      <c r="N846" s="3">
        <v>60</v>
      </c>
      <c r="O846" s="3">
        <v>3</v>
      </c>
      <c r="P846" s="3">
        <v>5</v>
      </c>
      <c r="Q846" s="3">
        <v>0</v>
      </c>
      <c r="R846" s="3"/>
      <c r="S846" s="3" t="s">
        <v>67</v>
      </c>
      <c r="T846" s="3" t="s">
        <v>40</v>
      </c>
      <c r="U846" s="3" t="s">
        <v>40</v>
      </c>
      <c r="V846" s="3" t="s">
        <v>40</v>
      </c>
      <c r="W846" s="3" t="s">
        <v>3716</v>
      </c>
      <c r="X846" s="14">
        <f t="shared" si="13"/>
        <v>-1</v>
      </c>
    </row>
    <row r="847" spans="1:24" s="4" customFormat="1" ht="11.25" x14ac:dyDescent="0.2">
      <c r="A847" s="3" t="s">
        <v>3581</v>
      </c>
      <c r="B847" s="3" t="s">
        <v>3666</v>
      </c>
      <c r="C847" s="3" t="s">
        <v>36</v>
      </c>
      <c r="D847" s="3">
        <v>13926</v>
      </c>
      <c r="E847" s="3" t="s">
        <v>3717</v>
      </c>
      <c r="F847" s="3" t="s">
        <v>3719</v>
      </c>
      <c r="G847" s="3" t="s">
        <v>3687</v>
      </c>
      <c r="H847" s="3" t="s">
        <v>3718</v>
      </c>
      <c r="I847" s="3" t="s">
        <v>42</v>
      </c>
      <c r="J847" s="3" t="s">
        <v>52</v>
      </c>
      <c r="K847" s="3" t="s">
        <v>44</v>
      </c>
      <c r="L847" s="3" t="s">
        <v>6</v>
      </c>
      <c r="M847" s="3" t="s">
        <v>9</v>
      </c>
      <c r="N847" s="3">
        <v>8</v>
      </c>
      <c r="O847" s="3">
        <v>70000</v>
      </c>
      <c r="P847" s="3">
        <v>64979</v>
      </c>
      <c r="Q847" s="3">
        <v>0</v>
      </c>
      <c r="R847" s="3"/>
      <c r="S847" s="3">
        <v>-44</v>
      </c>
      <c r="T847" s="3">
        <v>56449</v>
      </c>
      <c r="U847" s="3">
        <v>101369</v>
      </c>
      <c r="V847" s="3">
        <v>0</v>
      </c>
      <c r="W847" s="3" t="s">
        <v>3720</v>
      </c>
      <c r="X847" s="14">
        <f t="shared" si="13"/>
        <v>1.1818181818181819</v>
      </c>
    </row>
    <row r="848" spans="1:24" s="4" customFormat="1" ht="11.25" x14ac:dyDescent="0.2">
      <c r="A848" s="3" t="s">
        <v>3721</v>
      </c>
      <c r="B848" s="3" t="s">
        <v>3722</v>
      </c>
      <c r="C848" s="3" t="s">
        <v>3723</v>
      </c>
      <c r="D848" s="3">
        <v>1150</v>
      </c>
      <c r="E848" s="3" t="s">
        <v>3724</v>
      </c>
      <c r="F848" s="3" t="s">
        <v>3727</v>
      </c>
      <c r="G848" s="3" t="s">
        <v>3725</v>
      </c>
      <c r="H848" s="3" t="s">
        <v>3726</v>
      </c>
      <c r="I848" s="3" t="s">
        <v>42</v>
      </c>
      <c r="J848" s="3" t="s">
        <v>43</v>
      </c>
      <c r="K848" s="3" t="s">
        <v>44</v>
      </c>
      <c r="L848" s="3" t="s">
        <v>6</v>
      </c>
      <c r="M848" s="3" t="s">
        <v>5257</v>
      </c>
      <c r="N848" s="3">
        <v>97.7</v>
      </c>
      <c r="O848" s="3">
        <v>558</v>
      </c>
      <c r="P848" s="3">
        <v>571</v>
      </c>
      <c r="Q848" s="3">
        <v>0</v>
      </c>
      <c r="R848" s="3"/>
      <c r="S848" s="3">
        <v>97.7</v>
      </c>
      <c r="T848" s="3">
        <v>558.04</v>
      </c>
      <c r="U848" s="3">
        <v>571</v>
      </c>
      <c r="V848" s="3">
        <v>0</v>
      </c>
      <c r="W848" s="3" t="s">
        <v>3728</v>
      </c>
      <c r="X848" s="14">
        <f t="shared" si="13"/>
        <v>0</v>
      </c>
    </row>
    <row r="849" spans="1:24" s="4" customFormat="1" ht="11.25" x14ac:dyDescent="0.2">
      <c r="A849" s="3" t="s">
        <v>3721</v>
      </c>
      <c r="B849" s="3" t="s">
        <v>3722</v>
      </c>
      <c r="C849" s="3" t="s">
        <v>3723</v>
      </c>
      <c r="D849" s="3">
        <v>6518</v>
      </c>
      <c r="E849" s="3" t="s">
        <v>3729</v>
      </c>
      <c r="F849" s="3" t="s">
        <v>3730</v>
      </c>
      <c r="G849" s="3" t="s">
        <v>3725</v>
      </c>
      <c r="H849" s="3" t="s">
        <v>3726</v>
      </c>
      <c r="I849" s="3" t="s">
        <v>42</v>
      </c>
      <c r="J849" s="3" t="s">
        <v>43</v>
      </c>
      <c r="K849" s="3" t="s">
        <v>44</v>
      </c>
      <c r="L849" s="3" t="s">
        <v>6</v>
      </c>
      <c r="M849" s="3" t="s">
        <v>5257</v>
      </c>
      <c r="N849" s="3">
        <v>45.9</v>
      </c>
      <c r="O849" s="3">
        <v>183.5</v>
      </c>
      <c r="P849" s="3">
        <v>400</v>
      </c>
      <c r="Q849" s="3">
        <v>0</v>
      </c>
      <c r="R849" s="3"/>
      <c r="S849" s="3">
        <v>44.2</v>
      </c>
      <c r="T849" s="3">
        <v>176.9</v>
      </c>
      <c r="U849" s="3">
        <v>400</v>
      </c>
      <c r="V849" s="3">
        <v>0</v>
      </c>
      <c r="W849" s="3" t="s">
        <v>3731</v>
      </c>
      <c r="X849" s="14">
        <f t="shared" si="13"/>
        <v>3.846153846153836E-2</v>
      </c>
    </row>
    <row r="850" spans="1:24" s="4" customFormat="1" ht="11.25" x14ac:dyDescent="0.2">
      <c r="A850" s="3" t="s">
        <v>3721</v>
      </c>
      <c r="B850" s="3" t="s">
        <v>3722</v>
      </c>
      <c r="C850" s="3" t="s">
        <v>3723</v>
      </c>
      <c r="D850" s="3">
        <v>8254</v>
      </c>
      <c r="E850" s="3" t="s">
        <v>3732</v>
      </c>
      <c r="F850" s="3" t="s">
        <v>3735</v>
      </c>
      <c r="G850" s="3" t="s">
        <v>3733</v>
      </c>
      <c r="H850" s="3" t="s">
        <v>3734</v>
      </c>
      <c r="I850" s="3" t="s">
        <v>42</v>
      </c>
      <c r="J850" s="3" t="s">
        <v>43</v>
      </c>
      <c r="K850" s="3" t="s">
        <v>44</v>
      </c>
      <c r="L850" s="3" t="s">
        <v>6</v>
      </c>
      <c r="M850" s="3" t="s">
        <v>5257</v>
      </c>
      <c r="N850" s="3">
        <v>40.799999999999997</v>
      </c>
      <c r="O850" s="3">
        <v>130</v>
      </c>
      <c r="P850" s="3">
        <v>319</v>
      </c>
      <c r="Q850" s="3">
        <v>0</v>
      </c>
      <c r="R850" s="3"/>
      <c r="S850" s="3">
        <v>33.9</v>
      </c>
      <c r="T850" s="3">
        <v>106</v>
      </c>
      <c r="U850" s="3">
        <v>313</v>
      </c>
      <c r="V850" s="3">
        <v>0</v>
      </c>
      <c r="W850" s="3" t="s">
        <v>3736</v>
      </c>
      <c r="X850" s="14">
        <f t="shared" si="13"/>
        <v>0.20353982300884951</v>
      </c>
    </row>
    <row r="851" spans="1:24" s="4" customFormat="1" ht="11.25" x14ac:dyDescent="0.2">
      <c r="A851" s="3" t="s">
        <v>3721</v>
      </c>
      <c r="B851" s="3" t="s">
        <v>3722</v>
      </c>
      <c r="C851" s="3" t="s">
        <v>3723</v>
      </c>
      <c r="D851" s="3">
        <v>10085</v>
      </c>
      <c r="E851" s="3" t="s">
        <v>3737</v>
      </c>
      <c r="F851" s="3" t="s">
        <v>3739</v>
      </c>
      <c r="G851" s="3" t="s">
        <v>3738</v>
      </c>
      <c r="H851" s="3"/>
      <c r="I851" s="3" t="s">
        <v>42</v>
      </c>
      <c r="J851" s="3" t="s">
        <v>43</v>
      </c>
      <c r="K851" s="3" t="s">
        <v>53</v>
      </c>
      <c r="L851" s="3" t="s">
        <v>6</v>
      </c>
      <c r="M851" s="3" t="s">
        <v>5256</v>
      </c>
      <c r="N851" s="3" t="s">
        <v>67</v>
      </c>
      <c r="O851" s="3" t="s">
        <v>40</v>
      </c>
      <c r="P851" s="3" t="s">
        <v>40</v>
      </c>
      <c r="Q851" s="3" t="s">
        <v>40</v>
      </c>
      <c r="R851" s="3"/>
      <c r="S851" s="3">
        <v>100</v>
      </c>
      <c r="T851" s="3">
        <v>188</v>
      </c>
      <c r="U851" s="3">
        <v>188</v>
      </c>
      <c r="V851" s="3">
        <v>0</v>
      </c>
      <c r="W851" s="3" t="s">
        <v>3740</v>
      </c>
      <c r="X851" s="14" t="str">
        <f t="shared" si="13"/>
        <v>-</v>
      </c>
    </row>
    <row r="852" spans="1:24" s="4" customFormat="1" ht="11.25" x14ac:dyDescent="0.2">
      <c r="A852" s="3" t="s">
        <v>3721</v>
      </c>
      <c r="B852" s="3" t="s">
        <v>3722</v>
      </c>
      <c r="C852" s="3" t="s">
        <v>3723</v>
      </c>
      <c r="D852" s="3">
        <v>12471</v>
      </c>
      <c r="E852" s="3" t="s">
        <v>3741</v>
      </c>
      <c r="F852" s="3" t="s">
        <v>3743</v>
      </c>
      <c r="G852" s="3" t="s">
        <v>3733</v>
      </c>
      <c r="H852" s="3" t="s">
        <v>3742</v>
      </c>
      <c r="I852" s="3" t="s">
        <v>42</v>
      </c>
      <c r="J852" s="3" t="s">
        <v>43</v>
      </c>
      <c r="K852" s="3" t="s">
        <v>44</v>
      </c>
      <c r="L852" s="3" t="s">
        <v>6</v>
      </c>
      <c r="M852" s="3" t="s">
        <v>5257</v>
      </c>
      <c r="N852" s="3">
        <v>100</v>
      </c>
      <c r="O852" s="3">
        <v>1</v>
      </c>
      <c r="P852" s="3">
        <v>1</v>
      </c>
      <c r="Q852" s="3">
        <v>0</v>
      </c>
      <c r="R852" s="3"/>
      <c r="S852" s="3">
        <v>50</v>
      </c>
      <c r="T852" s="3">
        <v>1</v>
      </c>
      <c r="U852" s="3">
        <v>2</v>
      </c>
      <c r="V852" s="3">
        <v>0</v>
      </c>
      <c r="W852" s="3" t="s">
        <v>3744</v>
      </c>
      <c r="X852" s="14">
        <f t="shared" si="13"/>
        <v>1</v>
      </c>
    </row>
    <row r="853" spans="1:24" s="4" customFormat="1" ht="11.25" x14ac:dyDescent="0.2">
      <c r="A853" s="3" t="s">
        <v>3721</v>
      </c>
      <c r="B853" s="3" t="s">
        <v>3722</v>
      </c>
      <c r="C853" s="3" t="s">
        <v>3723</v>
      </c>
      <c r="D853" s="3">
        <v>13111</v>
      </c>
      <c r="E853" s="3" t="s">
        <v>3745</v>
      </c>
      <c r="F853" s="3" t="s">
        <v>3748</v>
      </c>
      <c r="G853" s="3" t="s">
        <v>3746</v>
      </c>
      <c r="H853" s="3" t="s">
        <v>3747</v>
      </c>
      <c r="I853" s="3" t="s">
        <v>42</v>
      </c>
      <c r="J853" s="3" t="s">
        <v>52</v>
      </c>
      <c r="K853" s="3" t="s">
        <v>44</v>
      </c>
      <c r="L853" s="3" t="s">
        <v>392</v>
      </c>
      <c r="M853" s="3" t="s">
        <v>5257</v>
      </c>
      <c r="N853" s="3">
        <v>8.77</v>
      </c>
      <c r="O853" s="3">
        <v>32</v>
      </c>
      <c r="P853" s="3">
        <v>365</v>
      </c>
      <c r="Q853" s="3">
        <v>0</v>
      </c>
      <c r="R853" s="3"/>
      <c r="S853" s="3">
        <v>7.99</v>
      </c>
      <c r="T853" s="3">
        <v>31</v>
      </c>
      <c r="U853" s="3">
        <v>388</v>
      </c>
      <c r="V853" s="3">
        <v>0</v>
      </c>
      <c r="W853" s="3" t="s">
        <v>3749</v>
      </c>
      <c r="X853" s="14">
        <f t="shared" si="13"/>
        <v>-9.7622027534417941E-2</v>
      </c>
    </row>
    <row r="854" spans="1:24" s="4" customFormat="1" ht="11.25" x14ac:dyDescent="0.2">
      <c r="A854" s="3" t="s">
        <v>3721</v>
      </c>
      <c r="B854" s="3" t="s">
        <v>3750</v>
      </c>
      <c r="C854" s="3" t="s">
        <v>639</v>
      </c>
      <c r="D854" s="3">
        <v>-55</v>
      </c>
      <c r="E854" s="3" t="s">
        <v>3751</v>
      </c>
      <c r="F854" s="3" t="s">
        <v>3752</v>
      </c>
      <c r="G854" s="3"/>
      <c r="H854" s="3"/>
      <c r="I854" s="3" t="s">
        <v>42</v>
      </c>
      <c r="J854" s="3" t="s">
        <v>43</v>
      </c>
      <c r="K854" s="3" t="s">
        <v>44</v>
      </c>
      <c r="L854" s="3" t="s">
        <v>78</v>
      </c>
      <c r="M854" s="3" t="s">
        <v>5256</v>
      </c>
      <c r="N854" s="3" t="s">
        <v>67</v>
      </c>
      <c r="O854" s="3" t="s">
        <v>40</v>
      </c>
      <c r="P854" s="3" t="s">
        <v>40</v>
      </c>
      <c r="Q854" s="3" t="s">
        <v>40</v>
      </c>
      <c r="R854" s="3"/>
      <c r="S854" s="3">
        <v>34.020000000000003</v>
      </c>
      <c r="T854" s="3">
        <v>33</v>
      </c>
      <c r="U854" s="3">
        <v>97</v>
      </c>
      <c r="V854" s="3">
        <v>0</v>
      </c>
      <c r="W854" s="3" t="s">
        <v>3753</v>
      </c>
      <c r="X854" s="14" t="str">
        <f t="shared" si="13"/>
        <v>-</v>
      </c>
    </row>
    <row r="855" spans="1:24" s="4" customFormat="1" ht="11.25" x14ac:dyDescent="0.2">
      <c r="A855" s="3" t="s">
        <v>3721</v>
      </c>
      <c r="B855" s="3" t="s">
        <v>3750</v>
      </c>
      <c r="C855" s="3" t="s">
        <v>639</v>
      </c>
      <c r="D855" s="3">
        <v>-40</v>
      </c>
      <c r="E855" s="3" t="s">
        <v>3754</v>
      </c>
      <c r="F855" s="3" t="s">
        <v>3755</v>
      </c>
      <c r="G855" s="3"/>
      <c r="H855" s="3"/>
      <c r="I855" s="3" t="s">
        <v>42</v>
      </c>
      <c r="J855" s="3" t="s">
        <v>43</v>
      </c>
      <c r="K855" s="3" t="s">
        <v>44</v>
      </c>
      <c r="L855" s="3" t="s">
        <v>6</v>
      </c>
      <c r="M855" s="3" t="s">
        <v>5256</v>
      </c>
      <c r="N855" s="3" t="s">
        <v>67</v>
      </c>
      <c r="O855" s="3" t="s">
        <v>40</v>
      </c>
      <c r="P855" s="3" t="s">
        <v>40</v>
      </c>
      <c r="Q855" s="3" t="s">
        <v>40</v>
      </c>
      <c r="R855" s="3"/>
      <c r="S855" s="3">
        <v>47.78</v>
      </c>
      <c r="T855" s="3">
        <v>129</v>
      </c>
      <c r="U855" s="3">
        <v>270</v>
      </c>
      <c r="V855" s="3">
        <v>0</v>
      </c>
      <c r="W855" s="3" t="s">
        <v>3756</v>
      </c>
      <c r="X855" s="14" t="str">
        <f t="shared" si="13"/>
        <v>-</v>
      </c>
    </row>
    <row r="856" spans="1:24" s="4" customFormat="1" ht="11.25" x14ac:dyDescent="0.2">
      <c r="A856" s="3" t="s">
        <v>3721</v>
      </c>
      <c r="B856" s="3" t="s">
        <v>3750</v>
      </c>
      <c r="C856" s="3" t="s">
        <v>639</v>
      </c>
      <c r="D856" s="3">
        <v>9188</v>
      </c>
      <c r="E856" s="3" t="s">
        <v>3757</v>
      </c>
      <c r="F856" s="3" t="s">
        <v>3759</v>
      </c>
      <c r="G856" s="3" t="s">
        <v>3758</v>
      </c>
      <c r="H856" s="3"/>
      <c r="I856" s="3" t="s">
        <v>42</v>
      </c>
      <c r="J856" s="3" t="s">
        <v>43</v>
      </c>
      <c r="K856" s="3" t="s">
        <v>44</v>
      </c>
      <c r="L856" s="3" t="s">
        <v>6</v>
      </c>
      <c r="M856" s="3" t="s">
        <v>5257</v>
      </c>
      <c r="N856" s="3">
        <v>100</v>
      </c>
      <c r="O856" s="3">
        <v>3</v>
      </c>
      <c r="P856" s="3">
        <v>3</v>
      </c>
      <c r="Q856" s="3">
        <v>0</v>
      </c>
      <c r="R856" s="3"/>
      <c r="S856" s="3">
        <v>100</v>
      </c>
      <c r="T856" s="3">
        <v>1</v>
      </c>
      <c r="U856" s="3">
        <v>1</v>
      </c>
      <c r="V856" s="3">
        <v>0</v>
      </c>
      <c r="W856" s="3" t="s">
        <v>3744</v>
      </c>
      <c r="X856" s="14">
        <f t="shared" si="13"/>
        <v>0</v>
      </c>
    </row>
    <row r="857" spans="1:24" s="4" customFormat="1" ht="11.25" x14ac:dyDescent="0.2">
      <c r="A857" s="3" t="s">
        <v>3721</v>
      </c>
      <c r="B857" s="3" t="s">
        <v>3750</v>
      </c>
      <c r="C857" s="3" t="s">
        <v>639</v>
      </c>
      <c r="D857" s="3">
        <v>9999</v>
      </c>
      <c r="E857" s="3" t="s">
        <v>3760</v>
      </c>
      <c r="F857" s="3" t="s">
        <v>3761</v>
      </c>
      <c r="G857" s="3"/>
      <c r="H857" s="3"/>
      <c r="I857" s="3" t="s">
        <v>42</v>
      </c>
      <c r="J857" s="3" t="s">
        <v>43</v>
      </c>
      <c r="K857" s="3" t="s">
        <v>44</v>
      </c>
      <c r="L857" s="3" t="s">
        <v>78</v>
      </c>
      <c r="M857" s="3" t="s">
        <v>5256</v>
      </c>
      <c r="N857" s="3" t="s">
        <v>67</v>
      </c>
      <c r="O857" s="3" t="s">
        <v>40</v>
      </c>
      <c r="P857" s="3" t="s">
        <v>40</v>
      </c>
      <c r="Q857" s="3" t="s">
        <v>40</v>
      </c>
      <c r="R857" s="3"/>
      <c r="S857" s="3">
        <v>18.78</v>
      </c>
      <c r="T857" s="3">
        <v>42</v>
      </c>
      <c r="U857" s="3">
        <v>223.7</v>
      </c>
      <c r="V857" s="3">
        <v>0</v>
      </c>
      <c r="W857" s="3" t="s">
        <v>3762</v>
      </c>
      <c r="X857" s="14" t="str">
        <f t="shared" si="13"/>
        <v>-</v>
      </c>
    </row>
    <row r="858" spans="1:24" s="4" customFormat="1" ht="11.25" x14ac:dyDescent="0.2">
      <c r="A858" s="3" t="s">
        <v>3721</v>
      </c>
      <c r="B858" s="3" t="s">
        <v>3750</v>
      </c>
      <c r="C858" s="3" t="s">
        <v>639</v>
      </c>
      <c r="D858" s="3">
        <v>11827</v>
      </c>
      <c r="E858" s="3" t="s">
        <v>3763</v>
      </c>
      <c r="F858" s="3" t="s">
        <v>3765</v>
      </c>
      <c r="G858" s="3" t="s">
        <v>3764</v>
      </c>
      <c r="H858" s="3"/>
      <c r="I858" s="3" t="s">
        <v>42</v>
      </c>
      <c r="J858" s="3" t="s">
        <v>43</v>
      </c>
      <c r="K858" s="3" t="s">
        <v>44</v>
      </c>
      <c r="L858" s="3" t="s">
        <v>78</v>
      </c>
      <c r="M858" s="3" t="s">
        <v>5257</v>
      </c>
      <c r="N858" s="3">
        <v>29.01</v>
      </c>
      <c r="O858" s="3">
        <v>5315</v>
      </c>
      <c r="P858" s="3">
        <v>18319</v>
      </c>
      <c r="Q858" s="3">
        <v>0</v>
      </c>
      <c r="R858" s="3"/>
      <c r="S858" s="3" t="s">
        <v>67</v>
      </c>
      <c r="T858" s="3" t="s">
        <v>40</v>
      </c>
      <c r="U858" s="3" t="s">
        <v>40</v>
      </c>
      <c r="V858" s="3" t="s">
        <v>40</v>
      </c>
      <c r="W858" s="3" t="s">
        <v>3766</v>
      </c>
      <c r="X858" s="14" t="str">
        <f t="shared" si="13"/>
        <v>-</v>
      </c>
    </row>
    <row r="859" spans="1:24" s="4" customFormat="1" ht="11.25" x14ac:dyDescent="0.2">
      <c r="A859" s="3" t="s">
        <v>3721</v>
      </c>
      <c r="B859" s="3" t="s">
        <v>3750</v>
      </c>
      <c r="C859" s="3" t="s">
        <v>639</v>
      </c>
      <c r="D859" s="3">
        <v>11829</v>
      </c>
      <c r="E859" s="3" t="s">
        <v>3767</v>
      </c>
      <c r="F859" s="3" t="s">
        <v>3768</v>
      </c>
      <c r="G859" s="3" t="s">
        <v>3758</v>
      </c>
      <c r="H859" s="3"/>
      <c r="I859" s="3" t="s">
        <v>42</v>
      </c>
      <c r="J859" s="3" t="s">
        <v>43</v>
      </c>
      <c r="K859" s="3" t="s">
        <v>44</v>
      </c>
      <c r="L859" s="3" t="s">
        <v>6</v>
      </c>
      <c r="M859" s="3" t="s">
        <v>5257</v>
      </c>
      <c r="N859" s="3">
        <v>100</v>
      </c>
      <c r="O859" s="3">
        <v>3</v>
      </c>
      <c r="P859" s="3">
        <v>3</v>
      </c>
      <c r="Q859" s="3">
        <v>0</v>
      </c>
      <c r="R859" s="3"/>
      <c r="S859" s="3">
        <v>0</v>
      </c>
      <c r="T859" s="3">
        <v>0</v>
      </c>
      <c r="U859" s="3">
        <v>2</v>
      </c>
      <c r="V859" s="3">
        <v>0</v>
      </c>
      <c r="W859" s="3" t="s">
        <v>3769</v>
      </c>
      <c r="X859" s="14" t="str">
        <f t="shared" si="13"/>
        <v>-</v>
      </c>
    </row>
    <row r="860" spans="1:24" s="4" customFormat="1" ht="11.25" x14ac:dyDescent="0.2">
      <c r="A860" s="3" t="s">
        <v>3721</v>
      </c>
      <c r="B860" s="3" t="s">
        <v>3750</v>
      </c>
      <c r="C860" s="3" t="s">
        <v>639</v>
      </c>
      <c r="D860" s="3">
        <v>-62</v>
      </c>
      <c r="E860" s="3" t="s">
        <v>3770</v>
      </c>
      <c r="F860" s="3" t="s">
        <v>3773</v>
      </c>
      <c r="G860" s="3" t="s">
        <v>3771</v>
      </c>
      <c r="H860" s="3" t="s">
        <v>3772</v>
      </c>
      <c r="I860" s="3" t="s">
        <v>42</v>
      </c>
      <c r="J860" s="3" t="s">
        <v>43</v>
      </c>
      <c r="K860" s="3" t="s">
        <v>44</v>
      </c>
      <c r="L860" s="3" t="s">
        <v>45</v>
      </c>
      <c r="M860" s="3" t="s">
        <v>9</v>
      </c>
      <c r="N860" s="3">
        <v>100</v>
      </c>
      <c r="O860" s="3">
        <v>1</v>
      </c>
      <c r="P860" s="3">
        <v>1</v>
      </c>
      <c r="Q860" s="3">
        <v>0</v>
      </c>
      <c r="R860" s="3"/>
      <c r="S860" s="3" t="s">
        <v>67</v>
      </c>
      <c r="T860" s="3" t="s">
        <v>40</v>
      </c>
      <c r="U860" s="3" t="s">
        <v>40</v>
      </c>
      <c r="V860" s="3" t="s">
        <v>40</v>
      </c>
      <c r="W860" s="3" t="s">
        <v>3774</v>
      </c>
      <c r="X860" s="14">
        <f t="shared" si="13"/>
        <v>1</v>
      </c>
    </row>
    <row r="861" spans="1:24" s="4" customFormat="1" ht="11.25" x14ac:dyDescent="0.2">
      <c r="A861" s="3" t="s">
        <v>3721</v>
      </c>
      <c r="B861" s="3" t="s">
        <v>3775</v>
      </c>
      <c r="C861" s="3" t="s">
        <v>639</v>
      </c>
      <c r="D861" s="3">
        <v>-55</v>
      </c>
      <c r="E861" s="3" t="s">
        <v>3751</v>
      </c>
      <c r="F861" s="3" t="s">
        <v>3752</v>
      </c>
      <c r="G861" s="3"/>
      <c r="H861" s="3"/>
      <c r="I861" s="3" t="s">
        <v>42</v>
      </c>
      <c r="J861" s="3" t="s">
        <v>43</v>
      </c>
      <c r="K861" s="3" t="s">
        <v>44</v>
      </c>
      <c r="L861" s="3" t="s">
        <v>78</v>
      </c>
      <c r="M861" s="3" t="s">
        <v>5256</v>
      </c>
      <c r="N861" s="3" t="s">
        <v>67</v>
      </c>
      <c r="O861" s="3" t="s">
        <v>40</v>
      </c>
      <c r="P861" s="3" t="s">
        <v>40</v>
      </c>
      <c r="Q861" s="3" t="s">
        <v>40</v>
      </c>
      <c r="R861" s="3"/>
      <c r="S861" s="3">
        <v>81.819999999999993</v>
      </c>
      <c r="T861" s="3">
        <v>9</v>
      </c>
      <c r="U861" s="3">
        <v>11</v>
      </c>
      <c r="V861" s="3">
        <v>0</v>
      </c>
      <c r="W861" s="3" t="s">
        <v>3753</v>
      </c>
      <c r="X861" s="14" t="str">
        <f t="shared" si="13"/>
        <v>-</v>
      </c>
    </row>
    <row r="862" spans="1:24" s="4" customFormat="1" ht="11.25" x14ac:dyDescent="0.2">
      <c r="A862" s="3" t="s">
        <v>3721</v>
      </c>
      <c r="B862" s="3" t="s">
        <v>3775</v>
      </c>
      <c r="C862" s="3" t="s">
        <v>639</v>
      </c>
      <c r="D862" s="3">
        <v>-40</v>
      </c>
      <c r="E862" s="3" t="s">
        <v>3754</v>
      </c>
      <c r="F862" s="3" t="s">
        <v>3755</v>
      </c>
      <c r="G862" s="3"/>
      <c r="H862" s="3"/>
      <c r="I862" s="3" t="s">
        <v>42</v>
      </c>
      <c r="J862" s="3" t="s">
        <v>43</v>
      </c>
      <c r="K862" s="3" t="s">
        <v>44</v>
      </c>
      <c r="L862" s="3" t="s">
        <v>6</v>
      </c>
      <c r="M862" s="3" t="s">
        <v>5256</v>
      </c>
      <c r="N862" s="3" t="s">
        <v>67</v>
      </c>
      <c r="O862" s="3" t="s">
        <v>40</v>
      </c>
      <c r="P862" s="3" t="s">
        <v>40</v>
      </c>
      <c r="Q862" s="3" t="s">
        <v>40</v>
      </c>
      <c r="R862" s="3"/>
      <c r="S862" s="3">
        <v>38.159999999999997</v>
      </c>
      <c r="T862" s="3">
        <v>87</v>
      </c>
      <c r="U862" s="3">
        <v>228</v>
      </c>
      <c r="V862" s="3">
        <v>0</v>
      </c>
      <c r="W862" s="3" t="s">
        <v>3756</v>
      </c>
      <c r="X862" s="14" t="str">
        <f t="shared" si="13"/>
        <v>-</v>
      </c>
    </row>
    <row r="863" spans="1:24" s="4" customFormat="1" ht="11.25" x14ac:dyDescent="0.2">
      <c r="A863" s="3" t="s">
        <v>3721</v>
      </c>
      <c r="B863" s="3" t="s">
        <v>3775</v>
      </c>
      <c r="C863" s="3" t="s">
        <v>639</v>
      </c>
      <c r="D863" s="3">
        <v>9188</v>
      </c>
      <c r="E863" s="3" t="s">
        <v>3757</v>
      </c>
      <c r="F863" s="3" t="s">
        <v>3759</v>
      </c>
      <c r="G863" s="3" t="s">
        <v>3758</v>
      </c>
      <c r="H863" s="3"/>
      <c r="I863" s="3" t="s">
        <v>42</v>
      </c>
      <c r="J863" s="3" t="s">
        <v>43</v>
      </c>
      <c r="K863" s="3" t="s">
        <v>44</v>
      </c>
      <c r="L863" s="3" t="s">
        <v>6</v>
      </c>
      <c r="M863" s="3" t="s">
        <v>5257</v>
      </c>
      <c r="N863" s="3">
        <v>100</v>
      </c>
      <c r="O863" s="3">
        <v>1</v>
      </c>
      <c r="P863" s="3">
        <v>1</v>
      </c>
      <c r="Q863" s="3">
        <v>0</v>
      </c>
      <c r="R863" s="3"/>
      <c r="S863" s="3">
        <v>100</v>
      </c>
      <c r="T863" s="3">
        <v>2</v>
      </c>
      <c r="U863" s="3">
        <v>2</v>
      </c>
      <c r="V863" s="3">
        <v>0</v>
      </c>
      <c r="W863" s="3" t="s">
        <v>3744</v>
      </c>
      <c r="X863" s="14">
        <f t="shared" si="13"/>
        <v>0</v>
      </c>
    </row>
    <row r="864" spans="1:24" s="4" customFormat="1" ht="11.25" x14ac:dyDescent="0.2">
      <c r="A864" s="3" t="s">
        <v>3721</v>
      </c>
      <c r="B864" s="3" t="s">
        <v>3775</v>
      </c>
      <c r="C864" s="3" t="s">
        <v>639</v>
      </c>
      <c r="D864" s="3">
        <v>9999</v>
      </c>
      <c r="E864" s="3" t="s">
        <v>3760</v>
      </c>
      <c r="F864" s="3" t="s">
        <v>3761</v>
      </c>
      <c r="G864" s="3"/>
      <c r="H864" s="3"/>
      <c r="I864" s="3" t="s">
        <v>42</v>
      </c>
      <c r="J864" s="3" t="s">
        <v>43</v>
      </c>
      <c r="K864" s="3" t="s">
        <v>44</v>
      </c>
      <c r="L864" s="3" t="s">
        <v>78</v>
      </c>
      <c r="M864" s="3" t="s">
        <v>5256</v>
      </c>
      <c r="N864" s="3" t="s">
        <v>67</v>
      </c>
      <c r="O864" s="3" t="s">
        <v>40</v>
      </c>
      <c r="P864" s="3" t="s">
        <v>40</v>
      </c>
      <c r="Q864" s="3" t="s">
        <v>40</v>
      </c>
      <c r="R864" s="3"/>
      <c r="S864" s="3">
        <v>16.14</v>
      </c>
      <c r="T864" s="3">
        <v>39.700000000000003</v>
      </c>
      <c r="U864" s="3">
        <v>246</v>
      </c>
      <c r="V864" s="3">
        <v>0</v>
      </c>
      <c r="W864" s="3" t="s">
        <v>3762</v>
      </c>
      <c r="X864" s="14" t="str">
        <f t="shared" si="13"/>
        <v>-</v>
      </c>
    </row>
    <row r="865" spans="1:24" s="4" customFormat="1" ht="11.25" x14ac:dyDescent="0.2">
      <c r="A865" s="3" t="s">
        <v>3721</v>
      </c>
      <c r="B865" s="3" t="s">
        <v>3775</v>
      </c>
      <c r="C865" s="3" t="s">
        <v>639</v>
      </c>
      <c r="D865" s="3">
        <v>11827</v>
      </c>
      <c r="E865" s="3" t="s">
        <v>3763</v>
      </c>
      <c r="F865" s="3" t="s">
        <v>3765</v>
      </c>
      <c r="G865" s="3" t="s">
        <v>3764</v>
      </c>
      <c r="H865" s="3"/>
      <c r="I865" s="3" t="s">
        <v>42</v>
      </c>
      <c r="J865" s="3" t="s">
        <v>43</v>
      </c>
      <c r="K865" s="3" t="s">
        <v>44</v>
      </c>
      <c r="L865" s="3" t="s">
        <v>78</v>
      </c>
      <c r="M865" s="3" t="s">
        <v>5257</v>
      </c>
      <c r="N865" s="3">
        <v>42.11</v>
      </c>
      <c r="O865" s="3">
        <v>2470</v>
      </c>
      <c r="P865" s="3">
        <v>5866</v>
      </c>
      <c r="Q865" s="3">
        <v>0</v>
      </c>
      <c r="R865" s="3"/>
      <c r="S865" s="3">
        <v>5.71</v>
      </c>
      <c r="T865" s="3">
        <v>335</v>
      </c>
      <c r="U865" s="3">
        <v>5866</v>
      </c>
      <c r="V865" s="3">
        <v>0</v>
      </c>
      <c r="W865" s="3" t="s">
        <v>3766</v>
      </c>
      <c r="X865" s="14">
        <f t="shared" si="13"/>
        <v>6.3747810858143605</v>
      </c>
    </row>
    <row r="866" spans="1:24" s="4" customFormat="1" ht="11.25" x14ac:dyDescent="0.2">
      <c r="A866" s="3" t="s">
        <v>3721</v>
      </c>
      <c r="B866" s="3" t="s">
        <v>3775</v>
      </c>
      <c r="C866" s="3" t="s">
        <v>639</v>
      </c>
      <c r="D866" s="3">
        <v>-62</v>
      </c>
      <c r="E866" s="3" t="s">
        <v>3770</v>
      </c>
      <c r="F866" s="3" t="s">
        <v>3773</v>
      </c>
      <c r="G866" s="3" t="s">
        <v>3776</v>
      </c>
      <c r="H866" s="3" t="s">
        <v>3772</v>
      </c>
      <c r="I866" s="3" t="s">
        <v>42</v>
      </c>
      <c r="J866" s="3" t="s">
        <v>43</v>
      </c>
      <c r="K866" s="3" t="s">
        <v>44</v>
      </c>
      <c r="L866" s="3" t="s">
        <v>45</v>
      </c>
      <c r="M866" s="3" t="s">
        <v>9</v>
      </c>
      <c r="N866" s="3">
        <v>100</v>
      </c>
      <c r="O866" s="3">
        <v>1</v>
      </c>
      <c r="P866" s="3">
        <v>1</v>
      </c>
      <c r="Q866" s="3">
        <v>0</v>
      </c>
      <c r="R866" s="3"/>
      <c r="S866" s="3" t="s">
        <v>67</v>
      </c>
      <c r="T866" s="3" t="s">
        <v>40</v>
      </c>
      <c r="U866" s="3" t="s">
        <v>40</v>
      </c>
      <c r="V866" s="3" t="s">
        <v>40</v>
      </c>
      <c r="W866" s="3" t="s">
        <v>3774</v>
      </c>
      <c r="X866" s="14">
        <f t="shared" si="13"/>
        <v>1</v>
      </c>
    </row>
    <row r="867" spans="1:24" s="4" customFormat="1" ht="11.25" x14ac:dyDescent="0.2">
      <c r="A867" s="3" t="s">
        <v>3721</v>
      </c>
      <c r="B867" s="3" t="s">
        <v>3777</v>
      </c>
      <c r="C867" s="3" t="s">
        <v>639</v>
      </c>
      <c r="D867" s="3">
        <v>-55</v>
      </c>
      <c r="E867" s="3" t="s">
        <v>3751</v>
      </c>
      <c r="F867" s="3" t="s">
        <v>3752</v>
      </c>
      <c r="G867" s="3"/>
      <c r="H867" s="3"/>
      <c r="I867" s="3" t="s">
        <v>42</v>
      </c>
      <c r="J867" s="3" t="s">
        <v>43</v>
      </c>
      <c r="K867" s="3" t="s">
        <v>44</v>
      </c>
      <c r="L867" s="3" t="s">
        <v>78</v>
      </c>
      <c r="M867" s="3" t="s">
        <v>5256</v>
      </c>
      <c r="N867" s="3" t="s">
        <v>67</v>
      </c>
      <c r="O867" s="3" t="s">
        <v>40</v>
      </c>
      <c r="P867" s="3" t="s">
        <v>40</v>
      </c>
      <c r="Q867" s="3" t="s">
        <v>40</v>
      </c>
      <c r="R867" s="3"/>
      <c r="S867" s="3">
        <v>39.76</v>
      </c>
      <c r="T867" s="3">
        <v>33</v>
      </c>
      <c r="U867" s="3">
        <v>83</v>
      </c>
      <c r="V867" s="3">
        <v>0</v>
      </c>
      <c r="W867" s="3" t="s">
        <v>3753</v>
      </c>
      <c r="X867" s="14" t="str">
        <f t="shared" si="13"/>
        <v>-</v>
      </c>
    </row>
    <row r="868" spans="1:24" s="4" customFormat="1" ht="11.25" x14ac:dyDescent="0.2">
      <c r="A868" s="3" t="s">
        <v>3721</v>
      </c>
      <c r="B868" s="3" t="s">
        <v>3777</v>
      </c>
      <c r="C868" s="3" t="s">
        <v>639</v>
      </c>
      <c r="D868" s="3">
        <v>-40</v>
      </c>
      <c r="E868" s="3" t="s">
        <v>3754</v>
      </c>
      <c r="F868" s="3" t="s">
        <v>3755</v>
      </c>
      <c r="G868" s="3"/>
      <c r="H868" s="3"/>
      <c r="I868" s="3" t="s">
        <v>42</v>
      </c>
      <c r="J868" s="3" t="s">
        <v>43</v>
      </c>
      <c r="K868" s="3" t="s">
        <v>44</v>
      </c>
      <c r="L868" s="3" t="s">
        <v>6</v>
      </c>
      <c r="M868" s="3" t="s">
        <v>5256</v>
      </c>
      <c r="N868" s="3" t="s">
        <v>67</v>
      </c>
      <c r="O868" s="3" t="s">
        <v>40</v>
      </c>
      <c r="P868" s="3" t="s">
        <v>40</v>
      </c>
      <c r="Q868" s="3" t="s">
        <v>40</v>
      </c>
      <c r="R868" s="3"/>
      <c r="S868" s="3">
        <v>67.22</v>
      </c>
      <c r="T868" s="3">
        <v>121</v>
      </c>
      <c r="U868" s="3">
        <v>180</v>
      </c>
      <c r="V868" s="3">
        <v>0</v>
      </c>
      <c r="W868" s="3" t="s">
        <v>3756</v>
      </c>
      <c r="X868" s="14" t="str">
        <f t="shared" si="13"/>
        <v>-</v>
      </c>
    </row>
    <row r="869" spans="1:24" s="4" customFormat="1" ht="11.25" x14ac:dyDescent="0.2">
      <c r="A869" s="3" t="s">
        <v>3721</v>
      </c>
      <c r="B869" s="3" t="s">
        <v>3777</v>
      </c>
      <c r="C869" s="3" t="s">
        <v>639</v>
      </c>
      <c r="D869" s="3">
        <v>9188</v>
      </c>
      <c r="E869" s="3" t="s">
        <v>3757</v>
      </c>
      <c r="F869" s="3" t="s">
        <v>3759</v>
      </c>
      <c r="G869" s="3" t="s">
        <v>3758</v>
      </c>
      <c r="H869" s="3"/>
      <c r="I869" s="3" t="s">
        <v>42</v>
      </c>
      <c r="J869" s="3" t="s">
        <v>43</v>
      </c>
      <c r="K869" s="3" t="s">
        <v>44</v>
      </c>
      <c r="L869" s="3" t="s">
        <v>6</v>
      </c>
      <c r="M869" s="3" t="s">
        <v>5257</v>
      </c>
      <c r="N869" s="3">
        <v>100</v>
      </c>
      <c r="O869" s="3">
        <v>1</v>
      </c>
      <c r="P869" s="3">
        <v>1</v>
      </c>
      <c r="Q869" s="3">
        <v>0</v>
      </c>
      <c r="R869" s="3"/>
      <c r="S869" s="3">
        <v>0</v>
      </c>
      <c r="T869" s="3">
        <v>0</v>
      </c>
      <c r="U869" s="3">
        <v>1</v>
      </c>
      <c r="V869" s="3">
        <v>0</v>
      </c>
      <c r="W869" s="3" t="s">
        <v>3744</v>
      </c>
      <c r="X869" s="14" t="str">
        <f t="shared" si="13"/>
        <v>-</v>
      </c>
    </row>
    <row r="870" spans="1:24" s="4" customFormat="1" ht="11.25" x14ac:dyDescent="0.2">
      <c r="A870" s="3" t="s">
        <v>3721</v>
      </c>
      <c r="B870" s="3" t="s">
        <v>3777</v>
      </c>
      <c r="C870" s="3" t="s">
        <v>639</v>
      </c>
      <c r="D870" s="3">
        <v>9999</v>
      </c>
      <c r="E870" s="3" t="s">
        <v>3760</v>
      </c>
      <c r="F870" s="3" t="s">
        <v>3761</v>
      </c>
      <c r="G870" s="3"/>
      <c r="H870" s="3"/>
      <c r="I870" s="3" t="s">
        <v>42</v>
      </c>
      <c r="J870" s="3" t="s">
        <v>43</v>
      </c>
      <c r="K870" s="3" t="s">
        <v>44</v>
      </c>
      <c r="L870" s="3" t="s">
        <v>78</v>
      </c>
      <c r="M870" s="3" t="s">
        <v>5256</v>
      </c>
      <c r="N870" s="3" t="s">
        <v>67</v>
      </c>
      <c r="O870" s="3" t="s">
        <v>40</v>
      </c>
      <c r="P870" s="3" t="s">
        <v>40</v>
      </c>
      <c r="Q870" s="3" t="s">
        <v>40</v>
      </c>
      <c r="R870" s="3"/>
      <c r="S870" s="3">
        <v>3.16</v>
      </c>
      <c r="T870" s="3">
        <v>8.1</v>
      </c>
      <c r="U870" s="3">
        <v>256.3</v>
      </c>
      <c r="V870" s="3">
        <v>0</v>
      </c>
      <c r="W870" s="3" t="s">
        <v>3762</v>
      </c>
      <c r="X870" s="14" t="str">
        <f t="shared" si="13"/>
        <v>-</v>
      </c>
    </row>
    <row r="871" spans="1:24" s="4" customFormat="1" ht="11.25" x14ac:dyDescent="0.2">
      <c r="A871" s="3" t="s">
        <v>3721</v>
      </c>
      <c r="B871" s="3" t="s">
        <v>3777</v>
      </c>
      <c r="C871" s="3" t="s">
        <v>639</v>
      </c>
      <c r="D871" s="3">
        <v>11827</v>
      </c>
      <c r="E871" s="3" t="s">
        <v>3763</v>
      </c>
      <c r="F871" s="3" t="s">
        <v>3765</v>
      </c>
      <c r="G871" s="3" t="s">
        <v>3764</v>
      </c>
      <c r="H871" s="3"/>
      <c r="I871" s="3" t="s">
        <v>42</v>
      </c>
      <c r="J871" s="3" t="s">
        <v>43</v>
      </c>
      <c r="K871" s="3" t="s">
        <v>44</v>
      </c>
      <c r="L871" s="3" t="s">
        <v>78</v>
      </c>
      <c r="M871" s="3" t="s">
        <v>5257</v>
      </c>
      <c r="N871" s="3">
        <v>71.81</v>
      </c>
      <c r="O871" s="3">
        <v>3513</v>
      </c>
      <c r="P871" s="3">
        <v>4892</v>
      </c>
      <c r="Q871" s="3">
        <v>0</v>
      </c>
      <c r="R871" s="3"/>
      <c r="S871" s="3">
        <v>15.15</v>
      </c>
      <c r="T871" s="3">
        <v>741</v>
      </c>
      <c r="U871" s="3">
        <v>4892</v>
      </c>
      <c r="V871" s="3">
        <v>0</v>
      </c>
      <c r="W871" s="3" t="s">
        <v>3766</v>
      </c>
      <c r="X871" s="14">
        <f t="shared" si="13"/>
        <v>3.7399339933993403</v>
      </c>
    </row>
    <row r="872" spans="1:24" s="4" customFormat="1" ht="11.25" x14ac:dyDescent="0.2">
      <c r="A872" s="3" t="s">
        <v>3721</v>
      </c>
      <c r="B872" s="3" t="s">
        <v>3777</v>
      </c>
      <c r="C872" s="3" t="s">
        <v>639</v>
      </c>
      <c r="D872" s="3">
        <v>11829</v>
      </c>
      <c r="E872" s="3" t="s">
        <v>3767</v>
      </c>
      <c r="F872" s="3" t="s">
        <v>3768</v>
      </c>
      <c r="G872" s="3" t="s">
        <v>3758</v>
      </c>
      <c r="H872" s="3" t="s">
        <v>3778</v>
      </c>
      <c r="I872" s="3" t="s">
        <v>42</v>
      </c>
      <c r="J872" s="3" t="s">
        <v>43</v>
      </c>
      <c r="K872" s="3" t="s">
        <v>44</v>
      </c>
      <c r="L872" s="3" t="s">
        <v>6</v>
      </c>
      <c r="M872" s="3" t="s">
        <v>9</v>
      </c>
      <c r="N872" s="3">
        <v>100</v>
      </c>
      <c r="O872" s="3">
        <v>1</v>
      </c>
      <c r="P872" s="3">
        <v>1</v>
      </c>
      <c r="Q872" s="3">
        <v>0</v>
      </c>
      <c r="R872" s="3"/>
      <c r="S872" s="3" t="s">
        <v>67</v>
      </c>
      <c r="T872" s="3" t="s">
        <v>40</v>
      </c>
      <c r="U872" s="3" t="s">
        <v>40</v>
      </c>
      <c r="V872" s="3" t="s">
        <v>40</v>
      </c>
      <c r="W872" s="3" t="s">
        <v>3769</v>
      </c>
      <c r="X872" s="14">
        <f t="shared" si="13"/>
        <v>1</v>
      </c>
    </row>
    <row r="873" spans="1:24" s="4" customFormat="1" ht="11.25" x14ac:dyDescent="0.2">
      <c r="A873" s="3" t="s">
        <v>3721</v>
      </c>
      <c r="B873" s="3" t="s">
        <v>3777</v>
      </c>
      <c r="C873" s="3" t="s">
        <v>639</v>
      </c>
      <c r="D873" s="3">
        <v>-62</v>
      </c>
      <c r="E873" s="3" t="s">
        <v>3770</v>
      </c>
      <c r="F873" s="3" t="s">
        <v>3773</v>
      </c>
      <c r="G873" s="3" t="s">
        <v>3771</v>
      </c>
      <c r="H873" s="3" t="s">
        <v>3772</v>
      </c>
      <c r="I873" s="3" t="s">
        <v>42</v>
      </c>
      <c r="J873" s="3" t="s">
        <v>43</v>
      </c>
      <c r="K873" s="3" t="s">
        <v>44</v>
      </c>
      <c r="L873" s="3" t="s">
        <v>45</v>
      </c>
      <c r="M873" s="3" t="s">
        <v>9</v>
      </c>
      <c r="N873" s="3">
        <v>100</v>
      </c>
      <c r="O873" s="3">
        <v>1</v>
      </c>
      <c r="P873" s="3">
        <v>1</v>
      </c>
      <c r="Q873" s="3">
        <v>0</v>
      </c>
      <c r="R873" s="3"/>
      <c r="S873" s="3" t="s">
        <v>67</v>
      </c>
      <c r="T873" s="3" t="s">
        <v>40</v>
      </c>
      <c r="U873" s="3" t="s">
        <v>40</v>
      </c>
      <c r="V873" s="3" t="s">
        <v>40</v>
      </c>
      <c r="W873" s="3" t="s">
        <v>3774</v>
      </c>
      <c r="X873" s="14">
        <f t="shared" si="13"/>
        <v>1</v>
      </c>
    </row>
    <row r="874" spans="1:24" s="4" customFormat="1" ht="11.25" x14ac:dyDescent="0.2">
      <c r="A874" s="3" t="s">
        <v>3721</v>
      </c>
      <c r="B874" s="3" t="s">
        <v>3779</v>
      </c>
      <c r="C874" s="3" t="s">
        <v>639</v>
      </c>
      <c r="D874" s="3">
        <v>-55</v>
      </c>
      <c r="E874" s="3" t="s">
        <v>3751</v>
      </c>
      <c r="F874" s="3" t="s">
        <v>3752</v>
      </c>
      <c r="G874" s="3" t="s">
        <v>3771</v>
      </c>
      <c r="H874" s="3"/>
      <c r="I874" s="3" t="s">
        <v>42</v>
      </c>
      <c r="J874" s="3" t="s">
        <v>43</v>
      </c>
      <c r="K874" s="3" t="s">
        <v>44</v>
      </c>
      <c r="L874" s="3" t="s">
        <v>78</v>
      </c>
      <c r="M874" s="3" t="s">
        <v>5256</v>
      </c>
      <c r="N874" s="3" t="s">
        <v>67</v>
      </c>
      <c r="O874" s="3" t="s">
        <v>40</v>
      </c>
      <c r="P874" s="3" t="s">
        <v>40</v>
      </c>
      <c r="Q874" s="3" t="s">
        <v>40</v>
      </c>
      <c r="R874" s="3"/>
      <c r="S874" s="3">
        <v>84.62</v>
      </c>
      <c r="T874" s="3">
        <v>11</v>
      </c>
      <c r="U874" s="3">
        <v>13</v>
      </c>
      <c r="V874" s="3">
        <v>0</v>
      </c>
      <c r="W874" s="3" t="s">
        <v>3753</v>
      </c>
      <c r="X874" s="14" t="str">
        <f t="shared" si="13"/>
        <v>-</v>
      </c>
    </row>
    <row r="875" spans="1:24" s="4" customFormat="1" ht="11.25" x14ac:dyDescent="0.2">
      <c r="A875" s="3" t="s">
        <v>3721</v>
      </c>
      <c r="B875" s="3" t="s">
        <v>3779</v>
      </c>
      <c r="C875" s="3" t="s">
        <v>639</v>
      </c>
      <c r="D875" s="3">
        <v>-40</v>
      </c>
      <c r="E875" s="3" t="s">
        <v>3754</v>
      </c>
      <c r="F875" s="3" t="s">
        <v>3755</v>
      </c>
      <c r="G875" s="3" t="s">
        <v>3764</v>
      </c>
      <c r="H875" s="3"/>
      <c r="I875" s="3" t="s">
        <v>42</v>
      </c>
      <c r="J875" s="3" t="s">
        <v>43</v>
      </c>
      <c r="K875" s="3" t="s">
        <v>44</v>
      </c>
      <c r="L875" s="3" t="s">
        <v>6</v>
      </c>
      <c r="M875" s="3" t="s">
        <v>5256</v>
      </c>
      <c r="N875" s="3" t="s">
        <v>67</v>
      </c>
      <c r="O875" s="3" t="s">
        <v>40</v>
      </c>
      <c r="P875" s="3" t="s">
        <v>40</v>
      </c>
      <c r="Q875" s="3" t="s">
        <v>40</v>
      </c>
      <c r="R875" s="3"/>
      <c r="S875" s="3">
        <v>53.8</v>
      </c>
      <c r="T875" s="3">
        <v>99</v>
      </c>
      <c r="U875" s="3">
        <v>184</v>
      </c>
      <c r="V875" s="3">
        <v>0</v>
      </c>
      <c r="W875" s="3" t="s">
        <v>3756</v>
      </c>
      <c r="X875" s="14" t="str">
        <f t="shared" si="13"/>
        <v>-</v>
      </c>
    </row>
    <row r="876" spans="1:24" s="4" customFormat="1" ht="11.25" x14ac:dyDescent="0.2">
      <c r="A876" s="3" t="s">
        <v>3721</v>
      </c>
      <c r="B876" s="3" t="s">
        <v>3779</v>
      </c>
      <c r="C876" s="3" t="s">
        <v>639</v>
      </c>
      <c r="D876" s="3">
        <v>9188</v>
      </c>
      <c r="E876" s="3" t="s">
        <v>3757</v>
      </c>
      <c r="F876" s="3" t="s">
        <v>3759</v>
      </c>
      <c r="G876" s="3" t="s">
        <v>3758</v>
      </c>
      <c r="H876" s="3"/>
      <c r="I876" s="3" t="s">
        <v>42</v>
      </c>
      <c r="J876" s="3" t="s">
        <v>43</v>
      </c>
      <c r="K876" s="3" t="s">
        <v>44</v>
      </c>
      <c r="L876" s="3" t="s">
        <v>6</v>
      </c>
      <c r="M876" s="3" t="s">
        <v>5257</v>
      </c>
      <c r="N876" s="3">
        <v>100</v>
      </c>
      <c r="O876" s="3">
        <v>2</v>
      </c>
      <c r="P876" s="3">
        <v>2</v>
      </c>
      <c r="Q876" s="3">
        <v>0</v>
      </c>
      <c r="R876" s="3"/>
      <c r="S876" s="3">
        <v>100</v>
      </c>
      <c r="T876" s="3">
        <v>1</v>
      </c>
      <c r="U876" s="3">
        <v>1</v>
      </c>
      <c r="V876" s="3">
        <v>0</v>
      </c>
      <c r="W876" s="3" t="s">
        <v>3744</v>
      </c>
      <c r="X876" s="14">
        <f t="shared" si="13"/>
        <v>0</v>
      </c>
    </row>
    <row r="877" spans="1:24" s="4" customFormat="1" ht="11.25" x14ac:dyDescent="0.2">
      <c r="A877" s="3" t="s">
        <v>3721</v>
      </c>
      <c r="B877" s="3" t="s">
        <v>3779</v>
      </c>
      <c r="C877" s="3" t="s">
        <v>639</v>
      </c>
      <c r="D877" s="3">
        <v>9999</v>
      </c>
      <c r="E877" s="3" t="s">
        <v>3760</v>
      </c>
      <c r="F877" s="3" t="s">
        <v>3761</v>
      </c>
      <c r="G877" s="3" t="s">
        <v>3758</v>
      </c>
      <c r="H877" s="3"/>
      <c r="I877" s="3" t="s">
        <v>42</v>
      </c>
      <c r="J877" s="3" t="s">
        <v>43</v>
      </c>
      <c r="K877" s="3" t="s">
        <v>44</v>
      </c>
      <c r="L877" s="3" t="s">
        <v>78</v>
      </c>
      <c r="M877" s="3" t="s">
        <v>5256</v>
      </c>
      <c r="N877" s="3" t="s">
        <v>67</v>
      </c>
      <c r="O877" s="3" t="s">
        <v>40</v>
      </c>
      <c r="P877" s="3" t="s">
        <v>40</v>
      </c>
      <c r="Q877" s="3" t="s">
        <v>40</v>
      </c>
      <c r="R877" s="3"/>
      <c r="S877" s="3">
        <v>55.75</v>
      </c>
      <c r="T877" s="3">
        <v>37.799999999999997</v>
      </c>
      <c r="U877" s="3">
        <v>67.8</v>
      </c>
      <c r="V877" s="3">
        <v>0</v>
      </c>
      <c r="W877" s="3" t="s">
        <v>3762</v>
      </c>
      <c r="X877" s="14" t="str">
        <f t="shared" si="13"/>
        <v>-</v>
      </c>
    </row>
    <row r="878" spans="1:24" s="4" customFormat="1" ht="11.25" x14ac:dyDescent="0.2">
      <c r="A878" s="3" t="s">
        <v>3721</v>
      </c>
      <c r="B878" s="3" t="s">
        <v>3779</v>
      </c>
      <c r="C878" s="3" t="s">
        <v>639</v>
      </c>
      <c r="D878" s="3">
        <v>11827</v>
      </c>
      <c r="E878" s="3" t="s">
        <v>3763</v>
      </c>
      <c r="F878" s="3" t="s">
        <v>3765</v>
      </c>
      <c r="G878" s="3" t="s">
        <v>3764</v>
      </c>
      <c r="H878" s="3"/>
      <c r="I878" s="3" t="s">
        <v>42</v>
      </c>
      <c r="J878" s="3" t="s">
        <v>43</v>
      </c>
      <c r="K878" s="3" t="s">
        <v>44</v>
      </c>
      <c r="L878" s="3" t="s">
        <v>78</v>
      </c>
      <c r="M878" s="3" t="s">
        <v>5257</v>
      </c>
      <c r="N878" s="3">
        <v>122.59</v>
      </c>
      <c r="O878" s="3">
        <v>1107</v>
      </c>
      <c r="P878" s="3">
        <v>903</v>
      </c>
      <c r="Q878" s="3">
        <v>0</v>
      </c>
      <c r="R878" s="3"/>
      <c r="S878" s="3">
        <v>52.16</v>
      </c>
      <c r="T878" s="3">
        <v>471</v>
      </c>
      <c r="U878" s="3">
        <v>903</v>
      </c>
      <c r="V878" s="3">
        <v>0</v>
      </c>
      <c r="W878" s="3" t="s">
        <v>3766</v>
      </c>
      <c r="X878" s="14">
        <f t="shared" si="13"/>
        <v>1.3502684049079756</v>
      </c>
    </row>
    <row r="879" spans="1:24" s="4" customFormat="1" ht="11.25" x14ac:dyDescent="0.2">
      <c r="A879" s="3" t="s">
        <v>3721</v>
      </c>
      <c r="B879" s="3" t="s">
        <v>3779</v>
      </c>
      <c r="C879" s="3" t="s">
        <v>639</v>
      </c>
      <c r="D879" s="3">
        <v>11829</v>
      </c>
      <c r="E879" s="3" t="s">
        <v>3767</v>
      </c>
      <c r="F879" s="3" t="s">
        <v>3768</v>
      </c>
      <c r="G879" s="3" t="s">
        <v>3758</v>
      </c>
      <c r="H879" s="3"/>
      <c r="I879" s="3" t="s">
        <v>42</v>
      </c>
      <c r="J879" s="3" t="s">
        <v>43</v>
      </c>
      <c r="K879" s="3" t="s">
        <v>44</v>
      </c>
      <c r="L879" s="3" t="s">
        <v>6</v>
      </c>
      <c r="M879" s="3" t="s">
        <v>5257</v>
      </c>
      <c r="N879" s="3">
        <v>100</v>
      </c>
      <c r="O879" s="3">
        <v>1</v>
      </c>
      <c r="P879" s="3">
        <v>1</v>
      </c>
      <c r="Q879" s="3">
        <v>0</v>
      </c>
      <c r="R879" s="3"/>
      <c r="S879" s="3">
        <v>100</v>
      </c>
      <c r="T879" s="3">
        <v>1</v>
      </c>
      <c r="U879" s="3">
        <v>1</v>
      </c>
      <c r="V879" s="3">
        <v>0</v>
      </c>
      <c r="W879" s="3" t="s">
        <v>3769</v>
      </c>
      <c r="X879" s="14">
        <f t="shared" si="13"/>
        <v>0</v>
      </c>
    </row>
    <row r="880" spans="1:24" s="4" customFormat="1" ht="11.25" x14ac:dyDescent="0.2">
      <c r="A880" s="3" t="s">
        <v>3721</v>
      </c>
      <c r="B880" s="3" t="s">
        <v>3779</v>
      </c>
      <c r="C880" s="3" t="s">
        <v>639</v>
      </c>
      <c r="D880" s="3">
        <v>-62</v>
      </c>
      <c r="E880" s="3" t="s">
        <v>3770</v>
      </c>
      <c r="F880" s="3" t="s">
        <v>3773</v>
      </c>
      <c r="G880" s="3" t="s">
        <v>3771</v>
      </c>
      <c r="H880" s="3" t="s">
        <v>3772</v>
      </c>
      <c r="I880" s="3" t="s">
        <v>42</v>
      </c>
      <c r="J880" s="3" t="s">
        <v>43</v>
      </c>
      <c r="K880" s="3" t="s">
        <v>44</v>
      </c>
      <c r="L880" s="3" t="s">
        <v>45</v>
      </c>
      <c r="M880" s="3" t="s">
        <v>9</v>
      </c>
      <c r="N880" s="3">
        <v>100</v>
      </c>
      <c r="O880" s="3">
        <v>1</v>
      </c>
      <c r="P880" s="3">
        <v>1</v>
      </c>
      <c r="Q880" s="3">
        <v>0</v>
      </c>
      <c r="R880" s="3"/>
      <c r="S880" s="3" t="s">
        <v>67</v>
      </c>
      <c r="T880" s="3" t="s">
        <v>40</v>
      </c>
      <c r="U880" s="3" t="s">
        <v>40</v>
      </c>
      <c r="V880" s="3" t="s">
        <v>40</v>
      </c>
      <c r="W880" s="3" t="s">
        <v>3774</v>
      </c>
      <c r="X880" s="14">
        <f t="shared" si="13"/>
        <v>1</v>
      </c>
    </row>
    <row r="881" spans="1:24" s="4" customFormat="1" ht="11.25" x14ac:dyDescent="0.2">
      <c r="A881" s="3" t="s">
        <v>3721</v>
      </c>
      <c r="B881" s="3" t="s">
        <v>3780</v>
      </c>
      <c r="C881" s="3" t="s">
        <v>639</v>
      </c>
      <c r="D881" s="3">
        <v>-55</v>
      </c>
      <c r="E881" s="3" t="s">
        <v>3751</v>
      </c>
      <c r="F881" s="3" t="s">
        <v>3752</v>
      </c>
      <c r="G881" s="3"/>
      <c r="H881" s="3"/>
      <c r="I881" s="3" t="s">
        <v>42</v>
      </c>
      <c r="J881" s="3" t="s">
        <v>43</v>
      </c>
      <c r="K881" s="3" t="s">
        <v>44</v>
      </c>
      <c r="L881" s="3" t="s">
        <v>78</v>
      </c>
      <c r="M881" s="3" t="s">
        <v>5256</v>
      </c>
      <c r="N881" s="3" t="s">
        <v>67</v>
      </c>
      <c r="O881" s="3" t="s">
        <v>40</v>
      </c>
      <c r="P881" s="3" t="s">
        <v>40</v>
      </c>
      <c r="Q881" s="3" t="s">
        <v>40</v>
      </c>
      <c r="R881" s="3"/>
      <c r="S881" s="3">
        <v>84.62</v>
      </c>
      <c r="T881" s="3">
        <v>44</v>
      </c>
      <c r="U881" s="3">
        <v>52</v>
      </c>
      <c r="V881" s="3">
        <v>0</v>
      </c>
      <c r="W881" s="3" t="s">
        <v>3753</v>
      </c>
      <c r="X881" s="14" t="str">
        <f t="shared" si="13"/>
        <v>-</v>
      </c>
    </row>
    <row r="882" spans="1:24" s="4" customFormat="1" ht="11.25" x14ac:dyDescent="0.2">
      <c r="A882" s="3" t="s">
        <v>3721</v>
      </c>
      <c r="B882" s="3" t="s">
        <v>3780</v>
      </c>
      <c r="C882" s="3" t="s">
        <v>639</v>
      </c>
      <c r="D882" s="3">
        <v>-40</v>
      </c>
      <c r="E882" s="3" t="s">
        <v>3754</v>
      </c>
      <c r="F882" s="3" t="s">
        <v>3755</v>
      </c>
      <c r="G882" s="3"/>
      <c r="H882" s="3"/>
      <c r="I882" s="3" t="s">
        <v>42</v>
      </c>
      <c r="J882" s="3" t="s">
        <v>43</v>
      </c>
      <c r="K882" s="3" t="s">
        <v>44</v>
      </c>
      <c r="L882" s="3" t="s">
        <v>6</v>
      </c>
      <c r="M882" s="3" t="s">
        <v>5256</v>
      </c>
      <c r="N882" s="3" t="s">
        <v>67</v>
      </c>
      <c r="O882" s="3" t="s">
        <v>40</v>
      </c>
      <c r="P882" s="3" t="s">
        <v>40</v>
      </c>
      <c r="Q882" s="3" t="s">
        <v>40</v>
      </c>
      <c r="R882" s="3"/>
      <c r="S882" s="3">
        <v>67.430000000000007</v>
      </c>
      <c r="T882" s="3">
        <v>207</v>
      </c>
      <c r="U882" s="3">
        <v>307</v>
      </c>
      <c r="V882" s="3">
        <v>0</v>
      </c>
      <c r="W882" s="3" t="s">
        <v>3756</v>
      </c>
      <c r="X882" s="14" t="str">
        <f t="shared" si="13"/>
        <v>-</v>
      </c>
    </row>
    <row r="883" spans="1:24" s="4" customFormat="1" ht="11.25" x14ac:dyDescent="0.2">
      <c r="A883" s="3" t="s">
        <v>3721</v>
      </c>
      <c r="B883" s="3" t="s">
        <v>3780</v>
      </c>
      <c r="C883" s="3" t="s">
        <v>639</v>
      </c>
      <c r="D883" s="3">
        <v>9188</v>
      </c>
      <c r="E883" s="3" t="s">
        <v>3757</v>
      </c>
      <c r="F883" s="3" t="s">
        <v>3759</v>
      </c>
      <c r="G883" s="3" t="s">
        <v>3758</v>
      </c>
      <c r="H883" s="3"/>
      <c r="I883" s="3" t="s">
        <v>42</v>
      </c>
      <c r="J883" s="3" t="s">
        <v>43</v>
      </c>
      <c r="K883" s="3" t="s">
        <v>44</v>
      </c>
      <c r="L883" s="3" t="s">
        <v>6</v>
      </c>
      <c r="M883" s="3" t="s">
        <v>5257</v>
      </c>
      <c r="N883" s="3">
        <v>100</v>
      </c>
      <c r="O883" s="3">
        <v>1</v>
      </c>
      <c r="P883" s="3">
        <v>1</v>
      </c>
      <c r="Q883" s="3">
        <v>0</v>
      </c>
      <c r="R883" s="3"/>
      <c r="S883" s="3">
        <v>50</v>
      </c>
      <c r="T883" s="3">
        <v>1</v>
      </c>
      <c r="U883" s="3">
        <v>2</v>
      </c>
      <c r="V883" s="3">
        <v>0</v>
      </c>
      <c r="W883" s="3" t="s">
        <v>3744</v>
      </c>
      <c r="X883" s="14">
        <f t="shared" si="13"/>
        <v>1</v>
      </c>
    </row>
    <row r="884" spans="1:24" s="4" customFormat="1" ht="11.25" x14ac:dyDescent="0.2">
      <c r="A884" s="3" t="s">
        <v>3721</v>
      </c>
      <c r="B884" s="3" t="s">
        <v>3780</v>
      </c>
      <c r="C884" s="3" t="s">
        <v>639</v>
      </c>
      <c r="D884" s="3">
        <v>9999</v>
      </c>
      <c r="E884" s="3" t="s">
        <v>3760</v>
      </c>
      <c r="F884" s="3" t="s">
        <v>3761</v>
      </c>
      <c r="G884" s="3"/>
      <c r="H884" s="3"/>
      <c r="I884" s="3" t="s">
        <v>42</v>
      </c>
      <c r="J884" s="3" t="s">
        <v>43</v>
      </c>
      <c r="K884" s="3" t="s">
        <v>44</v>
      </c>
      <c r="L884" s="3" t="s">
        <v>78</v>
      </c>
      <c r="M884" s="3" t="s">
        <v>5256</v>
      </c>
      <c r="N884" s="3" t="s">
        <v>67</v>
      </c>
      <c r="O884" s="3" t="s">
        <v>40</v>
      </c>
      <c r="P884" s="3" t="s">
        <v>40</v>
      </c>
      <c r="Q884" s="3" t="s">
        <v>40</v>
      </c>
      <c r="R884" s="3"/>
      <c r="S884" s="3">
        <v>9.91</v>
      </c>
      <c r="T884" s="3">
        <v>54</v>
      </c>
      <c r="U884" s="3">
        <v>545</v>
      </c>
      <c r="V884" s="3">
        <v>0</v>
      </c>
      <c r="W884" s="3" t="s">
        <v>3762</v>
      </c>
      <c r="X884" s="14" t="str">
        <f t="shared" si="13"/>
        <v>-</v>
      </c>
    </row>
    <row r="885" spans="1:24" s="4" customFormat="1" ht="11.25" x14ac:dyDescent="0.2">
      <c r="A885" s="3" t="s">
        <v>3721</v>
      </c>
      <c r="B885" s="3" t="s">
        <v>3780</v>
      </c>
      <c r="C885" s="3" t="s">
        <v>639</v>
      </c>
      <c r="D885" s="3">
        <v>11827</v>
      </c>
      <c r="E885" s="3" t="s">
        <v>3763</v>
      </c>
      <c r="F885" s="3" t="s">
        <v>3765</v>
      </c>
      <c r="G885" s="3" t="s">
        <v>3764</v>
      </c>
      <c r="H885" s="3"/>
      <c r="I885" s="3" t="s">
        <v>42</v>
      </c>
      <c r="J885" s="3" t="s">
        <v>43</v>
      </c>
      <c r="K885" s="3" t="s">
        <v>44</v>
      </c>
      <c r="L885" s="3" t="s">
        <v>78</v>
      </c>
      <c r="M885" s="3" t="s">
        <v>5257</v>
      </c>
      <c r="N885" s="3">
        <v>62.22</v>
      </c>
      <c r="O885" s="3">
        <v>6904</v>
      </c>
      <c r="P885" s="3">
        <v>11097</v>
      </c>
      <c r="Q885" s="3">
        <v>0</v>
      </c>
      <c r="R885" s="3"/>
      <c r="S885" s="3" t="s">
        <v>67</v>
      </c>
      <c r="T885" s="3" t="s">
        <v>40</v>
      </c>
      <c r="U885" s="3" t="s">
        <v>40</v>
      </c>
      <c r="V885" s="3" t="s">
        <v>40</v>
      </c>
      <c r="W885" s="3" t="s">
        <v>3766</v>
      </c>
      <c r="X885" s="14" t="str">
        <f t="shared" si="13"/>
        <v>-</v>
      </c>
    </row>
    <row r="886" spans="1:24" s="4" customFormat="1" ht="11.25" x14ac:dyDescent="0.2">
      <c r="A886" s="3" t="s">
        <v>3721</v>
      </c>
      <c r="B886" s="3" t="s">
        <v>3780</v>
      </c>
      <c r="C886" s="3" t="s">
        <v>639</v>
      </c>
      <c r="D886" s="3">
        <v>11829</v>
      </c>
      <c r="E886" s="3" t="s">
        <v>3767</v>
      </c>
      <c r="F886" s="3" t="s">
        <v>3768</v>
      </c>
      <c r="G886" s="3" t="s">
        <v>3758</v>
      </c>
      <c r="H886" s="3"/>
      <c r="I886" s="3" t="s">
        <v>42</v>
      </c>
      <c r="J886" s="3" t="s">
        <v>43</v>
      </c>
      <c r="K886" s="3" t="s">
        <v>44</v>
      </c>
      <c r="L886" s="3" t="s">
        <v>6</v>
      </c>
      <c r="M886" s="3" t="s">
        <v>5257</v>
      </c>
      <c r="N886" s="3">
        <v>100</v>
      </c>
      <c r="O886" s="3">
        <v>2</v>
      </c>
      <c r="P886" s="3">
        <v>2</v>
      </c>
      <c r="Q886" s="3">
        <v>0</v>
      </c>
      <c r="R886" s="3"/>
      <c r="S886" s="3" t="s">
        <v>67</v>
      </c>
      <c r="T886" s="3" t="s">
        <v>40</v>
      </c>
      <c r="U886" s="3" t="s">
        <v>40</v>
      </c>
      <c r="V886" s="3" t="s">
        <v>40</v>
      </c>
      <c r="W886" s="3" t="s">
        <v>3769</v>
      </c>
      <c r="X886" s="14" t="str">
        <f t="shared" si="13"/>
        <v>-</v>
      </c>
    </row>
    <row r="887" spans="1:24" s="4" customFormat="1" ht="11.25" x14ac:dyDescent="0.2">
      <c r="A887" s="3" t="s">
        <v>3721</v>
      </c>
      <c r="B887" s="3" t="s">
        <v>3780</v>
      </c>
      <c r="C887" s="3" t="s">
        <v>639</v>
      </c>
      <c r="D887" s="3">
        <v>-62</v>
      </c>
      <c r="E887" s="3" t="s">
        <v>3770</v>
      </c>
      <c r="F887" s="3" t="s">
        <v>3773</v>
      </c>
      <c r="G887" s="3" t="s">
        <v>3771</v>
      </c>
      <c r="H887" s="3" t="s">
        <v>3772</v>
      </c>
      <c r="I887" s="3" t="s">
        <v>42</v>
      </c>
      <c r="J887" s="3" t="s">
        <v>43</v>
      </c>
      <c r="K887" s="3" t="s">
        <v>44</v>
      </c>
      <c r="L887" s="3" t="s">
        <v>45</v>
      </c>
      <c r="M887" s="3" t="s">
        <v>9</v>
      </c>
      <c r="N887" s="3">
        <v>100</v>
      </c>
      <c r="O887" s="3">
        <v>1</v>
      </c>
      <c r="P887" s="3">
        <v>1</v>
      </c>
      <c r="Q887" s="3">
        <v>0</v>
      </c>
      <c r="R887" s="3"/>
      <c r="S887" s="3" t="s">
        <v>67</v>
      </c>
      <c r="T887" s="3" t="s">
        <v>40</v>
      </c>
      <c r="U887" s="3" t="s">
        <v>40</v>
      </c>
      <c r="V887" s="3" t="s">
        <v>40</v>
      </c>
      <c r="W887" s="3" t="s">
        <v>3774</v>
      </c>
      <c r="X887" s="14">
        <f t="shared" si="13"/>
        <v>1</v>
      </c>
    </row>
    <row r="888" spans="1:24" s="4" customFormat="1" ht="11.25" x14ac:dyDescent="0.2">
      <c r="A888" s="3" t="s">
        <v>3721</v>
      </c>
      <c r="B888" s="3" t="s">
        <v>3781</v>
      </c>
      <c r="C888" s="3" t="s">
        <v>639</v>
      </c>
      <c r="D888" s="3">
        <v>9188</v>
      </c>
      <c r="E888" s="3" t="s">
        <v>3757</v>
      </c>
      <c r="F888" s="3" t="s">
        <v>3759</v>
      </c>
      <c r="G888" s="3" t="s">
        <v>3758</v>
      </c>
      <c r="H888" s="3"/>
      <c r="I888" s="3" t="s">
        <v>42</v>
      </c>
      <c r="J888" s="3" t="s">
        <v>43</v>
      </c>
      <c r="K888" s="3" t="s">
        <v>44</v>
      </c>
      <c r="L888" s="3" t="s">
        <v>6</v>
      </c>
      <c r="M888" s="3" t="s">
        <v>5257</v>
      </c>
      <c r="N888" s="3">
        <v>100</v>
      </c>
      <c r="O888" s="3">
        <v>3</v>
      </c>
      <c r="P888" s="3">
        <v>3</v>
      </c>
      <c r="Q888" s="3">
        <v>0</v>
      </c>
      <c r="R888" s="3"/>
      <c r="S888" s="3">
        <v>125</v>
      </c>
      <c r="T888" s="3">
        <v>5</v>
      </c>
      <c r="U888" s="3">
        <v>4</v>
      </c>
      <c r="V888" s="3">
        <v>0</v>
      </c>
      <c r="W888" s="3" t="s">
        <v>3744</v>
      </c>
      <c r="X888" s="14">
        <f t="shared" si="13"/>
        <v>-0.2</v>
      </c>
    </row>
    <row r="889" spans="1:24" s="4" customFormat="1" ht="11.25" x14ac:dyDescent="0.2">
      <c r="A889" s="3" t="s">
        <v>3721</v>
      </c>
      <c r="B889" s="3" t="s">
        <v>3781</v>
      </c>
      <c r="C889" s="3" t="s">
        <v>639</v>
      </c>
      <c r="D889" s="3">
        <v>11827</v>
      </c>
      <c r="E889" s="3" t="s">
        <v>3763</v>
      </c>
      <c r="F889" s="3" t="s">
        <v>3765</v>
      </c>
      <c r="G889" s="3" t="s">
        <v>3782</v>
      </c>
      <c r="H889" s="3"/>
      <c r="I889" s="3" t="s">
        <v>42</v>
      </c>
      <c r="J889" s="3" t="s">
        <v>43</v>
      </c>
      <c r="K889" s="3" t="s">
        <v>44</v>
      </c>
      <c r="L889" s="3" t="s">
        <v>78</v>
      </c>
      <c r="M889" s="3" t="s">
        <v>5257</v>
      </c>
      <c r="N889" s="3">
        <v>78.05</v>
      </c>
      <c r="O889" s="3">
        <v>9148</v>
      </c>
      <c r="P889" s="3">
        <v>11721</v>
      </c>
      <c r="Q889" s="3">
        <v>0</v>
      </c>
      <c r="R889" s="3"/>
      <c r="S889" s="3">
        <v>0</v>
      </c>
      <c r="T889" s="3">
        <v>0</v>
      </c>
      <c r="U889" s="3">
        <v>0</v>
      </c>
      <c r="V889" s="3">
        <v>0</v>
      </c>
      <c r="W889" s="3" t="s">
        <v>3766</v>
      </c>
      <c r="X889" s="14" t="str">
        <f t="shared" si="13"/>
        <v>-</v>
      </c>
    </row>
    <row r="890" spans="1:24" s="4" customFormat="1" ht="11.25" x14ac:dyDescent="0.2">
      <c r="A890" s="3" t="s">
        <v>3721</v>
      </c>
      <c r="B890" s="3" t="s">
        <v>3781</v>
      </c>
      <c r="C890" s="3" t="s">
        <v>639</v>
      </c>
      <c r="D890" s="3">
        <v>-62</v>
      </c>
      <c r="E890" s="3" t="s">
        <v>3770</v>
      </c>
      <c r="F890" s="3" t="s">
        <v>3773</v>
      </c>
      <c r="G890" s="3" t="s">
        <v>3771</v>
      </c>
      <c r="H890" s="3" t="s">
        <v>3772</v>
      </c>
      <c r="I890" s="3" t="s">
        <v>42</v>
      </c>
      <c r="J890" s="3" t="s">
        <v>43</v>
      </c>
      <c r="K890" s="3" t="s">
        <v>44</v>
      </c>
      <c r="L890" s="3" t="s">
        <v>45</v>
      </c>
      <c r="M890" s="3" t="s">
        <v>9</v>
      </c>
      <c r="N890" s="3">
        <v>100</v>
      </c>
      <c r="O890" s="3">
        <v>1</v>
      </c>
      <c r="P890" s="3">
        <v>1</v>
      </c>
      <c r="Q890" s="3">
        <v>0</v>
      </c>
      <c r="R890" s="3"/>
      <c r="S890" s="3" t="s">
        <v>67</v>
      </c>
      <c r="T890" s="3" t="s">
        <v>40</v>
      </c>
      <c r="U890" s="3" t="s">
        <v>40</v>
      </c>
      <c r="V890" s="3" t="s">
        <v>40</v>
      </c>
      <c r="W890" s="3" t="s">
        <v>3774</v>
      </c>
      <c r="X890" s="14">
        <f t="shared" si="13"/>
        <v>1</v>
      </c>
    </row>
    <row r="891" spans="1:24" s="4" customFormat="1" ht="11.25" x14ac:dyDescent="0.2">
      <c r="A891" s="3" t="s">
        <v>3721</v>
      </c>
      <c r="B891" s="3" t="s">
        <v>3783</v>
      </c>
      <c r="C891" s="3" t="s">
        <v>639</v>
      </c>
      <c r="D891" s="3">
        <v>-55</v>
      </c>
      <c r="E891" s="3" t="s">
        <v>3751</v>
      </c>
      <c r="F891" s="3" t="s">
        <v>3752</v>
      </c>
      <c r="G891" s="3" t="s">
        <v>3764</v>
      </c>
      <c r="H891" s="3"/>
      <c r="I891" s="3" t="s">
        <v>42</v>
      </c>
      <c r="J891" s="3" t="s">
        <v>43</v>
      </c>
      <c r="K891" s="3" t="s">
        <v>44</v>
      </c>
      <c r="L891" s="3" t="s">
        <v>78</v>
      </c>
      <c r="M891" s="3" t="s">
        <v>5256</v>
      </c>
      <c r="N891" s="3" t="s">
        <v>67</v>
      </c>
      <c r="O891" s="3" t="s">
        <v>40</v>
      </c>
      <c r="P891" s="3" t="s">
        <v>40</v>
      </c>
      <c r="Q891" s="3" t="s">
        <v>40</v>
      </c>
      <c r="R891" s="3"/>
      <c r="S891" s="3">
        <v>60.66</v>
      </c>
      <c r="T891" s="3">
        <v>37</v>
      </c>
      <c r="U891" s="3">
        <v>61</v>
      </c>
      <c r="V891" s="3">
        <v>0</v>
      </c>
      <c r="W891" s="3" t="s">
        <v>3753</v>
      </c>
      <c r="X891" s="14" t="str">
        <f t="shared" si="13"/>
        <v>-</v>
      </c>
    </row>
    <row r="892" spans="1:24" s="4" customFormat="1" ht="11.25" x14ac:dyDescent="0.2">
      <c r="A892" s="3" t="s">
        <v>3721</v>
      </c>
      <c r="B892" s="3" t="s">
        <v>3783</v>
      </c>
      <c r="C892" s="3" t="s">
        <v>639</v>
      </c>
      <c r="D892" s="3">
        <v>-40</v>
      </c>
      <c r="E892" s="3" t="s">
        <v>3754</v>
      </c>
      <c r="F892" s="3" t="s">
        <v>3755</v>
      </c>
      <c r="G892" s="3" t="s">
        <v>3764</v>
      </c>
      <c r="H892" s="3"/>
      <c r="I892" s="3" t="s">
        <v>42</v>
      </c>
      <c r="J892" s="3" t="s">
        <v>43</v>
      </c>
      <c r="K892" s="3" t="s">
        <v>44</v>
      </c>
      <c r="L892" s="3" t="s">
        <v>6</v>
      </c>
      <c r="M892" s="3" t="s">
        <v>5256</v>
      </c>
      <c r="N892" s="3" t="s">
        <v>67</v>
      </c>
      <c r="O892" s="3" t="s">
        <v>40</v>
      </c>
      <c r="P892" s="3" t="s">
        <v>40</v>
      </c>
      <c r="Q892" s="3" t="s">
        <v>40</v>
      </c>
      <c r="R892" s="3"/>
      <c r="S892" s="3">
        <v>47.8</v>
      </c>
      <c r="T892" s="3">
        <v>283</v>
      </c>
      <c r="U892" s="3">
        <v>592</v>
      </c>
      <c r="V892" s="3">
        <v>0</v>
      </c>
      <c r="W892" s="3" t="s">
        <v>3756</v>
      </c>
      <c r="X892" s="14" t="str">
        <f t="shared" si="13"/>
        <v>-</v>
      </c>
    </row>
    <row r="893" spans="1:24" s="4" customFormat="1" ht="11.25" x14ac:dyDescent="0.2">
      <c r="A893" s="3" t="s">
        <v>3721</v>
      </c>
      <c r="B893" s="3" t="s">
        <v>3783</v>
      </c>
      <c r="C893" s="3" t="s">
        <v>639</v>
      </c>
      <c r="D893" s="3">
        <v>9188</v>
      </c>
      <c r="E893" s="3" t="s">
        <v>3757</v>
      </c>
      <c r="F893" s="3" t="s">
        <v>3759</v>
      </c>
      <c r="G893" s="3" t="s">
        <v>3758</v>
      </c>
      <c r="H893" s="3"/>
      <c r="I893" s="3" t="s">
        <v>42</v>
      </c>
      <c r="J893" s="3" t="s">
        <v>43</v>
      </c>
      <c r="K893" s="3" t="s">
        <v>44</v>
      </c>
      <c r="L893" s="3" t="s">
        <v>6</v>
      </c>
      <c r="M893" s="3" t="s">
        <v>5257</v>
      </c>
      <c r="N893" s="3">
        <v>100</v>
      </c>
      <c r="O893" s="3">
        <v>2</v>
      </c>
      <c r="P893" s="3">
        <v>2</v>
      </c>
      <c r="Q893" s="3">
        <v>0</v>
      </c>
      <c r="R893" s="3"/>
      <c r="S893" s="3">
        <v>150</v>
      </c>
      <c r="T893" s="3">
        <v>3</v>
      </c>
      <c r="U893" s="3">
        <v>2</v>
      </c>
      <c r="V893" s="3">
        <v>0</v>
      </c>
      <c r="W893" s="3" t="s">
        <v>3744</v>
      </c>
      <c r="X893" s="14">
        <f t="shared" si="13"/>
        <v>-0.33333333333333331</v>
      </c>
    </row>
    <row r="894" spans="1:24" s="4" customFormat="1" ht="11.25" x14ac:dyDescent="0.2">
      <c r="A894" s="3" t="s">
        <v>3721</v>
      </c>
      <c r="B894" s="3" t="s">
        <v>3783</v>
      </c>
      <c r="C894" s="3" t="s">
        <v>639</v>
      </c>
      <c r="D894" s="3">
        <v>9999</v>
      </c>
      <c r="E894" s="3" t="s">
        <v>3760</v>
      </c>
      <c r="F894" s="3" t="s">
        <v>3761</v>
      </c>
      <c r="G894" s="3" t="s">
        <v>3758</v>
      </c>
      <c r="H894" s="3"/>
      <c r="I894" s="3" t="s">
        <v>42</v>
      </c>
      <c r="J894" s="3" t="s">
        <v>43</v>
      </c>
      <c r="K894" s="3" t="s">
        <v>44</v>
      </c>
      <c r="L894" s="3" t="s">
        <v>78</v>
      </c>
      <c r="M894" s="3" t="s">
        <v>5256</v>
      </c>
      <c r="N894" s="3" t="s">
        <v>67</v>
      </c>
      <c r="O894" s="3" t="s">
        <v>40</v>
      </c>
      <c r="P894" s="3" t="s">
        <v>40</v>
      </c>
      <c r="Q894" s="3" t="s">
        <v>40</v>
      </c>
      <c r="R894" s="3"/>
      <c r="S894" s="3">
        <v>12.25</v>
      </c>
      <c r="T894" s="3">
        <v>49</v>
      </c>
      <c r="U894" s="3">
        <v>399.9</v>
      </c>
      <c r="V894" s="3">
        <v>0</v>
      </c>
      <c r="W894" s="3" t="s">
        <v>3762</v>
      </c>
      <c r="X894" s="14" t="str">
        <f t="shared" si="13"/>
        <v>-</v>
      </c>
    </row>
    <row r="895" spans="1:24" s="4" customFormat="1" ht="11.25" x14ac:dyDescent="0.2">
      <c r="A895" s="3" t="s">
        <v>3721</v>
      </c>
      <c r="B895" s="3" t="s">
        <v>3783</v>
      </c>
      <c r="C895" s="3" t="s">
        <v>639</v>
      </c>
      <c r="D895" s="3">
        <v>11827</v>
      </c>
      <c r="E895" s="3" t="s">
        <v>3763</v>
      </c>
      <c r="F895" s="3" t="s">
        <v>3765</v>
      </c>
      <c r="G895" s="3" t="s">
        <v>3764</v>
      </c>
      <c r="H895" s="3"/>
      <c r="I895" s="3" t="s">
        <v>42</v>
      </c>
      <c r="J895" s="3" t="s">
        <v>43</v>
      </c>
      <c r="K895" s="3" t="s">
        <v>44</v>
      </c>
      <c r="L895" s="3" t="s">
        <v>78</v>
      </c>
      <c r="M895" s="3" t="s">
        <v>5257</v>
      </c>
      <c r="N895" s="3">
        <v>116.85</v>
      </c>
      <c r="O895" s="3">
        <v>10432</v>
      </c>
      <c r="P895" s="3">
        <v>8928</v>
      </c>
      <c r="Q895" s="3">
        <v>0</v>
      </c>
      <c r="R895" s="3"/>
      <c r="S895" s="3">
        <v>33.89</v>
      </c>
      <c r="T895" s="3">
        <v>3026</v>
      </c>
      <c r="U895" s="3">
        <v>8928</v>
      </c>
      <c r="V895" s="3">
        <v>0</v>
      </c>
      <c r="W895" s="3" t="s">
        <v>3766</v>
      </c>
      <c r="X895" s="14">
        <f t="shared" si="13"/>
        <v>2.4479197403363822</v>
      </c>
    </row>
    <row r="896" spans="1:24" s="4" customFormat="1" ht="11.25" x14ac:dyDescent="0.2">
      <c r="A896" s="3" t="s">
        <v>3721</v>
      </c>
      <c r="B896" s="3" t="s">
        <v>3783</v>
      </c>
      <c r="C896" s="3" t="s">
        <v>639</v>
      </c>
      <c r="D896" s="3">
        <v>11829</v>
      </c>
      <c r="E896" s="3" t="s">
        <v>3767</v>
      </c>
      <c r="F896" s="3" t="s">
        <v>3768</v>
      </c>
      <c r="G896" s="3" t="s">
        <v>3758</v>
      </c>
      <c r="H896" s="3"/>
      <c r="I896" s="3" t="s">
        <v>42</v>
      </c>
      <c r="J896" s="3" t="s">
        <v>43</v>
      </c>
      <c r="K896" s="3" t="s">
        <v>44</v>
      </c>
      <c r="L896" s="3" t="s">
        <v>6</v>
      </c>
      <c r="M896" s="3" t="s">
        <v>5257</v>
      </c>
      <c r="N896" s="3">
        <v>100</v>
      </c>
      <c r="O896" s="3">
        <v>2</v>
      </c>
      <c r="P896" s="3">
        <v>2</v>
      </c>
      <c r="Q896" s="3">
        <v>0</v>
      </c>
      <c r="R896" s="3"/>
      <c r="S896" s="3">
        <v>0</v>
      </c>
      <c r="T896" s="3">
        <v>0</v>
      </c>
      <c r="U896" s="3">
        <v>0</v>
      </c>
      <c r="V896" s="3">
        <v>0</v>
      </c>
      <c r="W896" s="3" t="s">
        <v>3769</v>
      </c>
      <c r="X896" s="14" t="str">
        <f t="shared" si="13"/>
        <v>-</v>
      </c>
    </row>
    <row r="897" spans="1:24" s="4" customFormat="1" ht="11.25" x14ac:dyDescent="0.2">
      <c r="A897" s="3" t="s">
        <v>3721</v>
      </c>
      <c r="B897" s="3" t="s">
        <v>3783</v>
      </c>
      <c r="C897" s="3" t="s">
        <v>639</v>
      </c>
      <c r="D897" s="3">
        <v>-62</v>
      </c>
      <c r="E897" s="3" t="s">
        <v>3770</v>
      </c>
      <c r="F897" s="3" t="s">
        <v>3773</v>
      </c>
      <c r="G897" s="3" t="s">
        <v>3771</v>
      </c>
      <c r="H897" s="3" t="s">
        <v>3772</v>
      </c>
      <c r="I897" s="3" t="s">
        <v>42</v>
      </c>
      <c r="J897" s="3" t="s">
        <v>43</v>
      </c>
      <c r="K897" s="3" t="s">
        <v>44</v>
      </c>
      <c r="L897" s="3" t="s">
        <v>45</v>
      </c>
      <c r="M897" s="3" t="s">
        <v>9</v>
      </c>
      <c r="N897" s="3">
        <v>100</v>
      </c>
      <c r="O897" s="3">
        <v>1</v>
      </c>
      <c r="P897" s="3">
        <v>1</v>
      </c>
      <c r="Q897" s="3">
        <v>0</v>
      </c>
      <c r="R897" s="3"/>
      <c r="S897" s="3" t="s">
        <v>67</v>
      </c>
      <c r="T897" s="3" t="s">
        <v>40</v>
      </c>
      <c r="U897" s="3" t="s">
        <v>40</v>
      </c>
      <c r="V897" s="3" t="s">
        <v>40</v>
      </c>
      <c r="W897" s="3" t="s">
        <v>3774</v>
      </c>
      <c r="X897" s="14">
        <f t="shared" si="13"/>
        <v>1</v>
      </c>
    </row>
    <row r="898" spans="1:24" s="4" customFormat="1" ht="11.25" x14ac:dyDescent="0.2">
      <c r="A898" s="3" t="s">
        <v>3721</v>
      </c>
      <c r="B898" s="3" t="s">
        <v>3784</v>
      </c>
      <c r="C898" s="3" t="s">
        <v>639</v>
      </c>
      <c r="D898" s="3">
        <v>-55</v>
      </c>
      <c r="E898" s="3" t="s">
        <v>3751</v>
      </c>
      <c r="F898" s="3" t="s">
        <v>3752</v>
      </c>
      <c r="G898" s="3"/>
      <c r="H898" s="3"/>
      <c r="I898" s="3" t="s">
        <v>42</v>
      </c>
      <c r="J898" s="3" t="s">
        <v>43</v>
      </c>
      <c r="K898" s="3" t="s">
        <v>44</v>
      </c>
      <c r="L898" s="3" t="s">
        <v>78</v>
      </c>
      <c r="M898" s="3" t="s">
        <v>5256</v>
      </c>
      <c r="N898" s="3" t="s">
        <v>67</v>
      </c>
      <c r="O898" s="3" t="s">
        <v>40</v>
      </c>
      <c r="P898" s="3" t="s">
        <v>40</v>
      </c>
      <c r="Q898" s="3" t="s">
        <v>40</v>
      </c>
      <c r="R898" s="3"/>
      <c r="S898" s="3">
        <v>84.21</v>
      </c>
      <c r="T898" s="3">
        <v>32</v>
      </c>
      <c r="U898" s="3">
        <v>38</v>
      </c>
      <c r="V898" s="3">
        <v>0</v>
      </c>
      <c r="W898" s="3" t="s">
        <v>3753</v>
      </c>
      <c r="X898" s="14" t="str">
        <f t="shared" si="13"/>
        <v>-</v>
      </c>
    </row>
    <row r="899" spans="1:24" s="4" customFormat="1" ht="11.25" x14ac:dyDescent="0.2">
      <c r="A899" s="3" t="s">
        <v>3721</v>
      </c>
      <c r="B899" s="3" t="s">
        <v>3784</v>
      </c>
      <c r="C899" s="3" t="s">
        <v>639</v>
      </c>
      <c r="D899" s="3">
        <v>-40</v>
      </c>
      <c r="E899" s="3" t="s">
        <v>3754</v>
      </c>
      <c r="F899" s="3" t="s">
        <v>3755</v>
      </c>
      <c r="G899" s="3"/>
      <c r="H899" s="3"/>
      <c r="I899" s="3" t="s">
        <v>42</v>
      </c>
      <c r="J899" s="3" t="s">
        <v>43</v>
      </c>
      <c r="K899" s="3" t="s">
        <v>44</v>
      </c>
      <c r="L899" s="3" t="s">
        <v>6</v>
      </c>
      <c r="M899" s="3" t="s">
        <v>5256</v>
      </c>
      <c r="N899" s="3" t="s">
        <v>67</v>
      </c>
      <c r="O899" s="3" t="s">
        <v>40</v>
      </c>
      <c r="P899" s="3" t="s">
        <v>40</v>
      </c>
      <c r="Q899" s="3" t="s">
        <v>40</v>
      </c>
      <c r="R899" s="3"/>
      <c r="S899" s="3">
        <v>47.39</v>
      </c>
      <c r="T899" s="3">
        <v>145</v>
      </c>
      <c r="U899" s="3">
        <v>306</v>
      </c>
      <c r="V899" s="3">
        <v>0</v>
      </c>
      <c r="W899" s="3" t="s">
        <v>3756</v>
      </c>
      <c r="X899" s="14" t="str">
        <f t="shared" ref="X899:X962" si="14">+IF(J899="Asc",IF(AND(M899="Nuevo",IFERROR((N899-S899)/S899,"-") ="-"),1,IFERROR((N899-S899)/S899,"-")),IF(AND(M899="Nuevo",IFERROR((N899-S899)/S899,"-") ="-"),1,IFERROR((N899-S899)/S899,"-"))*-1)</f>
        <v>-</v>
      </c>
    </row>
    <row r="900" spans="1:24" s="4" customFormat="1" ht="11.25" x14ac:dyDescent="0.2">
      <c r="A900" s="3" t="s">
        <v>3721</v>
      </c>
      <c r="B900" s="3" t="s">
        <v>3784</v>
      </c>
      <c r="C900" s="3" t="s">
        <v>639</v>
      </c>
      <c r="D900" s="3">
        <v>9188</v>
      </c>
      <c r="E900" s="3" t="s">
        <v>3757</v>
      </c>
      <c r="F900" s="3" t="s">
        <v>3759</v>
      </c>
      <c r="G900" s="3" t="s">
        <v>3758</v>
      </c>
      <c r="H900" s="3"/>
      <c r="I900" s="3" t="s">
        <v>42</v>
      </c>
      <c r="J900" s="3" t="s">
        <v>43</v>
      </c>
      <c r="K900" s="3" t="s">
        <v>44</v>
      </c>
      <c r="L900" s="3" t="s">
        <v>6</v>
      </c>
      <c r="M900" s="3" t="s">
        <v>5257</v>
      </c>
      <c r="N900" s="3">
        <v>100</v>
      </c>
      <c r="O900" s="3">
        <v>4</v>
      </c>
      <c r="P900" s="3">
        <v>4</v>
      </c>
      <c r="Q900" s="3">
        <v>0</v>
      </c>
      <c r="R900" s="3"/>
      <c r="S900" s="3">
        <v>200</v>
      </c>
      <c r="T900" s="3">
        <v>2</v>
      </c>
      <c r="U900" s="3">
        <v>1</v>
      </c>
      <c r="V900" s="3">
        <v>0</v>
      </c>
      <c r="W900" s="3" t="s">
        <v>3744</v>
      </c>
      <c r="X900" s="14">
        <f t="shared" si="14"/>
        <v>-0.5</v>
      </c>
    </row>
    <row r="901" spans="1:24" s="4" customFormat="1" ht="11.25" x14ac:dyDescent="0.2">
      <c r="A901" s="3" t="s">
        <v>3721</v>
      </c>
      <c r="B901" s="3" t="s">
        <v>3784</v>
      </c>
      <c r="C901" s="3" t="s">
        <v>639</v>
      </c>
      <c r="D901" s="3">
        <v>9999</v>
      </c>
      <c r="E901" s="3" t="s">
        <v>3760</v>
      </c>
      <c r="F901" s="3" t="s">
        <v>3761</v>
      </c>
      <c r="G901" s="3"/>
      <c r="H901" s="3"/>
      <c r="I901" s="3" t="s">
        <v>42</v>
      </c>
      <c r="J901" s="3" t="s">
        <v>43</v>
      </c>
      <c r="K901" s="3" t="s">
        <v>44</v>
      </c>
      <c r="L901" s="3" t="s">
        <v>78</v>
      </c>
      <c r="M901" s="3" t="s">
        <v>5256</v>
      </c>
      <c r="N901" s="3" t="s">
        <v>67</v>
      </c>
      <c r="O901" s="3" t="s">
        <v>40</v>
      </c>
      <c r="P901" s="3" t="s">
        <v>40</v>
      </c>
      <c r="Q901" s="3" t="s">
        <v>40</v>
      </c>
      <c r="R901" s="3"/>
      <c r="S901" s="3">
        <v>20.74</v>
      </c>
      <c r="T901" s="3">
        <v>24.2</v>
      </c>
      <c r="U901" s="3">
        <v>116.7</v>
      </c>
      <c r="V901" s="3">
        <v>0</v>
      </c>
      <c r="W901" s="3" t="s">
        <v>3762</v>
      </c>
      <c r="X901" s="14" t="str">
        <f t="shared" si="14"/>
        <v>-</v>
      </c>
    </row>
    <row r="902" spans="1:24" s="4" customFormat="1" ht="11.25" x14ac:dyDescent="0.2">
      <c r="A902" s="3" t="s">
        <v>3721</v>
      </c>
      <c r="B902" s="3" t="s">
        <v>3784</v>
      </c>
      <c r="C902" s="3" t="s">
        <v>639</v>
      </c>
      <c r="D902" s="3">
        <v>11827</v>
      </c>
      <c r="E902" s="3" t="s">
        <v>3763</v>
      </c>
      <c r="F902" s="3" t="s">
        <v>3765</v>
      </c>
      <c r="G902" s="3" t="s">
        <v>3764</v>
      </c>
      <c r="H902" s="3"/>
      <c r="I902" s="3" t="s">
        <v>42</v>
      </c>
      <c r="J902" s="3" t="s">
        <v>43</v>
      </c>
      <c r="K902" s="3" t="s">
        <v>44</v>
      </c>
      <c r="L902" s="3" t="s">
        <v>78</v>
      </c>
      <c r="M902" s="3" t="s">
        <v>5257</v>
      </c>
      <c r="N902" s="3">
        <v>72.39</v>
      </c>
      <c r="O902" s="3">
        <v>3353</v>
      </c>
      <c r="P902" s="3">
        <v>4632</v>
      </c>
      <c r="Q902" s="3">
        <v>0</v>
      </c>
      <c r="R902" s="3"/>
      <c r="S902" s="3">
        <v>0</v>
      </c>
      <c r="T902" s="3">
        <v>0</v>
      </c>
      <c r="U902" s="3">
        <v>0</v>
      </c>
      <c r="V902" s="3">
        <v>0</v>
      </c>
      <c r="W902" s="3" t="s">
        <v>3766</v>
      </c>
      <c r="X902" s="14" t="str">
        <f t="shared" si="14"/>
        <v>-</v>
      </c>
    </row>
    <row r="903" spans="1:24" s="4" customFormat="1" ht="11.25" x14ac:dyDescent="0.2">
      <c r="A903" s="3" t="s">
        <v>3721</v>
      </c>
      <c r="B903" s="3" t="s">
        <v>3784</v>
      </c>
      <c r="C903" s="3" t="s">
        <v>639</v>
      </c>
      <c r="D903" s="3">
        <v>11829</v>
      </c>
      <c r="E903" s="3" t="s">
        <v>3767</v>
      </c>
      <c r="F903" s="3" t="s">
        <v>3768</v>
      </c>
      <c r="G903" s="3" t="s">
        <v>3758</v>
      </c>
      <c r="H903" s="3"/>
      <c r="I903" s="3" t="s">
        <v>42</v>
      </c>
      <c r="J903" s="3" t="s">
        <v>43</v>
      </c>
      <c r="K903" s="3" t="s">
        <v>44</v>
      </c>
      <c r="L903" s="3" t="s">
        <v>6</v>
      </c>
      <c r="M903" s="3" t="s">
        <v>5257</v>
      </c>
      <c r="N903" s="3">
        <v>100</v>
      </c>
      <c r="O903" s="3">
        <v>1</v>
      </c>
      <c r="P903" s="3">
        <v>1</v>
      </c>
      <c r="Q903" s="3">
        <v>0</v>
      </c>
      <c r="R903" s="3"/>
      <c r="S903" s="3">
        <v>50</v>
      </c>
      <c r="T903" s="3">
        <v>1</v>
      </c>
      <c r="U903" s="3">
        <v>2</v>
      </c>
      <c r="V903" s="3">
        <v>0</v>
      </c>
      <c r="W903" s="3" t="s">
        <v>3769</v>
      </c>
      <c r="X903" s="14">
        <f t="shared" si="14"/>
        <v>1</v>
      </c>
    </row>
    <row r="904" spans="1:24" s="4" customFormat="1" ht="11.25" x14ac:dyDescent="0.2">
      <c r="A904" s="3" t="s">
        <v>3721</v>
      </c>
      <c r="B904" s="3" t="s">
        <v>3784</v>
      </c>
      <c r="C904" s="3" t="s">
        <v>639</v>
      </c>
      <c r="D904" s="3">
        <v>-62</v>
      </c>
      <c r="E904" s="3" t="s">
        <v>3770</v>
      </c>
      <c r="F904" s="3" t="s">
        <v>3773</v>
      </c>
      <c r="G904" s="3" t="s">
        <v>3771</v>
      </c>
      <c r="H904" s="3" t="s">
        <v>3772</v>
      </c>
      <c r="I904" s="3" t="s">
        <v>42</v>
      </c>
      <c r="J904" s="3" t="s">
        <v>43</v>
      </c>
      <c r="K904" s="3" t="s">
        <v>44</v>
      </c>
      <c r="L904" s="3" t="s">
        <v>45</v>
      </c>
      <c r="M904" s="3" t="s">
        <v>9</v>
      </c>
      <c r="N904" s="3">
        <v>100</v>
      </c>
      <c r="O904" s="3">
        <v>1</v>
      </c>
      <c r="P904" s="3">
        <v>1</v>
      </c>
      <c r="Q904" s="3">
        <v>0</v>
      </c>
      <c r="R904" s="3"/>
      <c r="S904" s="3" t="s">
        <v>67</v>
      </c>
      <c r="T904" s="3" t="s">
        <v>40</v>
      </c>
      <c r="U904" s="3" t="s">
        <v>40</v>
      </c>
      <c r="V904" s="3" t="s">
        <v>40</v>
      </c>
      <c r="W904" s="3" t="s">
        <v>3774</v>
      </c>
      <c r="X904" s="14">
        <f t="shared" si="14"/>
        <v>1</v>
      </c>
    </row>
    <row r="905" spans="1:24" s="4" customFormat="1" ht="11.25" x14ac:dyDescent="0.2">
      <c r="A905" s="3" t="s">
        <v>3721</v>
      </c>
      <c r="B905" s="3" t="s">
        <v>3785</v>
      </c>
      <c r="C905" s="3" t="s">
        <v>639</v>
      </c>
      <c r="D905" s="3">
        <v>-40</v>
      </c>
      <c r="E905" s="3" t="s">
        <v>3754</v>
      </c>
      <c r="F905" s="3" t="s">
        <v>3755</v>
      </c>
      <c r="G905" s="3"/>
      <c r="H905" s="3"/>
      <c r="I905" s="3" t="s">
        <v>42</v>
      </c>
      <c r="J905" s="3" t="s">
        <v>43</v>
      </c>
      <c r="K905" s="3" t="s">
        <v>44</v>
      </c>
      <c r="L905" s="3" t="s">
        <v>6</v>
      </c>
      <c r="M905" s="3" t="s">
        <v>5256</v>
      </c>
      <c r="N905" s="3" t="s">
        <v>67</v>
      </c>
      <c r="O905" s="3" t="s">
        <v>40</v>
      </c>
      <c r="P905" s="3" t="s">
        <v>40</v>
      </c>
      <c r="Q905" s="3" t="s">
        <v>40</v>
      </c>
      <c r="R905" s="3"/>
      <c r="S905" s="3">
        <v>43.36</v>
      </c>
      <c r="T905" s="3">
        <v>49</v>
      </c>
      <c r="U905" s="3">
        <v>113</v>
      </c>
      <c r="V905" s="3">
        <v>0</v>
      </c>
      <c r="W905" s="3" t="s">
        <v>3756</v>
      </c>
      <c r="X905" s="14" t="str">
        <f t="shared" si="14"/>
        <v>-</v>
      </c>
    </row>
    <row r="906" spans="1:24" s="4" customFormat="1" ht="11.25" x14ac:dyDescent="0.2">
      <c r="A906" s="3" t="s">
        <v>3721</v>
      </c>
      <c r="B906" s="3" t="s">
        <v>3785</v>
      </c>
      <c r="C906" s="3" t="s">
        <v>639</v>
      </c>
      <c r="D906" s="3">
        <v>9188</v>
      </c>
      <c r="E906" s="3" t="s">
        <v>3757</v>
      </c>
      <c r="F906" s="3" t="s">
        <v>3759</v>
      </c>
      <c r="G906" s="3" t="s">
        <v>3758</v>
      </c>
      <c r="H906" s="3"/>
      <c r="I906" s="3" t="s">
        <v>42</v>
      </c>
      <c r="J906" s="3" t="s">
        <v>43</v>
      </c>
      <c r="K906" s="3" t="s">
        <v>44</v>
      </c>
      <c r="L906" s="3" t="s">
        <v>6</v>
      </c>
      <c r="M906" s="3" t="s">
        <v>5257</v>
      </c>
      <c r="N906" s="3">
        <v>100</v>
      </c>
      <c r="O906" s="3">
        <v>1</v>
      </c>
      <c r="P906" s="3">
        <v>1</v>
      </c>
      <c r="Q906" s="3">
        <v>0</v>
      </c>
      <c r="R906" s="3"/>
      <c r="S906" s="3">
        <v>200</v>
      </c>
      <c r="T906" s="3">
        <v>2</v>
      </c>
      <c r="U906" s="3">
        <v>1</v>
      </c>
      <c r="V906" s="3">
        <v>0</v>
      </c>
      <c r="W906" s="3" t="s">
        <v>3744</v>
      </c>
      <c r="X906" s="14">
        <f t="shared" si="14"/>
        <v>-0.5</v>
      </c>
    </row>
    <row r="907" spans="1:24" s="4" customFormat="1" ht="11.25" x14ac:dyDescent="0.2">
      <c r="A907" s="3" t="s">
        <v>3721</v>
      </c>
      <c r="B907" s="3" t="s">
        <v>3785</v>
      </c>
      <c r="C907" s="3" t="s">
        <v>639</v>
      </c>
      <c r="D907" s="3">
        <v>9999</v>
      </c>
      <c r="E907" s="3" t="s">
        <v>3760</v>
      </c>
      <c r="F907" s="3" t="s">
        <v>3761</v>
      </c>
      <c r="G907" s="3"/>
      <c r="H907" s="3"/>
      <c r="I907" s="3" t="s">
        <v>42</v>
      </c>
      <c r="J907" s="3" t="s">
        <v>43</v>
      </c>
      <c r="K907" s="3" t="s">
        <v>44</v>
      </c>
      <c r="L907" s="3" t="s">
        <v>78</v>
      </c>
      <c r="M907" s="3" t="s">
        <v>5256</v>
      </c>
      <c r="N907" s="3" t="s">
        <v>67</v>
      </c>
      <c r="O907" s="3" t="s">
        <v>40</v>
      </c>
      <c r="P907" s="3" t="s">
        <v>40</v>
      </c>
      <c r="Q907" s="3" t="s">
        <v>40</v>
      </c>
      <c r="R907" s="3"/>
      <c r="S907" s="3">
        <v>19.96</v>
      </c>
      <c r="T907" s="3">
        <v>19.2</v>
      </c>
      <c r="U907" s="3">
        <v>96.2</v>
      </c>
      <c r="V907" s="3">
        <v>0</v>
      </c>
      <c r="W907" s="3" t="s">
        <v>3762</v>
      </c>
      <c r="X907" s="14" t="str">
        <f t="shared" si="14"/>
        <v>-</v>
      </c>
    </row>
    <row r="908" spans="1:24" s="4" customFormat="1" ht="11.25" x14ac:dyDescent="0.2">
      <c r="A908" s="3" t="s">
        <v>3721</v>
      </c>
      <c r="B908" s="3" t="s">
        <v>3785</v>
      </c>
      <c r="C908" s="3" t="s">
        <v>639</v>
      </c>
      <c r="D908" s="3">
        <v>11827</v>
      </c>
      <c r="E908" s="3" t="s">
        <v>3763</v>
      </c>
      <c r="F908" s="3" t="s">
        <v>3765</v>
      </c>
      <c r="G908" s="3" t="s">
        <v>3764</v>
      </c>
      <c r="H908" s="3"/>
      <c r="I908" s="3" t="s">
        <v>42</v>
      </c>
      <c r="J908" s="3" t="s">
        <v>43</v>
      </c>
      <c r="K908" s="3" t="s">
        <v>44</v>
      </c>
      <c r="L908" s="3" t="s">
        <v>78</v>
      </c>
      <c r="M908" s="3" t="s">
        <v>5257</v>
      </c>
      <c r="N908" s="3">
        <v>256.88</v>
      </c>
      <c r="O908" s="3">
        <v>2818</v>
      </c>
      <c r="P908" s="3">
        <v>1097</v>
      </c>
      <c r="Q908" s="3">
        <v>0</v>
      </c>
      <c r="R908" s="3"/>
      <c r="S908" s="3">
        <v>0</v>
      </c>
      <c r="T908" s="3">
        <v>0</v>
      </c>
      <c r="U908" s="3">
        <v>0</v>
      </c>
      <c r="V908" s="3">
        <v>0</v>
      </c>
      <c r="W908" s="3" t="s">
        <v>3766</v>
      </c>
      <c r="X908" s="14" t="str">
        <f t="shared" si="14"/>
        <v>-</v>
      </c>
    </row>
    <row r="909" spans="1:24" s="4" customFormat="1" ht="11.25" x14ac:dyDescent="0.2">
      <c r="A909" s="3" t="s">
        <v>3721</v>
      </c>
      <c r="B909" s="3" t="s">
        <v>3785</v>
      </c>
      <c r="C909" s="3" t="s">
        <v>639</v>
      </c>
      <c r="D909" s="3">
        <v>11829</v>
      </c>
      <c r="E909" s="3" t="s">
        <v>3767</v>
      </c>
      <c r="F909" s="3" t="s">
        <v>3768</v>
      </c>
      <c r="G909" s="3" t="s">
        <v>3758</v>
      </c>
      <c r="H909" s="3" t="s">
        <v>3778</v>
      </c>
      <c r="I909" s="3" t="s">
        <v>42</v>
      </c>
      <c r="J909" s="3" t="s">
        <v>43</v>
      </c>
      <c r="K909" s="3" t="s">
        <v>44</v>
      </c>
      <c r="L909" s="3" t="s">
        <v>6</v>
      </c>
      <c r="M909" s="3" t="s">
        <v>9</v>
      </c>
      <c r="N909" s="3">
        <v>100</v>
      </c>
      <c r="O909" s="3">
        <v>3</v>
      </c>
      <c r="P909" s="3">
        <v>3</v>
      </c>
      <c r="Q909" s="3">
        <v>0</v>
      </c>
      <c r="R909" s="3"/>
      <c r="S909" s="3">
        <v>0</v>
      </c>
      <c r="T909" s="3">
        <v>0</v>
      </c>
      <c r="U909" s="3">
        <v>0</v>
      </c>
      <c r="V909" s="3">
        <v>0</v>
      </c>
      <c r="W909" s="3" t="s">
        <v>3769</v>
      </c>
      <c r="X909" s="14">
        <f t="shared" si="14"/>
        <v>1</v>
      </c>
    </row>
    <row r="910" spans="1:24" s="4" customFormat="1" ht="11.25" x14ac:dyDescent="0.2">
      <c r="A910" s="3" t="s">
        <v>3721</v>
      </c>
      <c r="B910" s="3" t="s">
        <v>3785</v>
      </c>
      <c r="C910" s="3" t="s">
        <v>639</v>
      </c>
      <c r="D910" s="3">
        <v>-62</v>
      </c>
      <c r="E910" s="3" t="s">
        <v>3770</v>
      </c>
      <c r="F910" s="3" t="s">
        <v>3773</v>
      </c>
      <c r="G910" s="3" t="s">
        <v>3771</v>
      </c>
      <c r="H910" s="3" t="s">
        <v>3772</v>
      </c>
      <c r="I910" s="3" t="s">
        <v>42</v>
      </c>
      <c r="J910" s="3" t="s">
        <v>43</v>
      </c>
      <c r="K910" s="3" t="s">
        <v>44</v>
      </c>
      <c r="L910" s="3" t="s">
        <v>45</v>
      </c>
      <c r="M910" s="3" t="s">
        <v>9</v>
      </c>
      <c r="N910" s="3">
        <v>100</v>
      </c>
      <c r="O910" s="3">
        <v>1</v>
      </c>
      <c r="P910" s="3">
        <v>1</v>
      </c>
      <c r="Q910" s="3">
        <v>0</v>
      </c>
      <c r="R910" s="3"/>
      <c r="S910" s="3">
        <v>0</v>
      </c>
      <c r="T910" s="3">
        <v>0</v>
      </c>
      <c r="U910" s="3">
        <v>0</v>
      </c>
      <c r="V910" s="3">
        <v>0</v>
      </c>
      <c r="W910" s="3" t="s">
        <v>3774</v>
      </c>
      <c r="X910" s="14">
        <f t="shared" si="14"/>
        <v>1</v>
      </c>
    </row>
    <row r="911" spans="1:24" s="4" customFormat="1" ht="11.25" x14ac:dyDescent="0.2">
      <c r="A911" s="3" t="s">
        <v>3721</v>
      </c>
      <c r="B911" s="3" t="s">
        <v>3786</v>
      </c>
      <c r="C911" s="3" t="s">
        <v>639</v>
      </c>
      <c r="D911" s="3">
        <v>-55</v>
      </c>
      <c r="E911" s="3" t="s">
        <v>3751</v>
      </c>
      <c r="F911" s="3" t="s">
        <v>3752</v>
      </c>
      <c r="G911" s="3"/>
      <c r="H911" s="3"/>
      <c r="I911" s="3" t="s">
        <v>42</v>
      </c>
      <c r="J911" s="3" t="s">
        <v>43</v>
      </c>
      <c r="K911" s="3" t="s">
        <v>44</v>
      </c>
      <c r="L911" s="3" t="s">
        <v>78</v>
      </c>
      <c r="M911" s="3" t="s">
        <v>5256</v>
      </c>
      <c r="N911" s="3" t="s">
        <v>67</v>
      </c>
      <c r="O911" s="3" t="s">
        <v>40</v>
      </c>
      <c r="P911" s="3" t="s">
        <v>40</v>
      </c>
      <c r="Q911" s="3" t="s">
        <v>40</v>
      </c>
      <c r="R911" s="3"/>
      <c r="S911" s="3">
        <v>85.19</v>
      </c>
      <c r="T911" s="3">
        <v>23</v>
      </c>
      <c r="U911" s="3">
        <v>27</v>
      </c>
      <c r="V911" s="3">
        <v>0</v>
      </c>
      <c r="W911" s="3" t="s">
        <v>3753</v>
      </c>
      <c r="X911" s="14" t="str">
        <f t="shared" si="14"/>
        <v>-</v>
      </c>
    </row>
    <row r="912" spans="1:24" s="4" customFormat="1" ht="11.25" x14ac:dyDescent="0.2">
      <c r="A912" s="3" t="s">
        <v>3721</v>
      </c>
      <c r="B912" s="3" t="s">
        <v>3786</v>
      </c>
      <c r="C912" s="3" t="s">
        <v>639</v>
      </c>
      <c r="D912" s="3">
        <v>-40</v>
      </c>
      <c r="E912" s="3" t="s">
        <v>3754</v>
      </c>
      <c r="F912" s="3" t="s">
        <v>3755</v>
      </c>
      <c r="G912" s="3"/>
      <c r="H912" s="3"/>
      <c r="I912" s="3" t="s">
        <v>42</v>
      </c>
      <c r="J912" s="3" t="s">
        <v>43</v>
      </c>
      <c r="K912" s="3" t="s">
        <v>44</v>
      </c>
      <c r="L912" s="3" t="s">
        <v>6</v>
      </c>
      <c r="M912" s="3" t="s">
        <v>5256</v>
      </c>
      <c r="N912" s="3" t="s">
        <v>67</v>
      </c>
      <c r="O912" s="3" t="s">
        <v>40</v>
      </c>
      <c r="P912" s="3" t="s">
        <v>40</v>
      </c>
      <c r="Q912" s="3" t="s">
        <v>40</v>
      </c>
      <c r="R912" s="3"/>
      <c r="S912" s="3">
        <v>66.900000000000006</v>
      </c>
      <c r="T912" s="3">
        <v>194</v>
      </c>
      <c r="U912" s="3">
        <v>290</v>
      </c>
      <c r="V912" s="3">
        <v>0</v>
      </c>
      <c r="W912" s="3" t="s">
        <v>3756</v>
      </c>
      <c r="X912" s="14" t="str">
        <f t="shared" si="14"/>
        <v>-</v>
      </c>
    </row>
    <row r="913" spans="1:24" s="4" customFormat="1" ht="11.25" x14ac:dyDescent="0.2">
      <c r="A913" s="3" t="s">
        <v>3721</v>
      </c>
      <c r="B913" s="3" t="s">
        <v>3786</v>
      </c>
      <c r="C913" s="3" t="s">
        <v>639</v>
      </c>
      <c r="D913" s="3">
        <v>9188</v>
      </c>
      <c r="E913" s="3" t="s">
        <v>3757</v>
      </c>
      <c r="F913" s="3" t="s">
        <v>3759</v>
      </c>
      <c r="G913" s="3" t="s">
        <v>3758</v>
      </c>
      <c r="H913" s="3"/>
      <c r="I913" s="3" t="s">
        <v>42</v>
      </c>
      <c r="J913" s="3" t="s">
        <v>43</v>
      </c>
      <c r="K913" s="3" t="s">
        <v>44</v>
      </c>
      <c r="L913" s="3" t="s">
        <v>6</v>
      </c>
      <c r="M913" s="3" t="s">
        <v>5257</v>
      </c>
      <c r="N913" s="3">
        <v>100</v>
      </c>
      <c r="O913" s="3">
        <v>3</v>
      </c>
      <c r="P913" s="3">
        <v>3</v>
      </c>
      <c r="Q913" s="3">
        <v>0</v>
      </c>
      <c r="R913" s="3"/>
      <c r="S913" s="3" t="s">
        <v>67</v>
      </c>
      <c r="T913" s="3" t="s">
        <v>40</v>
      </c>
      <c r="U913" s="3" t="s">
        <v>40</v>
      </c>
      <c r="V913" s="3" t="s">
        <v>40</v>
      </c>
      <c r="W913" s="3" t="s">
        <v>3744</v>
      </c>
      <c r="X913" s="14" t="str">
        <f t="shared" si="14"/>
        <v>-</v>
      </c>
    </row>
    <row r="914" spans="1:24" s="4" customFormat="1" ht="11.25" x14ac:dyDescent="0.2">
      <c r="A914" s="3" t="s">
        <v>3721</v>
      </c>
      <c r="B914" s="3" t="s">
        <v>3786</v>
      </c>
      <c r="C914" s="3" t="s">
        <v>639</v>
      </c>
      <c r="D914" s="3">
        <v>9999</v>
      </c>
      <c r="E914" s="3" t="s">
        <v>3760</v>
      </c>
      <c r="F914" s="3" t="s">
        <v>3761</v>
      </c>
      <c r="G914" s="3"/>
      <c r="H914" s="3"/>
      <c r="I914" s="3" t="s">
        <v>42</v>
      </c>
      <c r="J914" s="3" t="s">
        <v>43</v>
      </c>
      <c r="K914" s="3" t="s">
        <v>44</v>
      </c>
      <c r="L914" s="3" t="s">
        <v>78</v>
      </c>
      <c r="M914" s="3" t="s">
        <v>5256</v>
      </c>
      <c r="N914" s="3" t="s">
        <v>67</v>
      </c>
      <c r="O914" s="3" t="s">
        <v>40</v>
      </c>
      <c r="P914" s="3" t="s">
        <v>40</v>
      </c>
      <c r="Q914" s="3" t="s">
        <v>40</v>
      </c>
      <c r="R914" s="3"/>
      <c r="S914" s="3">
        <v>17.72</v>
      </c>
      <c r="T914" s="3">
        <v>41.3</v>
      </c>
      <c r="U914" s="3">
        <v>233.1</v>
      </c>
      <c r="V914" s="3">
        <v>0</v>
      </c>
      <c r="W914" s="3" t="s">
        <v>3762</v>
      </c>
      <c r="X914" s="14" t="str">
        <f t="shared" si="14"/>
        <v>-</v>
      </c>
    </row>
    <row r="915" spans="1:24" s="4" customFormat="1" ht="11.25" x14ac:dyDescent="0.2">
      <c r="A915" s="3" t="s">
        <v>3721</v>
      </c>
      <c r="B915" s="3" t="s">
        <v>3786</v>
      </c>
      <c r="C915" s="3" t="s">
        <v>639</v>
      </c>
      <c r="D915" s="3">
        <v>11827</v>
      </c>
      <c r="E915" s="3" t="s">
        <v>3763</v>
      </c>
      <c r="F915" s="3" t="s">
        <v>3765</v>
      </c>
      <c r="G915" s="3" t="s">
        <v>3764</v>
      </c>
      <c r="H915" s="3"/>
      <c r="I915" s="3" t="s">
        <v>42</v>
      </c>
      <c r="J915" s="3" t="s">
        <v>43</v>
      </c>
      <c r="K915" s="3" t="s">
        <v>44</v>
      </c>
      <c r="L915" s="3" t="s">
        <v>78</v>
      </c>
      <c r="M915" s="3" t="s">
        <v>5257</v>
      </c>
      <c r="N915" s="3">
        <v>97.47</v>
      </c>
      <c r="O915" s="3">
        <v>3924</v>
      </c>
      <c r="P915" s="3">
        <v>4026</v>
      </c>
      <c r="Q915" s="3">
        <v>0</v>
      </c>
      <c r="R915" s="3"/>
      <c r="S915" s="3" t="s">
        <v>67</v>
      </c>
      <c r="T915" s="3" t="s">
        <v>40</v>
      </c>
      <c r="U915" s="3" t="s">
        <v>40</v>
      </c>
      <c r="V915" s="3" t="s">
        <v>40</v>
      </c>
      <c r="W915" s="3" t="s">
        <v>3766</v>
      </c>
      <c r="X915" s="14" t="str">
        <f t="shared" si="14"/>
        <v>-</v>
      </c>
    </row>
    <row r="916" spans="1:24" s="4" customFormat="1" ht="11.25" x14ac:dyDescent="0.2">
      <c r="A916" s="3" t="s">
        <v>3721</v>
      </c>
      <c r="B916" s="3" t="s">
        <v>3786</v>
      </c>
      <c r="C916" s="3" t="s">
        <v>639</v>
      </c>
      <c r="D916" s="3">
        <v>11829</v>
      </c>
      <c r="E916" s="3" t="s">
        <v>3767</v>
      </c>
      <c r="F916" s="3" t="s">
        <v>3768</v>
      </c>
      <c r="G916" s="3" t="s">
        <v>3758</v>
      </c>
      <c r="H916" s="3"/>
      <c r="I916" s="3" t="s">
        <v>42</v>
      </c>
      <c r="J916" s="3" t="s">
        <v>43</v>
      </c>
      <c r="K916" s="3" t="s">
        <v>44</v>
      </c>
      <c r="L916" s="3" t="s">
        <v>6</v>
      </c>
      <c r="M916" s="3" t="s">
        <v>5257</v>
      </c>
      <c r="N916" s="3">
        <v>100</v>
      </c>
      <c r="O916" s="3">
        <v>4</v>
      </c>
      <c r="P916" s="3">
        <v>4</v>
      </c>
      <c r="Q916" s="3">
        <v>0</v>
      </c>
      <c r="R916" s="3"/>
      <c r="S916" s="3" t="s">
        <v>67</v>
      </c>
      <c r="T916" s="3" t="s">
        <v>40</v>
      </c>
      <c r="U916" s="3" t="s">
        <v>40</v>
      </c>
      <c r="V916" s="3" t="s">
        <v>40</v>
      </c>
      <c r="W916" s="3" t="s">
        <v>3769</v>
      </c>
      <c r="X916" s="14" t="str">
        <f t="shared" si="14"/>
        <v>-</v>
      </c>
    </row>
    <row r="917" spans="1:24" s="4" customFormat="1" ht="11.25" x14ac:dyDescent="0.2">
      <c r="A917" s="3" t="s">
        <v>3721</v>
      </c>
      <c r="B917" s="3" t="s">
        <v>3786</v>
      </c>
      <c r="C917" s="3" t="s">
        <v>639</v>
      </c>
      <c r="D917" s="3">
        <v>14011</v>
      </c>
      <c r="E917" s="3" t="s">
        <v>3770</v>
      </c>
      <c r="F917" s="3" t="s">
        <v>3773</v>
      </c>
      <c r="G917" s="3" t="s">
        <v>3771</v>
      </c>
      <c r="H917" s="3" t="s">
        <v>3772</v>
      </c>
      <c r="I917" s="3" t="s">
        <v>42</v>
      </c>
      <c r="J917" s="3" t="s">
        <v>43</v>
      </c>
      <c r="K917" s="3" t="s">
        <v>44</v>
      </c>
      <c r="L917" s="3" t="s">
        <v>45</v>
      </c>
      <c r="M917" s="3" t="s">
        <v>9</v>
      </c>
      <c r="N917" s="3">
        <v>100</v>
      </c>
      <c r="O917" s="3">
        <v>1</v>
      </c>
      <c r="P917" s="3">
        <v>1</v>
      </c>
      <c r="Q917" s="3">
        <v>0</v>
      </c>
      <c r="R917" s="3"/>
      <c r="S917" s="3" t="s">
        <v>67</v>
      </c>
      <c r="T917" s="3" t="s">
        <v>40</v>
      </c>
      <c r="U917" s="3" t="s">
        <v>40</v>
      </c>
      <c r="V917" s="3" t="s">
        <v>40</v>
      </c>
      <c r="W917" s="3" t="s">
        <v>3774</v>
      </c>
      <c r="X917" s="14">
        <f t="shared" si="14"/>
        <v>1</v>
      </c>
    </row>
    <row r="918" spans="1:24" s="4" customFormat="1" ht="11.25" x14ac:dyDescent="0.2">
      <c r="A918" s="3" t="s">
        <v>3721</v>
      </c>
      <c r="B918" s="3" t="s">
        <v>3787</v>
      </c>
      <c r="C918" s="3" t="s">
        <v>639</v>
      </c>
      <c r="D918" s="3">
        <v>-55</v>
      </c>
      <c r="E918" s="3" t="s">
        <v>3751</v>
      </c>
      <c r="F918" s="3" t="s">
        <v>3752</v>
      </c>
      <c r="G918" s="3"/>
      <c r="H918" s="3"/>
      <c r="I918" s="3" t="s">
        <v>42</v>
      </c>
      <c r="J918" s="3" t="s">
        <v>43</v>
      </c>
      <c r="K918" s="3" t="s">
        <v>44</v>
      </c>
      <c r="L918" s="3" t="s">
        <v>78</v>
      </c>
      <c r="M918" s="3" t="s">
        <v>5256</v>
      </c>
      <c r="N918" s="3" t="s">
        <v>67</v>
      </c>
      <c r="O918" s="3" t="s">
        <v>40</v>
      </c>
      <c r="P918" s="3" t="s">
        <v>40</v>
      </c>
      <c r="Q918" s="3" t="s">
        <v>40</v>
      </c>
      <c r="R918" s="3"/>
      <c r="S918" s="3">
        <v>29.55</v>
      </c>
      <c r="T918" s="3">
        <v>13</v>
      </c>
      <c r="U918" s="3">
        <v>44</v>
      </c>
      <c r="V918" s="3">
        <v>0</v>
      </c>
      <c r="W918" s="3" t="s">
        <v>3753</v>
      </c>
      <c r="X918" s="14" t="str">
        <f t="shared" si="14"/>
        <v>-</v>
      </c>
    </row>
    <row r="919" spans="1:24" s="4" customFormat="1" ht="11.25" x14ac:dyDescent="0.2">
      <c r="A919" s="3" t="s">
        <v>3721</v>
      </c>
      <c r="B919" s="3" t="s">
        <v>3787</v>
      </c>
      <c r="C919" s="3" t="s">
        <v>639</v>
      </c>
      <c r="D919" s="3">
        <v>-40</v>
      </c>
      <c r="E919" s="3" t="s">
        <v>3754</v>
      </c>
      <c r="F919" s="3" t="s">
        <v>3755</v>
      </c>
      <c r="G919" s="3"/>
      <c r="H919" s="3"/>
      <c r="I919" s="3" t="s">
        <v>42</v>
      </c>
      <c r="J919" s="3" t="s">
        <v>43</v>
      </c>
      <c r="K919" s="3" t="s">
        <v>44</v>
      </c>
      <c r="L919" s="3" t="s">
        <v>6</v>
      </c>
      <c r="M919" s="3" t="s">
        <v>5256</v>
      </c>
      <c r="N919" s="3" t="s">
        <v>67</v>
      </c>
      <c r="O919" s="3" t="s">
        <v>40</v>
      </c>
      <c r="P919" s="3" t="s">
        <v>40</v>
      </c>
      <c r="Q919" s="3" t="s">
        <v>40</v>
      </c>
      <c r="R919" s="3"/>
      <c r="S919" s="3">
        <v>43.19</v>
      </c>
      <c r="T919" s="3">
        <v>130</v>
      </c>
      <c r="U919" s="3">
        <v>301</v>
      </c>
      <c r="V919" s="3">
        <v>0</v>
      </c>
      <c r="W919" s="3" t="s">
        <v>3756</v>
      </c>
      <c r="X919" s="14" t="str">
        <f t="shared" si="14"/>
        <v>-</v>
      </c>
    </row>
    <row r="920" spans="1:24" s="4" customFormat="1" ht="11.25" x14ac:dyDescent="0.2">
      <c r="A920" s="3" t="s">
        <v>3721</v>
      </c>
      <c r="B920" s="3" t="s">
        <v>3787</v>
      </c>
      <c r="C920" s="3" t="s">
        <v>639</v>
      </c>
      <c r="D920" s="3">
        <v>9188</v>
      </c>
      <c r="E920" s="3" t="s">
        <v>3757</v>
      </c>
      <c r="F920" s="3" t="s">
        <v>3759</v>
      </c>
      <c r="G920" s="3" t="s">
        <v>3758</v>
      </c>
      <c r="H920" s="3"/>
      <c r="I920" s="3" t="s">
        <v>42</v>
      </c>
      <c r="J920" s="3" t="s">
        <v>43</v>
      </c>
      <c r="K920" s="3" t="s">
        <v>44</v>
      </c>
      <c r="L920" s="3" t="s">
        <v>6</v>
      </c>
      <c r="M920" s="3" t="s">
        <v>5257</v>
      </c>
      <c r="N920" s="3">
        <v>100</v>
      </c>
      <c r="O920" s="3">
        <v>1</v>
      </c>
      <c r="P920" s="3">
        <v>1</v>
      </c>
      <c r="Q920" s="3">
        <v>0</v>
      </c>
      <c r="R920" s="3"/>
      <c r="S920" s="3">
        <v>100</v>
      </c>
      <c r="T920" s="3">
        <v>1</v>
      </c>
      <c r="U920" s="3">
        <v>1</v>
      </c>
      <c r="V920" s="3">
        <v>0</v>
      </c>
      <c r="W920" s="3" t="s">
        <v>3744</v>
      </c>
      <c r="X920" s="14">
        <f t="shared" si="14"/>
        <v>0</v>
      </c>
    </row>
    <row r="921" spans="1:24" s="4" customFormat="1" ht="11.25" x14ac:dyDescent="0.2">
      <c r="A921" s="3" t="s">
        <v>3721</v>
      </c>
      <c r="B921" s="3" t="s">
        <v>3787</v>
      </c>
      <c r="C921" s="3" t="s">
        <v>639</v>
      </c>
      <c r="D921" s="3">
        <v>9999</v>
      </c>
      <c r="E921" s="3" t="s">
        <v>3760</v>
      </c>
      <c r="F921" s="3" t="s">
        <v>3761</v>
      </c>
      <c r="G921" s="3"/>
      <c r="H921" s="3"/>
      <c r="I921" s="3" t="s">
        <v>42</v>
      </c>
      <c r="J921" s="3" t="s">
        <v>43</v>
      </c>
      <c r="K921" s="3" t="s">
        <v>44</v>
      </c>
      <c r="L921" s="3" t="s">
        <v>78</v>
      </c>
      <c r="M921" s="3" t="s">
        <v>5256</v>
      </c>
      <c r="N921" s="3" t="s">
        <v>67</v>
      </c>
      <c r="O921" s="3" t="s">
        <v>40</v>
      </c>
      <c r="P921" s="3" t="s">
        <v>40</v>
      </c>
      <c r="Q921" s="3" t="s">
        <v>40</v>
      </c>
      <c r="R921" s="3"/>
      <c r="S921" s="3">
        <v>8.7899999999999991</v>
      </c>
      <c r="T921" s="3">
        <v>21.8</v>
      </c>
      <c r="U921" s="3">
        <v>248</v>
      </c>
      <c r="V921" s="3">
        <v>0</v>
      </c>
      <c r="W921" s="3" t="s">
        <v>3762</v>
      </c>
      <c r="X921" s="14" t="str">
        <f t="shared" si="14"/>
        <v>-</v>
      </c>
    </row>
    <row r="922" spans="1:24" s="4" customFormat="1" ht="11.25" x14ac:dyDescent="0.2">
      <c r="A922" s="3" t="s">
        <v>3721</v>
      </c>
      <c r="B922" s="3" t="s">
        <v>3787</v>
      </c>
      <c r="C922" s="3" t="s">
        <v>639</v>
      </c>
      <c r="D922" s="3">
        <v>11827</v>
      </c>
      <c r="E922" s="3" t="s">
        <v>3763</v>
      </c>
      <c r="F922" s="3" t="s">
        <v>3765</v>
      </c>
      <c r="G922" s="3" t="s">
        <v>3764</v>
      </c>
      <c r="H922" s="3"/>
      <c r="I922" s="3" t="s">
        <v>42</v>
      </c>
      <c r="J922" s="3" t="s">
        <v>43</v>
      </c>
      <c r="K922" s="3" t="s">
        <v>44</v>
      </c>
      <c r="L922" s="3" t="s">
        <v>78</v>
      </c>
      <c r="M922" s="3" t="s">
        <v>5257</v>
      </c>
      <c r="N922" s="3">
        <v>30.6</v>
      </c>
      <c r="O922" s="3">
        <v>3909</v>
      </c>
      <c r="P922" s="3">
        <v>12773</v>
      </c>
      <c r="Q922" s="3">
        <v>0</v>
      </c>
      <c r="R922" s="3"/>
      <c r="S922" s="3">
        <v>0</v>
      </c>
      <c r="T922" s="3">
        <v>0</v>
      </c>
      <c r="U922" s="3">
        <v>0</v>
      </c>
      <c r="V922" s="3">
        <v>0</v>
      </c>
      <c r="W922" s="3" t="s">
        <v>3766</v>
      </c>
      <c r="X922" s="14" t="str">
        <f t="shared" si="14"/>
        <v>-</v>
      </c>
    </row>
    <row r="923" spans="1:24" s="4" customFormat="1" ht="11.25" x14ac:dyDescent="0.2">
      <c r="A923" s="3" t="s">
        <v>3721</v>
      </c>
      <c r="B923" s="3" t="s">
        <v>3787</v>
      </c>
      <c r="C923" s="3" t="s">
        <v>639</v>
      </c>
      <c r="D923" s="3">
        <v>-62</v>
      </c>
      <c r="E923" s="3" t="s">
        <v>3770</v>
      </c>
      <c r="F923" s="3" t="s">
        <v>3773</v>
      </c>
      <c r="G923" s="3" t="s">
        <v>3771</v>
      </c>
      <c r="H923" s="3" t="s">
        <v>3772</v>
      </c>
      <c r="I923" s="3" t="s">
        <v>42</v>
      </c>
      <c r="J923" s="3" t="s">
        <v>43</v>
      </c>
      <c r="K923" s="3" t="s">
        <v>44</v>
      </c>
      <c r="L923" s="3" t="s">
        <v>45</v>
      </c>
      <c r="M923" s="3" t="s">
        <v>9</v>
      </c>
      <c r="N923" s="3">
        <v>100</v>
      </c>
      <c r="O923" s="3">
        <v>1</v>
      </c>
      <c r="P923" s="3">
        <v>1</v>
      </c>
      <c r="Q923" s="3">
        <v>0</v>
      </c>
      <c r="R923" s="3"/>
      <c r="S923" s="3" t="s">
        <v>67</v>
      </c>
      <c r="T923" s="3" t="s">
        <v>40</v>
      </c>
      <c r="U923" s="3" t="s">
        <v>40</v>
      </c>
      <c r="V923" s="3" t="s">
        <v>40</v>
      </c>
      <c r="W923" s="3" t="s">
        <v>3774</v>
      </c>
      <c r="X923" s="14">
        <f t="shared" si="14"/>
        <v>1</v>
      </c>
    </row>
    <row r="924" spans="1:24" s="4" customFormat="1" ht="11.25" x14ac:dyDescent="0.2">
      <c r="A924" s="3" t="s">
        <v>3721</v>
      </c>
      <c r="B924" s="3" t="s">
        <v>3788</v>
      </c>
      <c r="C924" s="3" t="s">
        <v>639</v>
      </c>
      <c r="D924" s="3">
        <v>-55</v>
      </c>
      <c r="E924" s="3" t="s">
        <v>3751</v>
      </c>
      <c r="F924" s="3" t="s">
        <v>3752</v>
      </c>
      <c r="G924" s="3" t="s">
        <v>3764</v>
      </c>
      <c r="H924" s="3"/>
      <c r="I924" s="3" t="s">
        <v>42</v>
      </c>
      <c r="J924" s="3" t="s">
        <v>43</v>
      </c>
      <c r="K924" s="3" t="s">
        <v>44</v>
      </c>
      <c r="L924" s="3" t="s">
        <v>78</v>
      </c>
      <c r="M924" s="3" t="s">
        <v>5256</v>
      </c>
      <c r="N924" s="3" t="s">
        <v>67</v>
      </c>
      <c r="O924" s="3" t="s">
        <v>40</v>
      </c>
      <c r="P924" s="3" t="s">
        <v>40</v>
      </c>
      <c r="Q924" s="3" t="s">
        <v>40</v>
      </c>
      <c r="R924" s="3"/>
      <c r="S924" s="3">
        <v>41.07</v>
      </c>
      <c r="T924" s="3">
        <v>92</v>
      </c>
      <c r="U924" s="3">
        <v>224</v>
      </c>
      <c r="V924" s="3">
        <v>0</v>
      </c>
      <c r="W924" s="3" t="s">
        <v>3753</v>
      </c>
      <c r="X924" s="14" t="str">
        <f t="shared" si="14"/>
        <v>-</v>
      </c>
    </row>
    <row r="925" spans="1:24" s="4" customFormat="1" ht="11.25" x14ac:dyDescent="0.2">
      <c r="A925" s="3" t="s">
        <v>3721</v>
      </c>
      <c r="B925" s="3" t="s">
        <v>3788</v>
      </c>
      <c r="C925" s="3" t="s">
        <v>639</v>
      </c>
      <c r="D925" s="3">
        <v>-40</v>
      </c>
      <c r="E925" s="3" t="s">
        <v>3754</v>
      </c>
      <c r="F925" s="3" t="s">
        <v>3755</v>
      </c>
      <c r="G925" s="3" t="s">
        <v>3764</v>
      </c>
      <c r="H925" s="3"/>
      <c r="I925" s="3" t="s">
        <v>42</v>
      </c>
      <c r="J925" s="3" t="s">
        <v>43</v>
      </c>
      <c r="K925" s="3" t="s">
        <v>44</v>
      </c>
      <c r="L925" s="3" t="s">
        <v>6</v>
      </c>
      <c r="M925" s="3" t="s">
        <v>5256</v>
      </c>
      <c r="N925" s="3" t="s">
        <v>67</v>
      </c>
      <c r="O925" s="3" t="s">
        <v>40</v>
      </c>
      <c r="P925" s="3" t="s">
        <v>40</v>
      </c>
      <c r="Q925" s="3" t="s">
        <v>40</v>
      </c>
      <c r="R925" s="3"/>
      <c r="S925" s="3">
        <v>53.57</v>
      </c>
      <c r="T925" s="3">
        <v>637</v>
      </c>
      <c r="U925" s="3">
        <v>1189</v>
      </c>
      <c r="V925" s="3">
        <v>0</v>
      </c>
      <c r="W925" s="3" t="s">
        <v>3756</v>
      </c>
      <c r="X925" s="14" t="str">
        <f t="shared" si="14"/>
        <v>-</v>
      </c>
    </row>
    <row r="926" spans="1:24" s="4" customFormat="1" ht="11.25" x14ac:dyDescent="0.2">
      <c r="A926" s="3" t="s">
        <v>3721</v>
      </c>
      <c r="B926" s="3" t="s">
        <v>3788</v>
      </c>
      <c r="C926" s="3" t="s">
        <v>639</v>
      </c>
      <c r="D926" s="3">
        <v>9188</v>
      </c>
      <c r="E926" s="3" t="s">
        <v>3757</v>
      </c>
      <c r="F926" s="3" t="s">
        <v>3759</v>
      </c>
      <c r="G926" s="3" t="s">
        <v>3758</v>
      </c>
      <c r="H926" s="3"/>
      <c r="I926" s="3" t="s">
        <v>42</v>
      </c>
      <c r="J926" s="3" t="s">
        <v>43</v>
      </c>
      <c r="K926" s="3" t="s">
        <v>44</v>
      </c>
      <c r="L926" s="3" t="s">
        <v>6</v>
      </c>
      <c r="M926" s="3" t="s">
        <v>5257</v>
      </c>
      <c r="N926" s="3">
        <v>100</v>
      </c>
      <c r="O926" s="3">
        <v>10</v>
      </c>
      <c r="P926" s="3">
        <v>10</v>
      </c>
      <c r="Q926" s="3">
        <v>0</v>
      </c>
      <c r="R926" s="3"/>
      <c r="S926" s="3">
        <v>100</v>
      </c>
      <c r="T926" s="3">
        <v>3</v>
      </c>
      <c r="U926" s="3">
        <v>3</v>
      </c>
      <c r="V926" s="3">
        <v>0</v>
      </c>
      <c r="W926" s="3" t="s">
        <v>3744</v>
      </c>
      <c r="X926" s="14">
        <f t="shared" si="14"/>
        <v>0</v>
      </c>
    </row>
    <row r="927" spans="1:24" s="4" customFormat="1" ht="11.25" x14ac:dyDescent="0.2">
      <c r="A927" s="3" t="s">
        <v>3721</v>
      </c>
      <c r="B927" s="3" t="s">
        <v>3788</v>
      </c>
      <c r="C927" s="3" t="s">
        <v>639</v>
      </c>
      <c r="D927" s="3">
        <v>9999</v>
      </c>
      <c r="E927" s="3" t="s">
        <v>3760</v>
      </c>
      <c r="F927" s="3" t="s">
        <v>3761</v>
      </c>
      <c r="G927" s="3" t="s">
        <v>3758</v>
      </c>
      <c r="H927" s="3"/>
      <c r="I927" s="3" t="s">
        <v>42</v>
      </c>
      <c r="J927" s="3" t="s">
        <v>43</v>
      </c>
      <c r="K927" s="3" t="s">
        <v>44</v>
      </c>
      <c r="L927" s="3" t="s">
        <v>78</v>
      </c>
      <c r="M927" s="3" t="s">
        <v>5256</v>
      </c>
      <c r="N927" s="3" t="s">
        <v>67</v>
      </c>
      <c r="O927" s="3" t="s">
        <v>40</v>
      </c>
      <c r="P927" s="3" t="s">
        <v>40</v>
      </c>
      <c r="Q927" s="3" t="s">
        <v>40</v>
      </c>
      <c r="R927" s="3"/>
      <c r="S927" s="3">
        <v>12.52</v>
      </c>
      <c r="T927" s="3">
        <v>114.7</v>
      </c>
      <c r="U927" s="3">
        <v>915.9</v>
      </c>
      <c r="V927" s="3">
        <v>0</v>
      </c>
      <c r="W927" s="3" t="s">
        <v>3762</v>
      </c>
      <c r="X927" s="14" t="str">
        <f t="shared" si="14"/>
        <v>-</v>
      </c>
    </row>
    <row r="928" spans="1:24" s="4" customFormat="1" ht="11.25" x14ac:dyDescent="0.2">
      <c r="A928" s="3" t="s">
        <v>3721</v>
      </c>
      <c r="B928" s="3" t="s">
        <v>3788</v>
      </c>
      <c r="C928" s="3" t="s">
        <v>639</v>
      </c>
      <c r="D928" s="3">
        <v>11827</v>
      </c>
      <c r="E928" s="3" t="s">
        <v>3763</v>
      </c>
      <c r="F928" s="3" t="s">
        <v>3765</v>
      </c>
      <c r="G928" s="3" t="s">
        <v>3764</v>
      </c>
      <c r="H928" s="3"/>
      <c r="I928" s="3" t="s">
        <v>42</v>
      </c>
      <c r="J928" s="3" t="s">
        <v>43</v>
      </c>
      <c r="K928" s="3" t="s">
        <v>44</v>
      </c>
      <c r="L928" s="3" t="s">
        <v>78</v>
      </c>
      <c r="M928" s="3" t="s">
        <v>5257</v>
      </c>
      <c r="N928" s="3">
        <v>47.32</v>
      </c>
      <c r="O928" s="3">
        <v>14223</v>
      </c>
      <c r="P928" s="3">
        <v>30057</v>
      </c>
      <c r="Q928" s="3">
        <v>0</v>
      </c>
      <c r="R928" s="3"/>
      <c r="S928" s="3" t="s">
        <v>67</v>
      </c>
      <c r="T928" s="3" t="s">
        <v>40</v>
      </c>
      <c r="U928" s="3" t="s">
        <v>40</v>
      </c>
      <c r="V928" s="3" t="s">
        <v>40</v>
      </c>
      <c r="W928" s="3" t="s">
        <v>3766</v>
      </c>
      <c r="X928" s="14" t="str">
        <f t="shared" si="14"/>
        <v>-</v>
      </c>
    </row>
    <row r="929" spans="1:24" s="4" customFormat="1" ht="11.25" x14ac:dyDescent="0.2">
      <c r="A929" s="3" t="s">
        <v>3721</v>
      </c>
      <c r="B929" s="3" t="s">
        <v>3788</v>
      </c>
      <c r="C929" s="3" t="s">
        <v>639</v>
      </c>
      <c r="D929" s="3">
        <v>11829</v>
      </c>
      <c r="E929" s="3" t="s">
        <v>3767</v>
      </c>
      <c r="F929" s="3" t="s">
        <v>3768</v>
      </c>
      <c r="G929" s="3" t="s">
        <v>3758</v>
      </c>
      <c r="H929" s="3"/>
      <c r="I929" s="3" t="s">
        <v>42</v>
      </c>
      <c r="J929" s="3" t="s">
        <v>43</v>
      </c>
      <c r="K929" s="3" t="s">
        <v>44</v>
      </c>
      <c r="L929" s="3" t="s">
        <v>6</v>
      </c>
      <c r="M929" s="3" t="s">
        <v>5257</v>
      </c>
      <c r="N929" s="3">
        <v>100</v>
      </c>
      <c r="O929" s="3">
        <v>5</v>
      </c>
      <c r="P929" s="3">
        <v>5</v>
      </c>
      <c r="Q929" s="3">
        <v>0</v>
      </c>
      <c r="R929" s="3"/>
      <c r="S929" s="3">
        <v>63</v>
      </c>
      <c r="T929" s="3">
        <v>5</v>
      </c>
      <c r="U929" s="3">
        <v>8</v>
      </c>
      <c r="V929" s="3">
        <v>0</v>
      </c>
      <c r="W929" s="3" t="s">
        <v>3769</v>
      </c>
      <c r="X929" s="14">
        <f t="shared" si="14"/>
        <v>0.58730158730158732</v>
      </c>
    </row>
    <row r="930" spans="1:24" s="4" customFormat="1" ht="11.25" x14ac:dyDescent="0.2">
      <c r="A930" s="3" t="s">
        <v>3721</v>
      </c>
      <c r="B930" s="3" t="s">
        <v>3788</v>
      </c>
      <c r="C930" s="3" t="s">
        <v>639</v>
      </c>
      <c r="D930" s="3">
        <v>-62</v>
      </c>
      <c r="E930" s="3" t="s">
        <v>3770</v>
      </c>
      <c r="F930" s="3" t="s">
        <v>3773</v>
      </c>
      <c r="G930" s="3" t="s">
        <v>3771</v>
      </c>
      <c r="H930" s="3" t="s">
        <v>3772</v>
      </c>
      <c r="I930" s="3" t="s">
        <v>42</v>
      </c>
      <c r="J930" s="3" t="s">
        <v>43</v>
      </c>
      <c r="K930" s="3" t="s">
        <v>44</v>
      </c>
      <c r="L930" s="3" t="s">
        <v>45</v>
      </c>
      <c r="M930" s="3" t="s">
        <v>9</v>
      </c>
      <c r="N930" s="3">
        <v>100</v>
      </c>
      <c r="O930" s="3">
        <v>1</v>
      </c>
      <c r="P930" s="3">
        <v>1</v>
      </c>
      <c r="Q930" s="3">
        <v>0</v>
      </c>
      <c r="R930" s="3"/>
      <c r="S930" s="3" t="s">
        <v>67</v>
      </c>
      <c r="T930" s="3" t="s">
        <v>40</v>
      </c>
      <c r="U930" s="3" t="s">
        <v>40</v>
      </c>
      <c r="V930" s="3" t="s">
        <v>40</v>
      </c>
      <c r="W930" s="3" t="s">
        <v>3774</v>
      </c>
      <c r="X930" s="14">
        <f t="shared" si="14"/>
        <v>1</v>
      </c>
    </row>
    <row r="931" spans="1:24" s="4" customFormat="1" ht="11.25" x14ac:dyDescent="0.2">
      <c r="A931" s="3" t="s">
        <v>3721</v>
      </c>
      <c r="B931" s="3" t="s">
        <v>3789</v>
      </c>
      <c r="C931" s="3" t="s">
        <v>639</v>
      </c>
      <c r="D931" s="3">
        <v>-55</v>
      </c>
      <c r="E931" s="3" t="s">
        <v>3751</v>
      </c>
      <c r="F931" s="3" t="s">
        <v>3752</v>
      </c>
      <c r="G931" s="3" t="s">
        <v>3764</v>
      </c>
      <c r="H931" s="3"/>
      <c r="I931" s="3" t="s">
        <v>42</v>
      </c>
      <c r="J931" s="3" t="s">
        <v>43</v>
      </c>
      <c r="K931" s="3" t="s">
        <v>44</v>
      </c>
      <c r="L931" s="3" t="s">
        <v>78</v>
      </c>
      <c r="M931" s="3" t="s">
        <v>5256</v>
      </c>
      <c r="N931" s="3" t="s">
        <v>67</v>
      </c>
      <c r="O931" s="3" t="s">
        <v>40</v>
      </c>
      <c r="P931" s="3" t="s">
        <v>40</v>
      </c>
      <c r="Q931" s="3" t="s">
        <v>40</v>
      </c>
      <c r="R931" s="3"/>
      <c r="S931" s="3">
        <v>57.39</v>
      </c>
      <c r="T931" s="3">
        <v>101</v>
      </c>
      <c r="U931" s="3">
        <v>176</v>
      </c>
      <c r="V931" s="3">
        <v>0</v>
      </c>
      <c r="W931" s="3" t="s">
        <v>3753</v>
      </c>
      <c r="X931" s="14" t="str">
        <f t="shared" si="14"/>
        <v>-</v>
      </c>
    </row>
    <row r="932" spans="1:24" s="4" customFormat="1" ht="11.25" x14ac:dyDescent="0.2">
      <c r="A932" s="3" t="s">
        <v>3721</v>
      </c>
      <c r="B932" s="3" t="s">
        <v>3789</v>
      </c>
      <c r="C932" s="3" t="s">
        <v>639</v>
      </c>
      <c r="D932" s="3">
        <v>-40</v>
      </c>
      <c r="E932" s="3" t="s">
        <v>3754</v>
      </c>
      <c r="F932" s="3" t="s">
        <v>3755</v>
      </c>
      <c r="G932" s="3" t="s">
        <v>3764</v>
      </c>
      <c r="H932" s="3"/>
      <c r="I932" s="3" t="s">
        <v>42</v>
      </c>
      <c r="J932" s="3" t="s">
        <v>43</v>
      </c>
      <c r="K932" s="3" t="s">
        <v>44</v>
      </c>
      <c r="L932" s="3" t="s">
        <v>6</v>
      </c>
      <c r="M932" s="3" t="s">
        <v>5256</v>
      </c>
      <c r="N932" s="3" t="s">
        <v>67</v>
      </c>
      <c r="O932" s="3" t="s">
        <v>40</v>
      </c>
      <c r="P932" s="3" t="s">
        <v>40</v>
      </c>
      <c r="Q932" s="3" t="s">
        <v>40</v>
      </c>
      <c r="R932" s="3"/>
      <c r="S932" s="3">
        <v>57.91</v>
      </c>
      <c r="T932" s="3">
        <v>783</v>
      </c>
      <c r="U932" s="3">
        <v>1352</v>
      </c>
      <c r="V932" s="3">
        <v>0</v>
      </c>
      <c r="W932" s="3" t="s">
        <v>3756</v>
      </c>
      <c r="X932" s="14" t="str">
        <f t="shared" si="14"/>
        <v>-</v>
      </c>
    </row>
    <row r="933" spans="1:24" s="4" customFormat="1" ht="11.25" x14ac:dyDescent="0.2">
      <c r="A933" s="3" t="s">
        <v>3721</v>
      </c>
      <c r="B933" s="3" t="s">
        <v>3789</v>
      </c>
      <c r="C933" s="3" t="s">
        <v>639</v>
      </c>
      <c r="D933" s="3">
        <v>9188</v>
      </c>
      <c r="E933" s="3" t="s">
        <v>3757</v>
      </c>
      <c r="F933" s="3" t="s">
        <v>3759</v>
      </c>
      <c r="G933" s="3" t="s">
        <v>3758</v>
      </c>
      <c r="H933" s="3"/>
      <c r="I933" s="3" t="s">
        <v>42</v>
      </c>
      <c r="J933" s="3" t="s">
        <v>43</v>
      </c>
      <c r="K933" s="3" t="s">
        <v>44</v>
      </c>
      <c r="L933" s="3" t="s">
        <v>6</v>
      </c>
      <c r="M933" s="3" t="s">
        <v>5257</v>
      </c>
      <c r="N933" s="3">
        <v>100</v>
      </c>
      <c r="O933" s="3">
        <v>1</v>
      </c>
      <c r="P933" s="3">
        <v>1</v>
      </c>
      <c r="Q933" s="3">
        <v>0</v>
      </c>
      <c r="R933" s="3"/>
      <c r="S933" s="3">
        <v>100</v>
      </c>
      <c r="T933" s="3">
        <v>3</v>
      </c>
      <c r="U933" s="3">
        <v>3</v>
      </c>
      <c r="V933" s="3">
        <v>0</v>
      </c>
      <c r="W933" s="3" t="s">
        <v>3744</v>
      </c>
      <c r="X933" s="14">
        <f t="shared" si="14"/>
        <v>0</v>
      </c>
    </row>
    <row r="934" spans="1:24" s="4" customFormat="1" ht="11.25" x14ac:dyDescent="0.2">
      <c r="A934" s="3" t="s">
        <v>3721</v>
      </c>
      <c r="B934" s="3" t="s">
        <v>3789</v>
      </c>
      <c r="C934" s="3" t="s">
        <v>639</v>
      </c>
      <c r="D934" s="3">
        <v>9999</v>
      </c>
      <c r="E934" s="3" t="s">
        <v>3760</v>
      </c>
      <c r="F934" s="3" t="s">
        <v>3761</v>
      </c>
      <c r="G934" s="3" t="s">
        <v>3758</v>
      </c>
      <c r="H934" s="3"/>
      <c r="I934" s="3" t="s">
        <v>42</v>
      </c>
      <c r="J934" s="3" t="s">
        <v>43</v>
      </c>
      <c r="K934" s="3" t="s">
        <v>44</v>
      </c>
      <c r="L934" s="3" t="s">
        <v>78</v>
      </c>
      <c r="M934" s="3" t="s">
        <v>5256</v>
      </c>
      <c r="N934" s="3" t="s">
        <v>67</v>
      </c>
      <c r="O934" s="3" t="s">
        <v>40</v>
      </c>
      <c r="P934" s="3" t="s">
        <v>40</v>
      </c>
      <c r="Q934" s="3" t="s">
        <v>40</v>
      </c>
      <c r="R934" s="3"/>
      <c r="S934" s="3">
        <v>19.02</v>
      </c>
      <c r="T934" s="3">
        <v>120</v>
      </c>
      <c r="U934" s="3">
        <v>630.9</v>
      </c>
      <c r="V934" s="3">
        <v>0</v>
      </c>
      <c r="W934" s="3" t="s">
        <v>3762</v>
      </c>
      <c r="X934" s="14" t="str">
        <f t="shared" si="14"/>
        <v>-</v>
      </c>
    </row>
    <row r="935" spans="1:24" s="4" customFormat="1" ht="11.25" x14ac:dyDescent="0.2">
      <c r="A935" s="3" t="s">
        <v>3721</v>
      </c>
      <c r="B935" s="3" t="s">
        <v>3789</v>
      </c>
      <c r="C935" s="3" t="s">
        <v>639</v>
      </c>
      <c r="D935" s="3">
        <v>11827</v>
      </c>
      <c r="E935" s="3" t="s">
        <v>3763</v>
      </c>
      <c r="F935" s="3" t="s">
        <v>3765</v>
      </c>
      <c r="G935" s="3" t="s">
        <v>3764</v>
      </c>
      <c r="H935" s="3"/>
      <c r="I935" s="3" t="s">
        <v>42</v>
      </c>
      <c r="J935" s="3" t="s">
        <v>43</v>
      </c>
      <c r="K935" s="3" t="s">
        <v>44</v>
      </c>
      <c r="L935" s="3" t="s">
        <v>78</v>
      </c>
      <c r="M935" s="3" t="s">
        <v>5257</v>
      </c>
      <c r="N935" s="3">
        <v>72.599999999999994</v>
      </c>
      <c r="O935" s="3">
        <v>16067</v>
      </c>
      <c r="P935" s="3">
        <v>22131</v>
      </c>
      <c r="Q935" s="3">
        <v>0</v>
      </c>
      <c r="R935" s="3"/>
      <c r="S935" s="3">
        <v>0</v>
      </c>
      <c r="T935" s="3">
        <v>0</v>
      </c>
      <c r="U935" s="3">
        <v>0</v>
      </c>
      <c r="V935" s="3">
        <v>0</v>
      </c>
      <c r="W935" s="3" t="s">
        <v>3766</v>
      </c>
      <c r="X935" s="14" t="str">
        <f t="shared" si="14"/>
        <v>-</v>
      </c>
    </row>
    <row r="936" spans="1:24" s="4" customFormat="1" ht="11.25" x14ac:dyDescent="0.2">
      <c r="A936" s="3" t="s">
        <v>3721</v>
      </c>
      <c r="B936" s="3" t="s">
        <v>3789</v>
      </c>
      <c r="C936" s="3" t="s">
        <v>639</v>
      </c>
      <c r="D936" s="3">
        <v>11829</v>
      </c>
      <c r="E936" s="3" t="s">
        <v>3767</v>
      </c>
      <c r="F936" s="3" t="s">
        <v>3768</v>
      </c>
      <c r="G936" s="3" t="s">
        <v>3758</v>
      </c>
      <c r="H936" s="3"/>
      <c r="I936" s="3" t="s">
        <v>42</v>
      </c>
      <c r="J936" s="3" t="s">
        <v>43</v>
      </c>
      <c r="K936" s="3" t="s">
        <v>44</v>
      </c>
      <c r="L936" s="3" t="s">
        <v>6</v>
      </c>
      <c r="M936" s="3" t="s">
        <v>5257</v>
      </c>
      <c r="N936" s="3">
        <v>100</v>
      </c>
      <c r="O936" s="3">
        <v>1</v>
      </c>
      <c r="P936" s="3">
        <v>1</v>
      </c>
      <c r="Q936" s="3">
        <v>0</v>
      </c>
      <c r="R936" s="3"/>
      <c r="S936" s="3">
        <v>100</v>
      </c>
      <c r="T936" s="3">
        <v>1</v>
      </c>
      <c r="U936" s="3">
        <v>1</v>
      </c>
      <c r="V936" s="3">
        <v>0</v>
      </c>
      <c r="W936" s="3" t="s">
        <v>3769</v>
      </c>
      <c r="X936" s="14">
        <f t="shared" si="14"/>
        <v>0</v>
      </c>
    </row>
    <row r="937" spans="1:24" s="4" customFormat="1" ht="11.25" x14ac:dyDescent="0.2">
      <c r="A937" s="3" t="s">
        <v>3721</v>
      </c>
      <c r="B937" s="3" t="s">
        <v>3789</v>
      </c>
      <c r="C937" s="3" t="s">
        <v>639</v>
      </c>
      <c r="D937" s="3">
        <v>-62</v>
      </c>
      <c r="E937" s="3" t="s">
        <v>3770</v>
      </c>
      <c r="F937" s="3" t="s">
        <v>3773</v>
      </c>
      <c r="G937" s="3" t="s">
        <v>3771</v>
      </c>
      <c r="H937" s="3" t="s">
        <v>3772</v>
      </c>
      <c r="I937" s="3" t="s">
        <v>42</v>
      </c>
      <c r="J937" s="3" t="s">
        <v>43</v>
      </c>
      <c r="K937" s="3" t="s">
        <v>44</v>
      </c>
      <c r="L937" s="3" t="s">
        <v>45</v>
      </c>
      <c r="M937" s="3" t="s">
        <v>9</v>
      </c>
      <c r="N937" s="3">
        <v>100</v>
      </c>
      <c r="O937" s="3">
        <v>1</v>
      </c>
      <c r="P937" s="3">
        <v>1</v>
      </c>
      <c r="Q937" s="3">
        <v>0</v>
      </c>
      <c r="R937" s="3"/>
      <c r="S937" s="3" t="s">
        <v>67</v>
      </c>
      <c r="T937" s="3" t="s">
        <v>40</v>
      </c>
      <c r="U937" s="3" t="s">
        <v>40</v>
      </c>
      <c r="V937" s="3" t="s">
        <v>40</v>
      </c>
      <c r="W937" s="3" t="s">
        <v>3774</v>
      </c>
      <c r="X937" s="14">
        <f t="shared" si="14"/>
        <v>1</v>
      </c>
    </row>
    <row r="938" spans="1:24" s="4" customFormat="1" ht="11.25" x14ac:dyDescent="0.2">
      <c r="A938" s="3" t="s">
        <v>3721</v>
      </c>
      <c r="B938" s="3" t="s">
        <v>3790</v>
      </c>
      <c r="C938" s="3" t="s">
        <v>639</v>
      </c>
      <c r="D938" s="3">
        <v>-55</v>
      </c>
      <c r="E938" s="3" t="s">
        <v>3751</v>
      </c>
      <c r="F938" s="3" t="s">
        <v>3752</v>
      </c>
      <c r="G938" s="3"/>
      <c r="H938" s="3"/>
      <c r="I938" s="3" t="s">
        <v>42</v>
      </c>
      <c r="J938" s="3" t="s">
        <v>43</v>
      </c>
      <c r="K938" s="3" t="s">
        <v>44</v>
      </c>
      <c r="L938" s="3" t="s">
        <v>78</v>
      </c>
      <c r="M938" s="3" t="s">
        <v>5256</v>
      </c>
      <c r="N938" s="3" t="s">
        <v>67</v>
      </c>
      <c r="O938" s="3" t="s">
        <v>40</v>
      </c>
      <c r="P938" s="3" t="s">
        <v>40</v>
      </c>
      <c r="Q938" s="3" t="s">
        <v>40</v>
      </c>
      <c r="R938" s="3"/>
      <c r="S938" s="3">
        <v>68.83</v>
      </c>
      <c r="T938" s="3">
        <v>53</v>
      </c>
      <c r="U938" s="3">
        <v>77</v>
      </c>
      <c r="V938" s="3">
        <v>0</v>
      </c>
      <c r="W938" s="3" t="s">
        <v>3753</v>
      </c>
      <c r="X938" s="14" t="str">
        <f t="shared" si="14"/>
        <v>-</v>
      </c>
    </row>
    <row r="939" spans="1:24" s="4" customFormat="1" ht="11.25" x14ac:dyDescent="0.2">
      <c r="A939" s="3" t="s">
        <v>3721</v>
      </c>
      <c r="B939" s="3" t="s">
        <v>3790</v>
      </c>
      <c r="C939" s="3" t="s">
        <v>639</v>
      </c>
      <c r="D939" s="3">
        <v>-40</v>
      </c>
      <c r="E939" s="3" t="s">
        <v>3754</v>
      </c>
      <c r="F939" s="3" t="s">
        <v>3755</v>
      </c>
      <c r="G939" s="3"/>
      <c r="H939" s="3"/>
      <c r="I939" s="3" t="s">
        <v>42</v>
      </c>
      <c r="J939" s="3" t="s">
        <v>43</v>
      </c>
      <c r="K939" s="3" t="s">
        <v>44</v>
      </c>
      <c r="L939" s="3" t="s">
        <v>6</v>
      </c>
      <c r="M939" s="3" t="s">
        <v>5256</v>
      </c>
      <c r="N939" s="3" t="s">
        <v>67</v>
      </c>
      <c r="O939" s="3" t="s">
        <v>40</v>
      </c>
      <c r="P939" s="3" t="s">
        <v>40</v>
      </c>
      <c r="Q939" s="3" t="s">
        <v>40</v>
      </c>
      <c r="R939" s="3"/>
      <c r="S939" s="3">
        <v>55.99</v>
      </c>
      <c r="T939" s="3">
        <v>313</v>
      </c>
      <c r="U939" s="3">
        <v>559</v>
      </c>
      <c r="V939" s="3">
        <v>0</v>
      </c>
      <c r="W939" s="3" t="s">
        <v>3756</v>
      </c>
      <c r="X939" s="14" t="str">
        <f t="shared" si="14"/>
        <v>-</v>
      </c>
    </row>
    <row r="940" spans="1:24" s="4" customFormat="1" ht="11.25" x14ac:dyDescent="0.2">
      <c r="A940" s="3" t="s">
        <v>3721</v>
      </c>
      <c r="B940" s="3" t="s">
        <v>3790</v>
      </c>
      <c r="C940" s="3" t="s">
        <v>639</v>
      </c>
      <c r="D940" s="3">
        <v>9188</v>
      </c>
      <c r="E940" s="3" t="s">
        <v>3757</v>
      </c>
      <c r="F940" s="3" t="s">
        <v>3759</v>
      </c>
      <c r="G940" s="3" t="s">
        <v>3758</v>
      </c>
      <c r="H940" s="3"/>
      <c r="I940" s="3" t="s">
        <v>42</v>
      </c>
      <c r="J940" s="3" t="s">
        <v>43</v>
      </c>
      <c r="K940" s="3" t="s">
        <v>44</v>
      </c>
      <c r="L940" s="3" t="s">
        <v>6</v>
      </c>
      <c r="M940" s="3" t="s">
        <v>5257</v>
      </c>
      <c r="N940" s="3">
        <v>100</v>
      </c>
      <c r="O940" s="3">
        <v>1</v>
      </c>
      <c r="P940" s="3">
        <v>1</v>
      </c>
      <c r="Q940" s="3">
        <v>0</v>
      </c>
      <c r="R940" s="3"/>
      <c r="S940" s="3">
        <v>50</v>
      </c>
      <c r="T940" s="3">
        <v>1</v>
      </c>
      <c r="U940" s="3">
        <v>2</v>
      </c>
      <c r="V940" s="3">
        <v>0</v>
      </c>
      <c r="W940" s="3" t="s">
        <v>3744</v>
      </c>
      <c r="X940" s="14">
        <f t="shared" si="14"/>
        <v>1</v>
      </c>
    </row>
    <row r="941" spans="1:24" s="4" customFormat="1" ht="11.25" x14ac:dyDescent="0.2">
      <c r="A941" s="3" t="s">
        <v>3721</v>
      </c>
      <c r="B941" s="3" t="s">
        <v>3790</v>
      </c>
      <c r="C941" s="3" t="s">
        <v>639</v>
      </c>
      <c r="D941" s="3">
        <v>9999</v>
      </c>
      <c r="E941" s="3" t="s">
        <v>3760</v>
      </c>
      <c r="F941" s="3" t="s">
        <v>3761</v>
      </c>
      <c r="G941" s="3"/>
      <c r="H941" s="3"/>
      <c r="I941" s="3" t="s">
        <v>42</v>
      </c>
      <c r="J941" s="3" t="s">
        <v>43</v>
      </c>
      <c r="K941" s="3" t="s">
        <v>44</v>
      </c>
      <c r="L941" s="3" t="s">
        <v>78</v>
      </c>
      <c r="M941" s="3" t="s">
        <v>5256</v>
      </c>
      <c r="N941" s="3" t="s">
        <v>67</v>
      </c>
      <c r="O941" s="3" t="s">
        <v>40</v>
      </c>
      <c r="P941" s="3" t="s">
        <v>40</v>
      </c>
      <c r="Q941" s="3" t="s">
        <v>40</v>
      </c>
      <c r="R941" s="3"/>
      <c r="S941" s="3">
        <v>9.2799999999999994</v>
      </c>
      <c r="T941" s="3">
        <v>49.6</v>
      </c>
      <c r="U941" s="3">
        <v>534.5</v>
      </c>
      <c r="V941" s="3">
        <v>0</v>
      </c>
      <c r="W941" s="3" t="s">
        <v>3762</v>
      </c>
      <c r="X941" s="14" t="str">
        <f t="shared" si="14"/>
        <v>-</v>
      </c>
    </row>
    <row r="942" spans="1:24" s="4" customFormat="1" ht="11.25" x14ac:dyDescent="0.2">
      <c r="A942" s="3" t="s">
        <v>3721</v>
      </c>
      <c r="B942" s="3" t="s">
        <v>3790</v>
      </c>
      <c r="C942" s="3" t="s">
        <v>639</v>
      </c>
      <c r="D942" s="3">
        <v>11827</v>
      </c>
      <c r="E942" s="3" t="s">
        <v>3763</v>
      </c>
      <c r="F942" s="3" t="s">
        <v>3765</v>
      </c>
      <c r="G942" s="3" t="s">
        <v>3764</v>
      </c>
      <c r="H942" s="3"/>
      <c r="I942" s="3" t="s">
        <v>42</v>
      </c>
      <c r="J942" s="3" t="s">
        <v>43</v>
      </c>
      <c r="K942" s="3" t="s">
        <v>44</v>
      </c>
      <c r="L942" s="3" t="s">
        <v>78</v>
      </c>
      <c r="M942" s="3" t="s">
        <v>5257</v>
      </c>
      <c r="N942" s="3">
        <v>93.18</v>
      </c>
      <c r="O942" s="3">
        <v>9432</v>
      </c>
      <c r="P942" s="3">
        <v>10122</v>
      </c>
      <c r="Q942" s="3">
        <v>0</v>
      </c>
      <c r="R942" s="3"/>
      <c r="S942" s="3">
        <v>38.75</v>
      </c>
      <c r="T942" s="3">
        <v>3922</v>
      </c>
      <c r="U942" s="3">
        <v>10122</v>
      </c>
      <c r="V942" s="3">
        <v>0</v>
      </c>
      <c r="W942" s="3" t="s">
        <v>3766</v>
      </c>
      <c r="X942" s="14">
        <f t="shared" si="14"/>
        <v>1.4046451612903228</v>
      </c>
    </row>
    <row r="943" spans="1:24" s="4" customFormat="1" ht="11.25" x14ac:dyDescent="0.2">
      <c r="A943" s="3" t="s">
        <v>3721</v>
      </c>
      <c r="B943" s="3" t="s">
        <v>3790</v>
      </c>
      <c r="C943" s="3" t="s">
        <v>639</v>
      </c>
      <c r="D943" s="3">
        <v>-62</v>
      </c>
      <c r="E943" s="3" t="s">
        <v>3770</v>
      </c>
      <c r="F943" s="3" t="s">
        <v>3773</v>
      </c>
      <c r="G943" s="3" t="s">
        <v>3771</v>
      </c>
      <c r="H943" s="3" t="s">
        <v>3772</v>
      </c>
      <c r="I943" s="3" t="s">
        <v>42</v>
      </c>
      <c r="J943" s="3" t="s">
        <v>43</v>
      </c>
      <c r="K943" s="3" t="s">
        <v>44</v>
      </c>
      <c r="L943" s="3" t="s">
        <v>45</v>
      </c>
      <c r="M943" s="3" t="s">
        <v>9</v>
      </c>
      <c r="N943" s="3">
        <v>100</v>
      </c>
      <c r="O943" s="3">
        <v>2</v>
      </c>
      <c r="P943" s="3">
        <v>2</v>
      </c>
      <c r="Q943" s="3">
        <v>0</v>
      </c>
      <c r="R943" s="3"/>
      <c r="S943" s="3" t="s">
        <v>67</v>
      </c>
      <c r="T943" s="3" t="s">
        <v>40</v>
      </c>
      <c r="U943" s="3" t="s">
        <v>40</v>
      </c>
      <c r="V943" s="3" t="s">
        <v>40</v>
      </c>
      <c r="W943" s="3" t="s">
        <v>3774</v>
      </c>
      <c r="X943" s="14">
        <f t="shared" si="14"/>
        <v>1</v>
      </c>
    </row>
    <row r="944" spans="1:24" s="4" customFormat="1" ht="11.25" x14ac:dyDescent="0.2">
      <c r="A944" s="3" t="s">
        <v>3721</v>
      </c>
      <c r="B944" s="3" t="s">
        <v>3790</v>
      </c>
      <c r="C944" s="3" t="s">
        <v>639</v>
      </c>
      <c r="D944" s="3">
        <v>11829</v>
      </c>
      <c r="E944" s="3" t="s">
        <v>3767</v>
      </c>
      <c r="F944" s="3" t="s">
        <v>3768</v>
      </c>
      <c r="G944" s="3" t="s">
        <v>3758</v>
      </c>
      <c r="H944" s="3" t="s">
        <v>3778</v>
      </c>
      <c r="I944" s="3" t="s">
        <v>42</v>
      </c>
      <c r="J944" s="3" t="s">
        <v>43</v>
      </c>
      <c r="K944" s="3" t="s">
        <v>44</v>
      </c>
      <c r="L944" s="3" t="s">
        <v>6</v>
      </c>
      <c r="M944" s="3" t="s">
        <v>9</v>
      </c>
      <c r="N944" s="3">
        <v>100</v>
      </c>
      <c r="O944" s="3">
        <v>3</v>
      </c>
      <c r="P944" s="3">
        <v>3</v>
      </c>
      <c r="Q944" s="3">
        <v>0</v>
      </c>
      <c r="R944" s="3"/>
      <c r="S944" s="3">
        <v>0</v>
      </c>
      <c r="T944" s="3">
        <v>0</v>
      </c>
      <c r="U944" s="3">
        <v>0</v>
      </c>
      <c r="V944" s="3">
        <v>0</v>
      </c>
      <c r="W944" s="3" t="s">
        <v>3769</v>
      </c>
      <c r="X944" s="14">
        <f t="shared" si="14"/>
        <v>1</v>
      </c>
    </row>
    <row r="945" spans="1:24" s="4" customFormat="1" ht="11.25" x14ac:dyDescent="0.2">
      <c r="A945" s="3" t="s">
        <v>3721</v>
      </c>
      <c r="B945" s="3" t="s">
        <v>3791</v>
      </c>
      <c r="C945" s="3" t="s">
        <v>639</v>
      </c>
      <c r="D945" s="3">
        <v>-55</v>
      </c>
      <c r="E945" s="3" t="s">
        <v>3751</v>
      </c>
      <c r="F945" s="3" t="s">
        <v>3752</v>
      </c>
      <c r="G945" s="3"/>
      <c r="H945" s="3"/>
      <c r="I945" s="3" t="s">
        <v>42</v>
      </c>
      <c r="J945" s="3" t="s">
        <v>43</v>
      </c>
      <c r="K945" s="3" t="s">
        <v>44</v>
      </c>
      <c r="L945" s="3" t="s">
        <v>78</v>
      </c>
      <c r="M945" s="3" t="s">
        <v>5256</v>
      </c>
      <c r="N945" s="3" t="s">
        <v>67</v>
      </c>
      <c r="O945" s="3" t="s">
        <v>40</v>
      </c>
      <c r="P945" s="3" t="s">
        <v>40</v>
      </c>
      <c r="Q945" s="3" t="s">
        <v>40</v>
      </c>
      <c r="R945" s="3"/>
      <c r="S945" s="3">
        <v>100</v>
      </c>
      <c r="T945" s="3">
        <v>27</v>
      </c>
      <c r="U945" s="3">
        <v>27</v>
      </c>
      <c r="V945" s="3">
        <v>0</v>
      </c>
      <c r="W945" s="3" t="s">
        <v>3753</v>
      </c>
      <c r="X945" s="14" t="str">
        <f t="shared" si="14"/>
        <v>-</v>
      </c>
    </row>
    <row r="946" spans="1:24" s="4" customFormat="1" ht="11.25" x14ac:dyDescent="0.2">
      <c r="A946" s="3" t="s">
        <v>3721</v>
      </c>
      <c r="B946" s="3" t="s">
        <v>3791</v>
      </c>
      <c r="C946" s="3" t="s">
        <v>639</v>
      </c>
      <c r="D946" s="3">
        <v>-40</v>
      </c>
      <c r="E946" s="3" t="s">
        <v>3754</v>
      </c>
      <c r="F946" s="3" t="s">
        <v>3755</v>
      </c>
      <c r="G946" s="3"/>
      <c r="H946" s="3"/>
      <c r="I946" s="3" t="s">
        <v>42</v>
      </c>
      <c r="J946" s="3" t="s">
        <v>43</v>
      </c>
      <c r="K946" s="3" t="s">
        <v>44</v>
      </c>
      <c r="L946" s="3" t="s">
        <v>6</v>
      </c>
      <c r="M946" s="3" t="s">
        <v>5256</v>
      </c>
      <c r="N946" s="3" t="s">
        <v>67</v>
      </c>
      <c r="O946" s="3" t="s">
        <v>40</v>
      </c>
      <c r="P946" s="3" t="s">
        <v>40</v>
      </c>
      <c r="Q946" s="3" t="s">
        <v>40</v>
      </c>
      <c r="R946" s="3"/>
      <c r="S946" s="3">
        <v>64.430000000000007</v>
      </c>
      <c r="T946" s="3">
        <v>460</v>
      </c>
      <c r="U946" s="3">
        <v>714</v>
      </c>
      <c r="V946" s="3">
        <v>0</v>
      </c>
      <c r="W946" s="3" t="s">
        <v>3756</v>
      </c>
      <c r="X946" s="14" t="str">
        <f t="shared" si="14"/>
        <v>-</v>
      </c>
    </row>
    <row r="947" spans="1:24" s="4" customFormat="1" ht="11.25" x14ac:dyDescent="0.2">
      <c r="A947" s="3" t="s">
        <v>3721</v>
      </c>
      <c r="B947" s="3" t="s">
        <v>3791</v>
      </c>
      <c r="C947" s="3" t="s">
        <v>639</v>
      </c>
      <c r="D947" s="3">
        <v>9188</v>
      </c>
      <c r="E947" s="3" t="s">
        <v>3757</v>
      </c>
      <c r="F947" s="3" t="s">
        <v>3759</v>
      </c>
      <c r="G947" s="3" t="s">
        <v>3758</v>
      </c>
      <c r="H947" s="3"/>
      <c r="I947" s="3" t="s">
        <v>42</v>
      </c>
      <c r="J947" s="3" t="s">
        <v>43</v>
      </c>
      <c r="K947" s="3" t="s">
        <v>44</v>
      </c>
      <c r="L947" s="3" t="s">
        <v>6</v>
      </c>
      <c r="M947" s="3" t="s">
        <v>5257</v>
      </c>
      <c r="N947" s="3">
        <v>100</v>
      </c>
      <c r="O947" s="3">
        <v>4</v>
      </c>
      <c r="P947" s="3">
        <v>4</v>
      </c>
      <c r="Q947" s="3">
        <v>0</v>
      </c>
      <c r="R947" s="3"/>
      <c r="S947" s="3">
        <v>150</v>
      </c>
      <c r="T947" s="3">
        <v>3</v>
      </c>
      <c r="U947" s="3">
        <v>2</v>
      </c>
      <c r="V947" s="3">
        <v>0</v>
      </c>
      <c r="W947" s="3" t="s">
        <v>3744</v>
      </c>
      <c r="X947" s="14">
        <f t="shared" si="14"/>
        <v>-0.33333333333333331</v>
      </c>
    </row>
    <row r="948" spans="1:24" s="4" customFormat="1" ht="11.25" x14ac:dyDescent="0.2">
      <c r="A948" s="3" t="s">
        <v>3721</v>
      </c>
      <c r="B948" s="3" t="s">
        <v>3791</v>
      </c>
      <c r="C948" s="3" t="s">
        <v>639</v>
      </c>
      <c r="D948" s="3">
        <v>9999</v>
      </c>
      <c r="E948" s="3" t="s">
        <v>3760</v>
      </c>
      <c r="F948" s="3" t="s">
        <v>3761</v>
      </c>
      <c r="G948" s="3"/>
      <c r="H948" s="3"/>
      <c r="I948" s="3" t="s">
        <v>42</v>
      </c>
      <c r="J948" s="3" t="s">
        <v>43</v>
      </c>
      <c r="K948" s="3" t="s">
        <v>44</v>
      </c>
      <c r="L948" s="3" t="s">
        <v>78</v>
      </c>
      <c r="M948" s="3" t="s">
        <v>5256</v>
      </c>
      <c r="N948" s="3" t="s">
        <v>67</v>
      </c>
      <c r="O948" s="3" t="s">
        <v>40</v>
      </c>
      <c r="P948" s="3" t="s">
        <v>40</v>
      </c>
      <c r="Q948" s="3" t="s">
        <v>40</v>
      </c>
      <c r="R948" s="3"/>
      <c r="S948" s="3">
        <v>7.19</v>
      </c>
      <c r="T948" s="3">
        <v>65.3</v>
      </c>
      <c r="U948" s="3">
        <v>908.8</v>
      </c>
      <c r="V948" s="3">
        <v>0</v>
      </c>
      <c r="W948" s="3" t="s">
        <v>3762</v>
      </c>
      <c r="X948" s="14" t="str">
        <f t="shared" si="14"/>
        <v>-</v>
      </c>
    </row>
    <row r="949" spans="1:24" s="4" customFormat="1" ht="11.25" x14ac:dyDescent="0.2">
      <c r="A949" s="3" t="s">
        <v>3721</v>
      </c>
      <c r="B949" s="3" t="s">
        <v>3791</v>
      </c>
      <c r="C949" s="3" t="s">
        <v>639</v>
      </c>
      <c r="D949" s="3">
        <v>11827</v>
      </c>
      <c r="E949" s="3" t="s">
        <v>3763</v>
      </c>
      <c r="F949" s="3" t="s">
        <v>3765</v>
      </c>
      <c r="G949" s="3" t="s">
        <v>3764</v>
      </c>
      <c r="H949" s="3"/>
      <c r="I949" s="3" t="s">
        <v>42</v>
      </c>
      <c r="J949" s="3" t="s">
        <v>43</v>
      </c>
      <c r="K949" s="3" t="s">
        <v>44</v>
      </c>
      <c r="L949" s="3" t="s">
        <v>78</v>
      </c>
      <c r="M949" s="3" t="s">
        <v>5257</v>
      </c>
      <c r="N949" s="3">
        <v>43.97</v>
      </c>
      <c r="O949" s="3">
        <v>8127</v>
      </c>
      <c r="P949" s="3">
        <v>18482</v>
      </c>
      <c r="Q949" s="3">
        <v>0</v>
      </c>
      <c r="R949" s="3"/>
      <c r="S949" s="3" t="s">
        <v>67</v>
      </c>
      <c r="T949" s="3" t="s">
        <v>40</v>
      </c>
      <c r="U949" s="3" t="s">
        <v>40</v>
      </c>
      <c r="V949" s="3" t="s">
        <v>40</v>
      </c>
      <c r="W949" s="3" t="s">
        <v>3766</v>
      </c>
      <c r="X949" s="14" t="str">
        <f t="shared" si="14"/>
        <v>-</v>
      </c>
    </row>
    <row r="950" spans="1:24" s="4" customFormat="1" ht="11.25" x14ac:dyDescent="0.2">
      <c r="A950" s="3" t="s">
        <v>3721</v>
      </c>
      <c r="B950" s="3" t="s">
        <v>3791</v>
      </c>
      <c r="C950" s="3" t="s">
        <v>639</v>
      </c>
      <c r="D950" s="3">
        <v>11829</v>
      </c>
      <c r="E950" s="3" t="s">
        <v>3767</v>
      </c>
      <c r="F950" s="3" t="s">
        <v>3768</v>
      </c>
      <c r="G950" s="3" t="s">
        <v>3758</v>
      </c>
      <c r="H950" s="3"/>
      <c r="I950" s="3" t="s">
        <v>42</v>
      </c>
      <c r="J950" s="3" t="s">
        <v>43</v>
      </c>
      <c r="K950" s="3" t="s">
        <v>44</v>
      </c>
      <c r="L950" s="3" t="s">
        <v>6</v>
      </c>
      <c r="M950" s="3" t="s">
        <v>5257</v>
      </c>
      <c r="N950" s="3">
        <v>100</v>
      </c>
      <c r="O950" s="3">
        <v>2</v>
      </c>
      <c r="P950" s="3">
        <v>2</v>
      </c>
      <c r="Q950" s="3">
        <v>0</v>
      </c>
      <c r="R950" s="3"/>
      <c r="S950" s="3">
        <v>50</v>
      </c>
      <c r="T950" s="3">
        <v>2</v>
      </c>
      <c r="U950" s="3">
        <v>4</v>
      </c>
      <c r="V950" s="3">
        <v>0</v>
      </c>
      <c r="W950" s="3" t="s">
        <v>3769</v>
      </c>
      <c r="X950" s="14">
        <f t="shared" si="14"/>
        <v>1</v>
      </c>
    </row>
    <row r="951" spans="1:24" s="4" customFormat="1" ht="11.25" x14ac:dyDescent="0.2">
      <c r="A951" s="3" t="s">
        <v>3721</v>
      </c>
      <c r="B951" s="3" t="s">
        <v>3791</v>
      </c>
      <c r="C951" s="3" t="s">
        <v>639</v>
      </c>
      <c r="D951" s="3">
        <v>-62</v>
      </c>
      <c r="E951" s="3" t="s">
        <v>3770</v>
      </c>
      <c r="F951" s="3" t="s">
        <v>3773</v>
      </c>
      <c r="G951" s="3" t="s">
        <v>3771</v>
      </c>
      <c r="H951" s="3" t="s">
        <v>3772</v>
      </c>
      <c r="I951" s="3" t="s">
        <v>42</v>
      </c>
      <c r="J951" s="3" t="s">
        <v>43</v>
      </c>
      <c r="K951" s="3" t="s">
        <v>44</v>
      </c>
      <c r="L951" s="3" t="s">
        <v>45</v>
      </c>
      <c r="M951" s="3" t="s">
        <v>9</v>
      </c>
      <c r="N951" s="3">
        <v>100</v>
      </c>
      <c r="O951" s="3">
        <v>1</v>
      </c>
      <c r="P951" s="3">
        <v>1</v>
      </c>
      <c r="Q951" s="3">
        <v>0</v>
      </c>
      <c r="R951" s="3"/>
      <c r="S951" s="3" t="s">
        <v>67</v>
      </c>
      <c r="T951" s="3" t="s">
        <v>40</v>
      </c>
      <c r="U951" s="3" t="s">
        <v>40</v>
      </c>
      <c r="V951" s="3" t="s">
        <v>40</v>
      </c>
      <c r="W951" s="3" t="s">
        <v>3774</v>
      </c>
      <c r="X951" s="14">
        <f t="shared" si="14"/>
        <v>1</v>
      </c>
    </row>
    <row r="952" spans="1:24" s="4" customFormat="1" ht="11.25" x14ac:dyDescent="0.2">
      <c r="A952" s="3" t="s">
        <v>3721</v>
      </c>
      <c r="B952" s="3" t="s">
        <v>3792</v>
      </c>
      <c r="C952" s="3" t="s">
        <v>639</v>
      </c>
      <c r="D952" s="3">
        <v>-55</v>
      </c>
      <c r="E952" s="3" t="s">
        <v>3751</v>
      </c>
      <c r="F952" s="3" t="s">
        <v>3752</v>
      </c>
      <c r="G952" s="3"/>
      <c r="H952" s="3"/>
      <c r="I952" s="3" t="s">
        <v>42</v>
      </c>
      <c r="J952" s="3" t="s">
        <v>43</v>
      </c>
      <c r="K952" s="3" t="s">
        <v>44</v>
      </c>
      <c r="L952" s="3" t="s">
        <v>78</v>
      </c>
      <c r="M952" s="3" t="s">
        <v>5256</v>
      </c>
      <c r="N952" s="3" t="s">
        <v>67</v>
      </c>
      <c r="O952" s="3" t="s">
        <v>40</v>
      </c>
      <c r="P952" s="3" t="s">
        <v>40</v>
      </c>
      <c r="Q952" s="3" t="s">
        <v>40</v>
      </c>
      <c r="R952" s="3"/>
      <c r="S952" s="3">
        <v>69.28</v>
      </c>
      <c r="T952" s="3">
        <v>115</v>
      </c>
      <c r="U952" s="3">
        <v>166</v>
      </c>
      <c r="V952" s="3">
        <v>0</v>
      </c>
      <c r="W952" s="3" t="s">
        <v>3753</v>
      </c>
      <c r="X952" s="14" t="str">
        <f t="shared" si="14"/>
        <v>-</v>
      </c>
    </row>
    <row r="953" spans="1:24" s="4" customFormat="1" ht="11.25" x14ac:dyDescent="0.2">
      <c r="A953" s="3" t="s">
        <v>3721</v>
      </c>
      <c r="B953" s="3" t="s">
        <v>3792</v>
      </c>
      <c r="C953" s="3" t="s">
        <v>639</v>
      </c>
      <c r="D953" s="3">
        <v>-40</v>
      </c>
      <c r="E953" s="3" t="s">
        <v>3754</v>
      </c>
      <c r="F953" s="3" t="s">
        <v>3755</v>
      </c>
      <c r="G953" s="3"/>
      <c r="H953" s="3"/>
      <c r="I953" s="3" t="s">
        <v>42</v>
      </c>
      <c r="J953" s="3" t="s">
        <v>43</v>
      </c>
      <c r="K953" s="3" t="s">
        <v>44</v>
      </c>
      <c r="L953" s="3" t="s">
        <v>6</v>
      </c>
      <c r="M953" s="3" t="s">
        <v>5256</v>
      </c>
      <c r="N953" s="3" t="s">
        <v>67</v>
      </c>
      <c r="O953" s="3" t="s">
        <v>40</v>
      </c>
      <c r="P953" s="3" t="s">
        <v>40</v>
      </c>
      <c r="Q953" s="3" t="s">
        <v>40</v>
      </c>
      <c r="R953" s="3"/>
      <c r="S953" s="3">
        <v>32.869999999999997</v>
      </c>
      <c r="T953" s="3">
        <v>716</v>
      </c>
      <c r="U953" s="3">
        <v>2178</v>
      </c>
      <c r="V953" s="3">
        <v>0</v>
      </c>
      <c r="W953" s="3" t="s">
        <v>3756</v>
      </c>
      <c r="X953" s="14" t="str">
        <f t="shared" si="14"/>
        <v>-</v>
      </c>
    </row>
    <row r="954" spans="1:24" s="4" customFormat="1" ht="11.25" x14ac:dyDescent="0.2">
      <c r="A954" s="3" t="s">
        <v>3721</v>
      </c>
      <c r="B954" s="3" t="s">
        <v>3792</v>
      </c>
      <c r="C954" s="3" t="s">
        <v>639</v>
      </c>
      <c r="D954" s="3">
        <v>9188</v>
      </c>
      <c r="E954" s="3" t="s">
        <v>3757</v>
      </c>
      <c r="F954" s="3" t="s">
        <v>3759</v>
      </c>
      <c r="G954" s="3" t="s">
        <v>3758</v>
      </c>
      <c r="H954" s="3"/>
      <c r="I954" s="3" t="s">
        <v>42</v>
      </c>
      <c r="J954" s="3" t="s">
        <v>43</v>
      </c>
      <c r="K954" s="3" t="s">
        <v>44</v>
      </c>
      <c r="L954" s="3" t="s">
        <v>6</v>
      </c>
      <c r="M954" s="3" t="s">
        <v>5257</v>
      </c>
      <c r="N954" s="3">
        <v>100</v>
      </c>
      <c r="O954" s="3">
        <v>4</v>
      </c>
      <c r="P954" s="3">
        <v>4</v>
      </c>
      <c r="Q954" s="3">
        <v>0</v>
      </c>
      <c r="R954" s="3"/>
      <c r="S954" s="3">
        <v>67</v>
      </c>
      <c r="T954" s="3">
        <v>2</v>
      </c>
      <c r="U954" s="3">
        <v>3</v>
      </c>
      <c r="V954" s="3">
        <v>0</v>
      </c>
      <c r="W954" s="3" t="s">
        <v>3744</v>
      </c>
      <c r="X954" s="14">
        <f t="shared" si="14"/>
        <v>0.4925373134328358</v>
      </c>
    </row>
    <row r="955" spans="1:24" s="4" customFormat="1" ht="11.25" x14ac:dyDescent="0.2">
      <c r="A955" s="3" t="s">
        <v>3721</v>
      </c>
      <c r="B955" s="3" t="s">
        <v>3792</v>
      </c>
      <c r="C955" s="3" t="s">
        <v>639</v>
      </c>
      <c r="D955" s="3">
        <v>9999</v>
      </c>
      <c r="E955" s="3" t="s">
        <v>3760</v>
      </c>
      <c r="F955" s="3" t="s">
        <v>3761</v>
      </c>
      <c r="G955" s="3"/>
      <c r="H955" s="3"/>
      <c r="I955" s="3" t="s">
        <v>42</v>
      </c>
      <c r="J955" s="3" t="s">
        <v>43</v>
      </c>
      <c r="K955" s="3" t="s">
        <v>44</v>
      </c>
      <c r="L955" s="3" t="s">
        <v>78</v>
      </c>
      <c r="M955" s="3" t="s">
        <v>5256</v>
      </c>
      <c r="N955" s="3" t="s">
        <v>67</v>
      </c>
      <c r="O955" s="3" t="s">
        <v>40</v>
      </c>
      <c r="P955" s="3" t="s">
        <v>40</v>
      </c>
      <c r="Q955" s="3" t="s">
        <v>40</v>
      </c>
      <c r="R955" s="3"/>
      <c r="S955" s="3">
        <v>31.8</v>
      </c>
      <c r="T955" s="3">
        <v>641.20000000000005</v>
      </c>
      <c r="U955" s="3">
        <v>2016.5</v>
      </c>
      <c r="V955" s="3">
        <v>0</v>
      </c>
      <c r="W955" s="3" t="s">
        <v>3762</v>
      </c>
      <c r="X955" s="14" t="str">
        <f t="shared" si="14"/>
        <v>-</v>
      </c>
    </row>
    <row r="956" spans="1:24" s="4" customFormat="1" ht="11.25" x14ac:dyDescent="0.2">
      <c r="A956" s="3" t="s">
        <v>3721</v>
      </c>
      <c r="B956" s="3" t="s">
        <v>3792</v>
      </c>
      <c r="C956" s="3" t="s">
        <v>639</v>
      </c>
      <c r="D956" s="3">
        <v>11827</v>
      </c>
      <c r="E956" s="3" t="s">
        <v>3763</v>
      </c>
      <c r="F956" s="3" t="s">
        <v>3765</v>
      </c>
      <c r="G956" s="3" t="s">
        <v>3764</v>
      </c>
      <c r="H956" s="3"/>
      <c r="I956" s="3" t="s">
        <v>42</v>
      </c>
      <c r="J956" s="3" t="s">
        <v>43</v>
      </c>
      <c r="K956" s="3" t="s">
        <v>44</v>
      </c>
      <c r="L956" s="3" t="s">
        <v>78</v>
      </c>
      <c r="M956" s="3" t="s">
        <v>5257</v>
      </c>
      <c r="N956" s="3">
        <v>21.92</v>
      </c>
      <c r="O956" s="3">
        <v>35837</v>
      </c>
      <c r="P956" s="3">
        <v>163495</v>
      </c>
      <c r="Q956" s="3">
        <v>0</v>
      </c>
      <c r="R956" s="3"/>
      <c r="S956" s="3" t="s">
        <v>67</v>
      </c>
      <c r="T956" s="3" t="s">
        <v>40</v>
      </c>
      <c r="U956" s="3" t="s">
        <v>40</v>
      </c>
      <c r="V956" s="3" t="s">
        <v>40</v>
      </c>
      <c r="W956" s="3" t="s">
        <v>3766</v>
      </c>
      <c r="X956" s="14" t="str">
        <f t="shared" si="14"/>
        <v>-</v>
      </c>
    </row>
    <row r="957" spans="1:24" s="4" customFormat="1" ht="11.25" x14ac:dyDescent="0.2">
      <c r="A957" s="3" t="s">
        <v>3721</v>
      </c>
      <c r="B957" s="3" t="s">
        <v>3792</v>
      </c>
      <c r="C957" s="3" t="s">
        <v>639</v>
      </c>
      <c r="D957" s="3">
        <v>11829</v>
      </c>
      <c r="E957" s="3" t="s">
        <v>3767</v>
      </c>
      <c r="F957" s="3" t="s">
        <v>3768</v>
      </c>
      <c r="G957" s="3" t="s">
        <v>3758</v>
      </c>
      <c r="H957" s="3" t="s">
        <v>3778</v>
      </c>
      <c r="I957" s="3" t="s">
        <v>42</v>
      </c>
      <c r="J957" s="3" t="s">
        <v>43</v>
      </c>
      <c r="K957" s="3" t="s">
        <v>44</v>
      </c>
      <c r="L957" s="3" t="s">
        <v>6</v>
      </c>
      <c r="M957" s="3" t="s">
        <v>9</v>
      </c>
      <c r="N957" s="3">
        <v>100</v>
      </c>
      <c r="O957" s="3">
        <v>2</v>
      </c>
      <c r="P957" s="3">
        <v>2</v>
      </c>
      <c r="Q957" s="3">
        <v>0</v>
      </c>
      <c r="R957" s="3"/>
      <c r="S957" s="3" t="s">
        <v>67</v>
      </c>
      <c r="T957" s="3" t="s">
        <v>40</v>
      </c>
      <c r="U957" s="3" t="s">
        <v>40</v>
      </c>
      <c r="V957" s="3" t="s">
        <v>40</v>
      </c>
      <c r="W957" s="3" t="s">
        <v>3769</v>
      </c>
      <c r="X957" s="14">
        <f t="shared" si="14"/>
        <v>1</v>
      </c>
    </row>
    <row r="958" spans="1:24" s="4" customFormat="1" ht="11.25" x14ac:dyDescent="0.2">
      <c r="A958" s="3" t="s">
        <v>3721</v>
      </c>
      <c r="B958" s="3" t="s">
        <v>3792</v>
      </c>
      <c r="C958" s="3" t="s">
        <v>639</v>
      </c>
      <c r="D958" s="3">
        <v>-62</v>
      </c>
      <c r="E958" s="3" t="s">
        <v>3770</v>
      </c>
      <c r="F958" s="3" t="s">
        <v>3773</v>
      </c>
      <c r="G958" s="3" t="s">
        <v>3771</v>
      </c>
      <c r="H958" s="3" t="s">
        <v>3772</v>
      </c>
      <c r="I958" s="3" t="s">
        <v>42</v>
      </c>
      <c r="J958" s="3" t="s">
        <v>43</v>
      </c>
      <c r="K958" s="3" t="s">
        <v>44</v>
      </c>
      <c r="L958" s="3" t="s">
        <v>45</v>
      </c>
      <c r="M958" s="3" t="s">
        <v>9</v>
      </c>
      <c r="N958" s="3">
        <v>100</v>
      </c>
      <c r="O958" s="3">
        <v>1</v>
      </c>
      <c r="P958" s="3">
        <v>1</v>
      </c>
      <c r="Q958" s="3">
        <v>0</v>
      </c>
      <c r="R958" s="3"/>
      <c r="S958" s="3" t="s">
        <v>67</v>
      </c>
      <c r="T958" s="3" t="s">
        <v>40</v>
      </c>
      <c r="U958" s="3" t="s">
        <v>40</v>
      </c>
      <c r="V958" s="3" t="s">
        <v>40</v>
      </c>
      <c r="W958" s="3" t="s">
        <v>3774</v>
      </c>
      <c r="X958" s="14">
        <f t="shared" si="14"/>
        <v>1</v>
      </c>
    </row>
    <row r="959" spans="1:24" s="4" customFormat="1" ht="11.25" x14ac:dyDescent="0.2">
      <c r="A959" s="3" t="s">
        <v>3721</v>
      </c>
      <c r="B959" s="3" t="s">
        <v>3793</v>
      </c>
      <c r="C959" s="3" t="s">
        <v>3216</v>
      </c>
      <c r="D959" s="3">
        <v>9991</v>
      </c>
      <c r="E959" s="3" t="s">
        <v>3794</v>
      </c>
      <c r="F959" s="3" t="s">
        <v>3795</v>
      </c>
      <c r="G959" s="3"/>
      <c r="H959" s="3"/>
      <c r="I959" s="3" t="s">
        <v>42</v>
      </c>
      <c r="J959" s="3" t="s">
        <v>43</v>
      </c>
      <c r="K959" s="3" t="s">
        <v>44</v>
      </c>
      <c r="L959" s="3" t="s">
        <v>78</v>
      </c>
      <c r="M959" s="3" t="s">
        <v>5256</v>
      </c>
      <c r="N959" s="3" t="s">
        <v>67</v>
      </c>
      <c r="O959" s="3" t="s">
        <v>40</v>
      </c>
      <c r="P959" s="3" t="s">
        <v>40</v>
      </c>
      <c r="Q959" s="3" t="s">
        <v>40</v>
      </c>
      <c r="R959" s="3"/>
      <c r="S959" s="3">
        <v>17.739999999999998</v>
      </c>
      <c r="T959" s="3">
        <v>1421.6</v>
      </c>
      <c r="U959" s="3">
        <v>8011.3</v>
      </c>
      <c r="V959" s="3">
        <v>0</v>
      </c>
      <c r="W959" s="3" t="s">
        <v>3762</v>
      </c>
      <c r="X959" s="14" t="str">
        <f t="shared" si="14"/>
        <v>-</v>
      </c>
    </row>
    <row r="960" spans="1:24" s="4" customFormat="1" ht="11.25" x14ac:dyDescent="0.2">
      <c r="A960" s="3" t="s">
        <v>3721</v>
      </c>
      <c r="B960" s="3" t="s">
        <v>3793</v>
      </c>
      <c r="C960" s="3" t="s">
        <v>3216</v>
      </c>
      <c r="D960" s="3">
        <v>10316</v>
      </c>
      <c r="E960" s="3" t="s">
        <v>3741</v>
      </c>
      <c r="F960" s="3" t="s">
        <v>3743</v>
      </c>
      <c r="G960" s="3" t="s">
        <v>3796</v>
      </c>
      <c r="H960" s="3" t="s">
        <v>3797</v>
      </c>
      <c r="I960" s="3" t="s">
        <v>42</v>
      </c>
      <c r="J960" s="3" t="s">
        <v>43</v>
      </c>
      <c r="K960" s="3" t="s">
        <v>44</v>
      </c>
      <c r="L960" s="3" t="s">
        <v>6</v>
      </c>
      <c r="M960" s="3" t="s">
        <v>5257</v>
      </c>
      <c r="N960" s="3">
        <v>100</v>
      </c>
      <c r="O960" s="3">
        <v>43</v>
      </c>
      <c r="P960" s="3">
        <v>43</v>
      </c>
      <c r="Q960" s="3">
        <v>0</v>
      </c>
      <c r="R960" s="3"/>
      <c r="S960" s="3">
        <v>100</v>
      </c>
      <c r="T960" s="3">
        <v>31</v>
      </c>
      <c r="U960" s="3">
        <v>31</v>
      </c>
      <c r="V960" s="3">
        <v>0</v>
      </c>
      <c r="W960" s="3" t="s">
        <v>3744</v>
      </c>
      <c r="X960" s="14">
        <f t="shared" si="14"/>
        <v>0</v>
      </c>
    </row>
    <row r="961" spans="1:24" s="4" customFormat="1" ht="11.25" x14ac:dyDescent="0.2">
      <c r="A961" s="3" t="s">
        <v>3721</v>
      </c>
      <c r="B961" s="3" t="s">
        <v>3793</v>
      </c>
      <c r="C961" s="3" t="s">
        <v>3216</v>
      </c>
      <c r="D961" s="3">
        <v>11832</v>
      </c>
      <c r="E961" s="3" t="s">
        <v>3763</v>
      </c>
      <c r="F961" s="3" t="s">
        <v>3765</v>
      </c>
      <c r="G961" s="3" t="s">
        <v>3798</v>
      </c>
      <c r="H961" s="3" t="s">
        <v>3799</v>
      </c>
      <c r="I961" s="3" t="s">
        <v>42</v>
      </c>
      <c r="J961" s="3" t="s">
        <v>43</v>
      </c>
      <c r="K961" s="3" t="s">
        <v>44</v>
      </c>
      <c r="L961" s="3" t="s">
        <v>78</v>
      </c>
      <c r="M961" s="3" t="s">
        <v>5257</v>
      </c>
      <c r="N961" s="3">
        <v>41.57</v>
      </c>
      <c r="O961" s="3">
        <v>136579</v>
      </c>
      <c r="P961" s="3">
        <v>328541</v>
      </c>
      <c r="Q961" s="3">
        <v>0</v>
      </c>
      <c r="R961" s="3"/>
      <c r="S961" s="3">
        <v>56.44</v>
      </c>
      <c r="T961" s="3">
        <v>202836</v>
      </c>
      <c r="U961" s="3">
        <v>359373</v>
      </c>
      <c r="V961" s="3">
        <v>0</v>
      </c>
      <c r="W961" s="3" t="s">
        <v>3766</v>
      </c>
      <c r="X961" s="14">
        <f t="shared" si="14"/>
        <v>-0.26346562721474126</v>
      </c>
    </row>
    <row r="962" spans="1:24" s="4" customFormat="1" ht="11.25" x14ac:dyDescent="0.2">
      <c r="A962" s="3" t="s">
        <v>3721</v>
      </c>
      <c r="B962" s="3" t="s">
        <v>3793</v>
      </c>
      <c r="C962" s="3" t="s">
        <v>3216</v>
      </c>
      <c r="D962" s="3">
        <v>11833</v>
      </c>
      <c r="E962" s="3" t="s">
        <v>3767</v>
      </c>
      <c r="F962" s="3" t="s">
        <v>3768</v>
      </c>
      <c r="G962" s="3" t="s">
        <v>3796</v>
      </c>
      <c r="H962" s="3" t="s">
        <v>3800</v>
      </c>
      <c r="I962" s="3" t="s">
        <v>42</v>
      </c>
      <c r="J962" s="3" t="s">
        <v>43</v>
      </c>
      <c r="K962" s="3" t="s">
        <v>44</v>
      </c>
      <c r="L962" s="3" t="s">
        <v>6</v>
      </c>
      <c r="M962" s="3" t="s">
        <v>5257</v>
      </c>
      <c r="N962" s="3">
        <v>100</v>
      </c>
      <c r="O962" s="3">
        <v>30</v>
      </c>
      <c r="P962" s="3">
        <v>30</v>
      </c>
      <c r="Q962" s="3">
        <v>0</v>
      </c>
      <c r="R962" s="3"/>
      <c r="S962" s="3">
        <v>54</v>
      </c>
      <c r="T962" s="3">
        <v>14</v>
      </c>
      <c r="U962" s="3">
        <v>26</v>
      </c>
      <c r="V962" s="3">
        <v>0</v>
      </c>
      <c r="W962" s="3" t="s">
        <v>3801</v>
      </c>
      <c r="X962" s="14">
        <f t="shared" si="14"/>
        <v>0.85185185185185186</v>
      </c>
    </row>
    <row r="963" spans="1:24" s="4" customFormat="1" ht="11.25" x14ac:dyDescent="0.2">
      <c r="A963" s="3" t="s">
        <v>3721</v>
      </c>
      <c r="B963" s="3" t="s">
        <v>3793</v>
      </c>
      <c r="C963" s="3" t="s">
        <v>3216</v>
      </c>
      <c r="D963" s="3">
        <v>12921</v>
      </c>
      <c r="E963" s="3" t="s">
        <v>3754</v>
      </c>
      <c r="F963" s="3" t="s">
        <v>3755</v>
      </c>
      <c r="G963" s="3"/>
      <c r="H963" s="3"/>
      <c r="I963" s="3" t="s">
        <v>42</v>
      </c>
      <c r="J963" s="3" t="s">
        <v>43</v>
      </c>
      <c r="K963" s="3" t="s">
        <v>44</v>
      </c>
      <c r="L963" s="3" t="s">
        <v>6</v>
      </c>
      <c r="M963" s="3" t="s">
        <v>5256</v>
      </c>
      <c r="N963" s="3" t="s">
        <v>67</v>
      </c>
      <c r="O963" s="3" t="s">
        <v>40</v>
      </c>
      <c r="P963" s="3" t="s">
        <v>40</v>
      </c>
      <c r="Q963" s="3" t="s">
        <v>40</v>
      </c>
      <c r="R963" s="3"/>
      <c r="S963" s="3">
        <v>51.04</v>
      </c>
      <c r="T963" s="3">
        <v>4963</v>
      </c>
      <c r="U963" s="3">
        <v>9724</v>
      </c>
      <c r="V963" s="3">
        <v>0</v>
      </c>
      <c r="W963" s="3" t="s">
        <v>3802</v>
      </c>
      <c r="X963" s="14" t="str">
        <f t="shared" ref="X963:X1026" si="15">+IF(J963="Asc",IF(AND(M963="Nuevo",IFERROR((N963-S963)/S963,"-") ="-"),1,IFERROR((N963-S963)/S963,"-")),IF(AND(M963="Nuevo",IFERROR((N963-S963)/S963,"-") ="-"),1,IFERROR((N963-S963)/S963,"-"))*-1)</f>
        <v>-</v>
      </c>
    </row>
    <row r="964" spans="1:24" s="4" customFormat="1" ht="11.25" x14ac:dyDescent="0.2">
      <c r="A964" s="3" t="s">
        <v>3721</v>
      </c>
      <c r="B964" s="3" t="s">
        <v>3793</v>
      </c>
      <c r="C964" s="3" t="s">
        <v>3216</v>
      </c>
      <c r="D964" s="3">
        <v>13149</v>
      </c>
      <c r="E964" s="3" t="s">
        <v>3751</v>
      </c>
      <c r="F964" s="3" t="s">
        <v>3752</v>
      </c>
      <c r="G964" s="3"/>
      <c r="H964" s="3"/>
      <c r="I964" s="3" t="s">
        <v>42</v>
      </c>
      <c r="J964" s="3" t="s">
        <v>43</v>
      </c>
      <c r="K964" s="3" t="s">
        <v>44</v>
      </c>
      <c r="L964" s="3" t="s">
        <v>78</v>
      </c>
      <c r="M964" s="3" t="s">
        <v>5256</v>
      </c>
      <c r="N964" s="3" t="s">
        <v>67</v>
      </c>
      <c r="O964" s="3" t="s">
        <v>40</v>
      </c>
      <c r="P964" s="3" t="s">
        <v>40</v>
      </c>
      <c r="Q964" s="3" t="s">
        <v>40</v>
      </c>
      <c r="R964" s="3"/>
      <c r="S964" s="3">
        <v>57.66</v>
      </c>
      <c r="T964" s="3">
        <v>659</v>
      </c>
      <c r="U964" s="3">
        <v>1143</v>
      </c>
      <c r="V964" s="3">
        <v>0</v>
      </c>
      <c r="W964" s="3" t="s">
        <v>3803</v>
      </c>
      <c r="X964" s="14" t="str">
        <f t="shared" si="15"/>
        <v>-</v>
      </c>
    </row>
    <row r="965" spans="1:24" s="4" customFormat="1" ht="11.25" x14ac:dyDescent="0.2">
      <c r="A965" s="3" t="s">
        <v>3721</v>
      </c>
      <c r="B965" s="3" t="s">
        <v>3793</v>
      </c>
      <c r="C965" s="3" t="s">
        <v>3216</v>
      </c>
      <c r="D965" s="3">
        <v>13981</v>
      </c>
      <c r="E965" s="3" t="s">
        <v>3770</v>
      </c>
      <c r="F965" s="3" t="s">
        <v>3773</v>
      </c>
      <c r="G965" s="3" t="s">
        <v>3804</v>
      </c>
      <c r="H965" s="3" t="s">
        <v>3805</v>
      </c>
      <c r="I965" s="3" t="s">
        <v>42</v>
      </c>
      <c r="J965" s="3" t="s">
        <v>43</v>
      </c>
      <c r="K965" s="3" t="s">
        <v>44</v>
      </c>
      <c r="L965" s="3" t="s">
        <v>45</v>
      </c>
      <c r="M965" s="3" t="s">
        <v>9</v>
      </c>
      <c r="N965" s="3">
        <v>100</v>
      </c>
      <c r="O965" s="3">
        <v>1</v>
      </c>
      <c r="P965" s="3">
        <v>1</v>
      </c>
      <c r="Q965" s="3">
        <v>0</v>
      </c>
      <c r="R965" s="3"/>
      <c r="S965" s="3" t="s">
        <v>67</v>
      </c>
      <c r="T965" s="3" t="s">
        <v>40</v>
      </c>
      <c r="U965" s="3" t="s">
        <v>40</v>
      </c>
      <c r="V965" s="3" t="s">
        <v>40</v>
      </c>
      <c r="W965" s="3" t="s">
        <v>3806</v>
      </c>
      <c r="X965" s="14">
        <f t="shared" si="15"/>
        <v>1</v>
      </c>
    </row>
    <row r="966" spans="1:24" s="4" customFormat="1" ht="11.25" x14ac:dyDescent="0.2">
      <c r="A966" s="3" t="s">
        <v>3807</v>
      </c>
      <c r="B966" s="3" t="s">
        <v>3808</v>
      </c>
      <c r="C966" s="3" t="s">
        <v>3723</v>
      </c>
      <c r="D966" s="3">
        <v>10698</v>
      </c>
      <c r="E966" s="3" t="s">
        <v>3809</v>
      </c>
      <c r="F966" s="3" t="s">
        <v>3812</v>
      </c>
      <c r="G966" s="3" t="s">
        <v>3810</v>
      </c>
      <c r="H966" s="3" t="s">
        <v>3811</v>
      </c>
      <c r="I966" s="3" t="s">
        <v>42</v>
      </c>
      <c r="J966" s="3" t="s">
        <v>43</v>
      </c>
      <c r="K966" s="3" t="s">
        <v>44</v>
      </c>
      <c r="L966" s="3" t="s">
        <v>78</v>
      </c>
      <c r="M966" s="3" t="s">
        <v>5256</v>
      </c>
      <c r="N966" s="3" t="s">
        <v>67</v>
      </c>
      <c r="O966" s="3" t="s">
        <v>40</v>
      </c>
      <c r="P966" s="3" t="s">
        <v>40</v>
      </c>
      <c r="Q966" s="3" t="s">
        <v>40</v>
      </c>
      <c r="R966" s="3"/>
      <c r="S966" s="3">
        <v>10.81</v>
      </c>
      <c r="T966" s="3">
        <v>59</v>
      </c>
      <c r="U966" s="3">
        <v>546</v>
      </c>
      <c r="V966" s="3">
        <v>0</v>
      </c>
      <c r="W966" s="3" t="s">
        <v>3813</v>
      </c>
      <c r="X966" s="14" t="str">
        <f t="shared" si="15"/>
        <v>-</v>
      </c>
    </row>
    <row r="967" spans="1:24" s="4" customFormat="1" ht="11.25" x14ac:dyDescent="0.2">
      <c r="A967" s="3" t="s">
        <v>3807</v>
      </c>
      <c r="B967" s="3" t="s">
        <v>3808</v>
      </c>
      <c r="C967" s="3" t="s">
        <v>3723</v>
      </c>
      <c r="D967" s="3">
        <v>10700</v>
      </c>
      <c r="E967" s="3" t="s">
        <v>3814</v>
      </c>
      <c r="F967" s="3" t="s">
        <v>3817</v>
      </c>
      <c r="G967" s="3" t="s">
        <v>3815</v>
      </c>
      <c r="H967" s="3" t="s">
        <v>3816</v>
      </c>
      <c r="I967" s="3" t="s">
        <v>42</v>
      </c>
      <c r="J967" s="3" t="s">
        <v>43</v>
      </c>
      <c r="K967" s="3" t="s">
        <v>44</v>
      </c>
      <c r="L967" s="3" t="s">
        <v>6</v>
      </c>
      <c r="M967" s="3" t="s">
        <v>5257</v>
      </c>
      <c r="N967" s="3">
        <v>81.97</v>
      </c>
      <c r="O967" s="3">
        <v>2092</v>
      </c>
      <c r="P967" s="3">
        <v>2552</v>
      </c>
      <c r="Q967" s="3">
        <v>0</v>
      </c>
      <c r="R967" s="3"/>
      <c r="S967" s="3">
        <v>89.72</v>
      </c>
      <c r="T967" s="3">
        <v>541</v>
      </c>
      <c r="U967" s="3">
        <v>603</v>
      </c>
      <c r="V967" s="3">
        <v>0</v>
      </c>
      <c r="W967" s="3" t="s">
        <v>3818</v>
      </c>
      <c r="X967" s="14">
        <f t="shared" si="15"/>
        <v>-8.6379848417298261E-2</v>
      </c>
    </row>
    <row r="968" spans="1:24" s="4" customFormat="1" ht="11.25" x14ac:dyDescent="0.2">
      <c r="A968" s="3" t="s">
        <v>3807</v>
      </c>
      <c r="B968" s="3" t="s">
        <v>3808</v>
      </c>
      <c r="C968" s="3" t="s">
        <v>3723</v>
      </c>
      <c r="D968" s="3">
        <v>12778</v>
      </c>
      <c r="E968" s="3" t="s">
        <v>3819</v>
      </c>
      <c r="F968" s="3" t="s">
        <v>3821</v>
      </c>
      <c r="G968" s="3" t="s">
        <v>3810</v>
      </c>
      <c r="H968" s="3" t="s">
        <v>3820</v>
      </c>
      <c r="I968" s="3" t="s">
        <v>42</v>
      </c>
      <c r="J968" s="3" t="s">
        <v>43</v>
      </c>
      <c r="K968" s="3" t="s">
        <v>53</v>
      </c>
      <c r="L968" s="3" t="s">
        <v>6</v>
      </c>
      <c r="M968" s="3" t="s">
        <v>5257</v>
      </c>
      <c r="N968" s="3">
        <v>83.04</v>
      </c>
      <c r="O968" s="3">
        <v>651</v>
      </c>
      <c r="P968" s="3">
        <v>784</v>
      </c>
      <c r="Q968" s="3">
        <v>0</v>
      </c>
      <c r="R968" s="3"/>
      <c r="S968" s="3">
        <v>84.45</v>
      </c>
      <c r="T968" s="3">
        <v>657</v>
      </c>
      <c r="U968" s="3">
        <v>778</v>
      </c>
      <c r="V968" s="3">
        <v>0</v>
      </c>
      <c r="W968" s="3" t="s">
        <v>3822</v>
      </c>
      <c r="X968" s="14">
        <f t="shared" si="15"/>
        <v>-1.6696269982237971E-2</v>
      </c>
    </row>
    <row r="969" spans="1:24" s="4" customFormat="1" ht="11.25" x14ac:dyDescent="0.2">
      <c r="A969" s="3" t="s">
        <v>3807</v>
      </c>
      <c r="B969" s="3" t="s">
        <v>3808</v>
      </c>
      <c r="C969" s="3" t="s">
        <v>3723</v>
      </c>
      <c r="D969" s="3">
        <v>12890</v>
      </c>
      <c r="E969" s="3" t="s">
        <v>3823</v>
      </c>
      <c r="F969" s="3" t="s">
        <v>3826</v>
      </c>
      <c r="G969" s="3" t="s">
        <v>3824</v>
      </c>
      <c r="H969" s="3" t="s">
        <v>3825</v>
      </c>
      <c r="I969" s="3" t="s">
        <v>42</v>
      </c>
      <c r="J969" s="3" t="s">
        <v>43</v>
      </c>
      <c r="K969" s="3" t="s">
        <v>505</v>
      </c>
      <c r="L969" s="3" t="s">
        <v>45</v>
      </c>
      <c r="M969" s="3" t="s">
        <v>5256</v>
      </c>
      <c r="N969" s="3" t="s">
        <v>67</v>
      </c>
      <c r="O969" s="3" t="s">
        <v>40</v>
      </c>
      <c r="P969" s="3" t="s">
        <v>40</v>
      </c>
      <c r="Q969" s="3" t="s">
        <v>40</v>
      </c>
      <c r="R969" s="3"/>
      <c r="S969" s="3">
        <v>50.38</v>
      </c>
      <c r="T969" s="3">
        <v>68034461</v>
      </c>
      <c r="U969" s="3">
        <v>135053976</v>
      </c>
      <c r="V969" s="3">
        <v>0</v>
      </c>
      <c r="W969" s="3" t="s">
        <v>3827</v>
      </c>
      <c r="X969" s="14" t="str">
        <f t="shared" si="15"/>
        <v>-</v>
      </c>
    </row>
    <row r="970" spans="1:24" s="4" customFormat="1" ht="11.25" x14ac:dyDescent="0.2">
      <c r="A970" s="3" t="s">
        <v>3807</v>
      </c>
      <c r="B970" s="3" t="s">
        <v>3808</v>
      </c>
      <c r="C970" s="3" t="s">
        <v>3723</v>
      </c>
      <c r="D970" s="3">
        <v>13101</v>
      </c>
      <c r="E970" s="3" t="s">
        <v>3828</v>
      </c>
      <c r="F970" s="3" t="s">
        <v>3830</v>
      </c>
      <c r="G970" s="3" t="s">
        <v>3815</v>
      </c>
      <c r="H970" s="3" t="s">
        <v>3829</v>
      </c>
      <c r="I970" s="3" t="s">
        <v>42</v>
      </c>
      <c r="J970" s="3" t="s">
        <v>43</v>
      </c>
      <c r="K970" s="3" t="s">
        <v>44</v>
      </c>
      <c r="L970" s="3" t="s">
        <v>6</v>
      </c>
      <c r="M970" s="3" t="s">
        <v>5256</v>
      </c>
      <c r="N970" s="3" t="s">
        <v>67</v>
      </c>
      <c r="O970" s="3" t="s">
        <v>40</v>
      </c>
      <c r="P970" s="3" t="s">
        <v>40</v>
      </c>
      <c r="Q970" s="3" t="s">
        <v>40</v>
      </c>
      <c r="R970" s="3"/>
      <c r="S970" s="3">
        <v>1.74</v>
      </c>
      <c r="T970" s="3">
        <v>333325</v>
      </c>
      <c r="U970" s="3">
        <v>19205498</v>
      </c>
      <c r="V970" s="3">
        <v>0</v>
      </c>
      <c r="W970" s="3" t="s">
        <v>3831</v>
      </c>
      <c r="X970" s="14" t="str">
        <f t="shared" si="15"/>
        <v>-</v>
      </c>
    </row>
    <row r="971" spans="1:24" s="4" customFormat="1" ht="11.25" x14ac:dyDescent="0.2">
      <c r="A971" s="3" t="s">
        <v>3807</v>
      </c>
      <c r="B971" s="3" t="s">
        <v>3808</v>
      </c>
      <c r="C971" s="3" t="s">
        <v>3723</v>
      </c>
      <c r="D971" s="3">
        <v>13687</v>
      </c>
      <c r="E971" s="3" t="s">
        <v>3832</v>
      </c>
      <c r="F971" s="3" t="s">
        <v>3834</v>
      </c>
      <c r="G971" s="3" t="s">
        <v>3815</v>
      </c>
      <c r="H971" s="3" t="s">
        <v>3833</v>
      </c>
      <c r="I971" s="3" t="s">
        <v>42</v>
      </c>
      <c r="J971" s="3" t="s">
        <v>43</v>
      </c>
      <c r="K971" s="3" t="s">
        <v>44</v>
      </c>
      <c r="L971" s="3" t="s">
        <v>6</v>
      </c>
      <c r="M971" s="3" t="s">
        <v>9</v>
      </c>
      <c r="N971" s="3">
        <v>1.86</v>
      </c>
      <c r="O971" s="3">
        <v>363207</v>
      </c>
      <c r="P971" s="3">
        <v>19486117</v>
      </c>
      <c r="Q971" s="3">
        <v>0</v>
      </c>
      <c r="R971" s="3"/>
      <c r="S971" s="3">
        <v>1.6</v>
      </c>
      <c r="T971" s="3">
        <v>306618</v>
      </c>
      <c r="U971" s="3">
        <v>19205498</v>
      </c>
      <c r="V971" s="3">
        <v>0</v>
      </c>
      <c r="W971" s="3" t="s">
        <v>3835</v>
      </c>
      <c r="X971" s="14">
        <f t="shared" si="15"/>
        <v>0.16250000000000001</v>
      </c>
    </row>
    <row r="972" spans="1:24" s="4" customFormat="1" ht="11.25" x14ac:dyDescent="0.2">
      <c r="A972" s="3" t="s">
        <v>3807</v>
      </c>
      <c r="B972" s="3" t="s">
        <v>3808</v>
      </c>
      <c r="C972" s="3" t="s">
        <v>3723</v>
      </c>
      <c r="D972" s="3">
        <v>13710</v>
      </c>
      <c r="E972" s="3" t="s">
        <v>3836</v>
      </c>
      <c r="F972" s="3" t="s">
        <v>3838</v>
      </c>
      <c r="G972" s="3" t="s">
        <v>3824</v>
      </c>
      <c r="H972" s="3" t="s">
        <v>3837</v>
      </c>
      <c r="I972" s="3" t="s">
        <v>42</v>
      </c>
      <c r="J972" s="3" t="s">
        <v>43</v>
      </c>
      <c r="K972" s="3" t="s">
        <v>44</v>
      </c>
      <c r="L972" s="3" t="s">
        <v>6</v>
      </c>
      <c r="M972" s="3" t="s">
        <v>9</v>
      </c>
      <c r="N972" s="3">
        <v>39.130000000000003</v>
      </c>
      <c r="O972" s="3">
        <v>18</v>
      </c>
      <c r="P972" s="3">
        <v>46</v>
      </c>
      <c r="Q972" s="3">
        <v>0</v>
      </c>
      <c r="R972" s="3"/>
      <c r="S972" s="3" t="s">
        <v>67</v>
      </c>
      <c r="T972" s="3" t="s">
        <v>40</v>
      </c>
      <c r="U972" s="3" t="s">
        <v>40</v>
      </c>
      <c r="V972" s="3" t="s">
        <v>40</v>
      </c>
      <c r="W972" s="3" t="s">
        <v>3839</v>
      </c>
      <c r="X972" s="14">
        <f t="shared" si="15"/>
        <v>1</v>
      </c>
    </row>
    <row r="973" spans="1:24" s="4" customFormat="1" ht="11.25" x14ac:dyDescent="0.2">
      <c r="A973" s="3" t="s">
        <v>3807</v>
      </c>
      <c r="B973" s="3" t="s">
        <v>3808</v>
      </c>
      <c r="C973" s="3" t="s">
        <v>3723</v>
      </c>
      <c r="D973" s="3">
        <v>13849</v>
      </c>
      <c r="E973" s="3" t="s">
        <v>3840</v>
      </c>
      <c r="F973" s="3" t="s">
        <v>3842</v>
      </c>
      <c r="G973" s="3" t="s">
        <v>3810</v>
      </c>
      <c r="H973" s="3" t="s">
        <v>3841</v>
      </c>
      <c r="I973" s="3" t="s">
        <v>42</v>
      </c>
      <c r="J973" s="3" t="s">
        <v>43</v>
      </c>
      <c r="K973" s="3" t="s">
        <v>44</v>
      </c>
      <c r="L973" s="3" t="s">
        <v>392</v>
      </c>
      <c r="M973" s="3" t="s">
        <v>9</v>
      </c>
      <c r="N973" s="3">
        <v>17.32</v>
      </c>
      <c r="O973" s="3">
        <v>124</v>
      </c>
      <c r="P973" s="3">
        <v>716</v>
      </c>
      <c r="Q973" s="3">
        <v>0</v>
      </c>
      <c r="R973" s="3"/>
      <c r="S973" s="3">
        <v>10.81</v>
      </c>
      <c r="T973" s="3">
        <v>59</v>
      </c>
      <c r="U973" s="3">
        <v>546</v>
      </c>
      <c r="V973" s="3">
        <v>0</v>
      </c>
      <c r="W973" s="3" t="s">
        <v>3813</v>
      </c>
      <c r="X973" s="14">
        <f t="shared" si="15"/>
        <v>0.60222016651248844</v>
      </c>
    </row>
    <row r="974" spans="1:24" s="4" customFormat="1" ht="11.25" x14ac:dyDescent="0.2">
      <c r="A974" s="3" t="s">
        <v>3807</v>
      </c>
      <c r="B974" s="3" t="s">
        <v>3843</v>
      </c>
      <c r="C974" s="3" t="s">
        <v>3723</v>
      </c>
      <c r="D974" s="3">
        <v>12661</v>
      </c>
      <c r="E974" s="3" t="s">
        <v>3844</v>
      </c>
      <c r="F974" s="3" t="s">
        <v>3845</v>
      </c>
      <c r="G974" s="3"/>
      <c r="H974" s="3"/>
      <c r="I974" s="3" t="s">
        <v>42</v>
      </c>
      <c r="J974" s="3" t="s">
        <v>43</v>
      </c>
      <c r="K974" s="3" t="s">
        <v>44</v>
      </c>
      <c r="L974" s="3" t="s">
        <v>45</v>
      </c>
      <c r="M974" s="3" t="s">
        <v>5256</v>
      </c>
      <c r="N974" s="3" t="s">
        <v>67</v>
      </c>
      <c r="O974" s="3" t="s">
        <v>40</v>
      </c>
      <c r="P974" s="3" t="s">
        <v>40</v>
      </c>
      <c r="Q974" s="3" t="s">
        <v>40</v>
      </c>
      <c r="R974" s="3"/>
      <c r="S974" s="3">
        <v>100</v>
      </c>
      <c r="T974" s="3">
        <v>5</v>
      </c>
      <c r="U974" s="3">
        <v>5</v>
      </c>
      <c r="V974" s="3">
        <v>0</v>
      </c>
      <c r="W974" s="3" t="s">
        <v>3846</v>
      </c>
      <c r="X974" s="14" t="str">
        <f t="shared" si="15"/>
        <v>-</v>
      </c>
    </row>
    <row r="975" spans="1:24" s="4" customFormat="1" ht="11.25" x14ac:dyDescent="0.2">
      <c r="A975" s="3" t="s">
        <v>3807</v>
      </c>
      <c r="B975" s="3" t="s">
        <v>3843</v>
      </c>
      <c r="C975" s="3" t="s">
        <v>3723</v>
      </c>
      <c r="D975" s="3">
        <v>12885</v>
      </c>
      <c r="E975" s="3" t="s">
        <v>3847</v>
      </c>
      <c r="F975" s="3" t="s">
        <v>3848</v>
      </c>
      <c r="G975" s="3"/>
      <c r="H975" s="3"/>
      <c r="I975" s="3" t="s">
        <v>87</v>
      </c>
      <c r="J975" s="3" t="s">
        <v>52</v>
      </c>
      <c r="K975" s="3" t="s">
        <v>53</v>
      </c>
      <c r="L975" s="3" t="s">
        <v>6</v>
      </c>
      <c r="M975" s="3" t="s">
        <v>5256</v>
      </c>
      <c r="N975" s="3" t="s">
        <v>67</v>
      </c>
      <c r="O975" s="3" t="s">
        <v>40</v>
      </c>
      <c r="P975" s="3" t="s">
        <v>40</v>
      </c>
      <c r="Q975" s="3" t="s">
        <v>40</v>
      </c>
      <c r="R975" s="3"/>
      <c r="S975" s="3">
        <v>16.170000000000002</v>
      </c>
      <c r="T975" s="3">
        <v>679</v>
      </c>
      <c r="U975" s="3">
        <v>42</v>
      </c>
      <c r="V975" s="3">
        <v>0</v>
      </c>
      <c r="W975" s="3" t="s">
        <v>3849</v>
      </c>
      <c r="X975" s="14" t="e">
        <f t="shared" si="15"/>
        <v>#VALUE!</v>
      </c>
    </row>
    <row r="976" spans="1:24" s="4" customFormat="1" ht="11.25" x14ac:dyDescent="0.2">
      <c r="A976" s="3" t="s">
        <v>3807</v>
      </c>
      <c r="B976" s="3" t="s">
        <v>3843</v>
      </c>
      <c r="C976" s="3" t="s">
        <v>3723</v>
      </c>
      <c r="D976" s="3">
        <v>13008</v>
      </c>
      <c r="E976" s="3" t="s">
        <v>3850</v>
      </c>
      <c r="F976" s="3" t="s">
        <v>3851</v>
      </c>
      <c r="G976" s="3"/>
      <c r="H976" s="3"/>
      <c r="I976" s="3" t="s">
        <v>42</v>
      </c>
      <c r="J976" s="3" t="s">
        <v>52</v>
      </c>
      <c r="K976" s="3" t="s">
        <v>44</v>
      </c>
      <c r="L976" s="3" t="s">
        <v>6</v>
      </c>
      <c r="M976" s="3" t="s">
        <v>5256</v>
      </c>
      <c r="N976" s="3" t="s">
        <v>67</v>
      </c>
      <c r="O976" s="3" t="s">
        <v>40</v>
      </c>
      <c r="P976" s="3" t="s">
        <v>40</v>
      </c>
      <c r="Q976" s="3" t="s">
        <v>40</v>
      </c>
      <c r="R976" s="3"/>
      <c r="S976" s="3">
        <v>0.78</v>
      </c>
      <c r="T976" s="3">
        <v>11</v>
      </c>
      <c r="U976" s="3">
        <v>1413</v>
      </c>
      <c r="V976" s="3">
        <v>0</v>
      </c>
      <c r="W976" s="3" t="s">
        <v>3852</v>
      </c>
      <c r="X976" s="14" t="e">
        <f t="shared" si="15"/>
        <v>#VALUE!</v>
      </c>
    </row>
    <row r="977" spans="1:24" s="4" customFormat="1" ht="11.25" x14ac:dyDescent="0.2">
      <c r="A977" s="3" t="s">
        <v>3807</v>
      </c>
      <c r="B977" s="3" t="s">
        <v>3843</v>
      </c>
      <c r="C977" s="3" t="s">
        <v>3723</v>
      </c>
      <c r="D977" s="3">
        <v>13292</v>
      </c>
      <c r="E977" s="3" t="s">
        <v>3853</v>
      </c>
      <c r="F977" s="3" t="s">
        <v>3856</v>
      </c>
      <c r="G977" s="3" t="s">
        <v>3854</v>
      </c>
      <c r="H977" s="3" t="s">
        <v>3855</v>
      </c>
      <c r="I977" s="3" t="s">
        <v>42</v>
      </c>
      <c r="J977" s="3" t="s">
        <v>43</v>
      </c>
      <c r="K977" s="3" t="s">
        <v>44</v>
      </c>
      <c r="L977" s="3" t="s">
        <v>6</v>
      </c>
      <c r="M977" s="3" t="s">
        <v>5257</v>
      </c>
      <c r="N977" s="3">
        <v>97.7</v>
      </c>
      <c r="O977" s="3">
        <v>171</v>
      </c>
      <c r="P977" s="3">
        <v>175</v>
      </c>
      <c r="Q977" s="3">
        <v>0</v>
      </c>
      <c r="R977" s="3"/>
      <c r="S977" s="3">
        <v>52.6</v>
      </c>
      <c r="T977" s="3">
        <v>92</v>
      </c>
      <c r="U977" s="3">
        <v>175</v>
      </c>
      <c r="V977" s="3">
        <v>0</v>
      </c>
      <c r="W977" s="3" t="s">
        <v>3857</v>
      </c>
      <c r="X977" s="14">
        <f t="shared" si="15"/>
        <v>0.85741444866920158</v>
      </c>
    </row>
    <row r="978" spans="1:24" s="4" customFormat="1" ht="11.25" x14ac:dyDescent="0.2">
      <c r="A978" s="3" t="s">
        <v>3807</v>
      </c>
      <c r="B978" s="3" t="s">
        <v>3843</v>
      </c>
      <c r="C978" s="3" t="s">
        <v>3723</v>
      </c>
      <c r="D978" s="3">
        <v>13294</v>
      </c>
      <c r="E978" s="3" t="s">
        <v>3858</v>
      </c>
      <c r="F978" s="3" t="s">
        <v>3860</v>
      </c>
      <c r="G978" s="3"/>
      <c r="H978" s="3" t="s">
        <v>3859</v>
      </c>
      <c r="I978" s="3" t="s">
        <v>42</v>
      </c>
      <c r="J978" s="3" t="s">
        <v>43</v>
      </c>
      <c r="K978" s="3" t="s">
        <v>44</v>
      </c>
      <c r="L978" s="3" t="s">
        <v>45</v>
      </c>
      <c r="M978" s="3" t="s">
        <v>5256</v>
      </c>
      <c r="N978" s="3" t="s">
        <v>67</v>
      </c>
      <c r="O978" s="3" t="s">
        <v>40</v>
      </c>
      <c r="P978" s="3" t="s">
        <v>40</v>
      </c>
      <c r="Q978" s="3" t="s">
        <v>40</v>
      </c>
      <c r="R978" s="3"/>
      <c r="S978" s="3">
        <v>65.400000000000006</v>
      </c>
      <c r="T978" s="3">
        <v>68</v>
      </c>
      <c r="U978" s="3">
        <v>104</v>
      </c>
      <c r="V978" s="3">
        <v>0</v>
      </c>
      <c r="W978" s="3" t="s">
        <v>3861</v>
      </c>
      <c r="X978" s="14" t="str">
        <f t="shared" si="15"/>
        <v>-</v>
      </c>
    </row>
    <row r="979" spans="1:24" s="4" customFormat="1" ht="11.25" x14ac:dyDescent="0.2">
      <c r="A979" s="3" t="s">
        <v>3807</v>
      </c>
      <c r="B979" s="3" t="s">
        <v>3843</v>
      </c>
      <c r="C979" s="3" t="s">
        <v>3723</v>
      </c>
      <c r="D979" s="3">
        <v>14013</v>
      </c>
      <c r="E979" s="3" t="s">
        <v>3862</v>
      </c>
      <c r="F979" s="3" t="s">
        <v>3865</v>
      </c>
      <c r="G979" s="3" t="s">
        <v>3863</v>
      </c>
      <c r="H979" s="3" t="s">
        <v>3864</v>
      </c>
      <c r="I979" s="3" t="s">
        <v>42</v>
      </c>
      <c r="J979" s="3" t="s">
        <v>43</v>
      </c>
      <c r="K979" s="3" t="s">
        <v>44</v>
      </c>
      <c r="L979" s="3" t="s">
        <v>6</v>
      </c>
      <c r="M979" s="3" t="s">
        <v>9</v>
      </c>
      <c r="N979" s="3">
        <v>20</v>
      </c>
      <c r="O979" s="3">
        <v>69</v>
      </c>
      <c r="P979" s="3">
        <v>346</v>
      </c>
      <c r="Q979" s="3">
        <v>0</v>
      </c>
      <c r="R979" s="3"/>
      <c r="S979" s="3" t="s">
        <v>67</v>
      </c>
      <c r="T979" s="3" t="s">
        <v>40</v>
      </c>
      <c r="U979" s="3" t="s">
        <v>40</v>
      </c>
      <c r="V979" s="3" t="s">
        <v>40</v>
      </c>
      <c r="W979" s="3" t="s">
        <v>3866</v>
      </c>
      <c r="X979" s="14">
        <f t="shared" si="15"/>
        <v>1</v>
      </c>
    </row>
    <row r="980" spans="1:24" s="4" customFormat="1" ht="11.25" x14ac:dyDescent="0.2">
      <c r="A980" s="3" t="s">
        <v>3807</v>
      </c>
      <c r="B980" s="3" t="s">
        <v>3843</v>
      </c>
      <c r="C980" s="3" t="s">
        <v>3723</v>
      </c>
      <c r="D980" s="3">
        <v>14014</v>
      </c>
      <c r="E980" s="3" t="s">
        <v>3867</v>
      </c>
      <c r="F980" s="3" t="s">
        <v>3870</v>
      </c>
      <c r="G980" s="3" t="s">
        <v>3868</v>
      </c>
      <c r="H980" s="3" t="s">
        <v>3869</v>
      </c>
      <c r="I980" s="3" t="s">
        <v>42</v>
      </c>
      <c r="J980" s="3" t="s">
        <v>43</v>
      </c>
      <c r="K980" s="3" t="s">
        <v>44</v>
      </c>
      <c r="L980" s="3" t="s">
        <v>6</v>
      </c>
      <c r="M980" s="3" t="s">
        <v>9</v>
      </c>
      <c r="N980" s="3">
        <v>100</v>
      </c>
      <c r="O980" s="3">
        <v>4</v>
      </c>
      <c r="P980" s="3">
        <v>4</v>
      </c>
      <c r="Q980" s="3">
        <v>0</v>
      </c>
      <c r="R980" s="3"/>
      <c r="S980" s="3" t="s">
        <v>67</v>
      </c>
      <c r="T980" s="3" t="s">
        <v>40</v>
      </c>
      <c r="U980" s="3" t="s">
        <v>40</v>
      </c>
      <c r="V980" s="3" t="s">
        <v>40</v>
      </c>
      <c r="W980" s="3" t="s">
        <v>3871</v>
      </c>
      <c r="X980" s="14">
        <f t="shared" si="15"/>
        <v>1</v>
      </c>
    </row>
    <row r="981" spans="1:24" s="4" customFormat="1" ht="11.25" x14ac:dyDescent="0.2">
      <c r="A981" s="3" t="s">
        <v>3807</v>
      </c>
      <c r="B981" s="3" t="s">
        <v>3843</v>
      </c>
      <c r="C981" s="3" t="s">
        <v>3723</v>
      </c>
      <c r="D981" s="3">
        <v>14021</v>
      </c>
      <c r="E981" s="3" t="s">
        <v>3872</v>
      </c>
      <c r="F981" s="3" t="s">
        <v>3875</v>
      </c>
      <c r="G981" s="3" t="s">
        <v>3873</v>
      </c>
      <c r="H981" s="3" t="s">
        <v>3874</v>
      </c>
      <c r="I981" s="3" t="s">
        <v>42</v>
      </c>
      <c r="J981" s="3" t="s">
        <v>43</v>
      </c>
      <c r="K981" s="3" t="s">
        <v>44</v>
      </c>
      <c r="L981" s="3" t="s">
        <v>6</v>
      </c>
      <c r="M981" s="3" t="s">
        <v>9</v>
      </c>
      <c r="N981" s="3">
        <v>74.900000000000006</v>
      </c>
      <c r="O981" s="3">
        <v>358</v>
      </c>
      <c r="P981" s="3">
        <v>478</v>
      </c>
      <c r="Q981" s="3">
        <v>0</v>
      </c>
      <c r="R981" s="3"/>
      <c r="S981" s="3" t="s">
        <v>67</v>
      </c>
      <c r="T981" s="3" t="s">
        <v>40</v>
      </c>
      <c r="U981" s="3" t="s">
        <v>40</v>
      </c>
      <c r="V981" s="3" t="s">
        <v>40</v>
      </c>
      <c r="W981" s="3" t="s">
        <v>3876</v>
      </c>
      <c r="X981" s="14">
        <f t="shared" si="15"/>
        <v>1</v>
      </c>
    </row>
    <row r="982" spans="1:24" s="4" customFormat="1" ht="11.25" x14ac:dyDescent="0.2">
      <c r="A982" s="3" t="s">
        <v>3877</v>
      </c>
      <c r="B982" s="3" t="s">
        <v>3878</v>
      </c>
      <c r="C982" s="3" t="s">
        <v>36</v>
      </c>
      <c r="D982" s="3">
        <v>4001</v>
      </c>
      <c r="E982" s="3" t="s">
        <v>3879</v>
      </c>
      <c r="F982" s="3" t="s">
        <v>3882</v>
      </c>
      <c r="G982" s="3" t="s">
        <v>3880</v>
      </c>
      <c r="H982" s="3" t="s">
        <v>3881</v>
      </c>
      <c r="I982" s="3" t="s">
        <v>42</v>
      </c>
      <c r="J982" s="3" t="s">
        <v>43</v>
      </c>
      <c r="K982" s="3" t="s">
        <v>505</v>
      </c>
      <c r="L982" s="3" t="s">
        <v>6</v>
      </c>
      <c r="M982" s="3" t="s">
        <v>5257</v>
      </c>
      <c r="N982" s="3">
        <v>50</v>
      </c>
      <c r="O982" s="3">
        <v>50</v>
      </c>
      <c r="P982" s="3">
        <v>100</v>
      </c>
      <c r="Q982" s="3">
        <v>0</v>
      </c>
      <c r="R982" s="3"/>
      <c r="S982" s="3">
        <v>0</v>
      </c>
      <c r="T982" s="3">
        <v>23324300124</v>
      </c>
      <c r="U982" s="3">
        <v>86395659010</v>
      </c>
      <c r="V982" s="3">
        <v>0</v>
      </c>
      <c r="W982" s="3" t="s">
        <v>3883</v>
      </c>
      <c r="X982" s="14" t="str">
        <f t="shared" si="15"/>
        <v>-</v>
      </c>
    </row>
    <row r="983" spans="1:24" s="4" customFormat="1" ht="11.25" x14ac:dyDescent="0.2">
      <c r="A983" s="3" t="s">
        <v>3877</v>
      </c>
      <c r="B983" s="3" t="s">
        <v>3878</v>
      </c>
      <c r="C983" s="3" t="s">
        <v>36</v>
      </c>
      <c r="D983" s="3">
        <v>6117</v>
      </c>
      <c r="E983" s="3" t="s">
        <v>3884</v>
      </c>
      <c r="F983" s="3" t="s">
        <v>3887</v>
      </c>
      <c r="G983" s="3" t="s">
        <v>3885</v>
      </c>
      <c r="H983" s="3" t="s">
        <v>3886</v>
      </c>
      <c r="I983" s="3" t="s">
        <v>42</v>
      </c>
      <c r="J983" s="3" t="s">
        <v>43</v>
      </c>
      <c r="K983" s="3" t="s">
        <v>44</v>
      </c>
      <c r="L983" s="3" t="s">
        <v>6</v>
      </c>
      <c r="M983" s="3" t="s">
        <v>5257</v>
      </c>
      <c r="N983" s="3">
        <v>100</v>
      </c>
      <c r="O983" s="3">
        <v>3</v>
      </c>
      <c r="P983" s="3">
        <v>3</v>
      </c>
      <c r="Q983" s="3">
        <v>0</v>
      </c>
      <c r="R983" s="3"/>
      <c r="S983" s="3">
        <v>100</v>
      </c>
      <c r="T983" s="3">
        <v>3</v>
      </c>
      <c r="U983" s="3">
        <v>3</v>
      </c>
      <c r="V983" s="3">
        <v>0</v>
      </c>
      <c r="W983" s="3" t="s">
        <v>3888</v>
      </c>
      <c r="X983" s="14">
        <f t="shared" si="15"/>
        <v>0</v>
      </c>
    </row>
    <row r="984" spans="1:24" s="4" customFormat="1" ht="11.25" x14ac:dyDescent="0.2">
      <c r="A984" s="3" t="s">
        <v>3877</v>
      </c>
      <c r="B984" s="3" t="s">
        <v>3878</v>
      </c>
      <c r="C984" s="3" t="s">
        <v>36</v>
      </c>
      <c r="D984" s="3">
        <v>8194</v>
      </c>
      <c r="E984" s="3" t="s">
        <v>3889</v>
      </c>
      <c r="F984" s="3" t="s">
        <v>3891</v>
      </c>
      <c r="G984" s="3" t="s">
        <v>3880</v>
      </c>
      <c r="H984" s="3" t="s">
        <v>3890</v>
      </c>
      <c r="I984" s="3" t="s">
        <v>42</v>
      </c>
      <c r="J984" s="3" t="s">
        <v>43</v>
      </c>
      <c r="K984" s="3" t="s">
        <v>44</v>
      </c>
      <c r="L984" s="3" t="s">
        <v>6</v>
      </c>
      <c r="M984" s="3" t="s">
        <v>5257</v>
      </c>
      <c r="N984" s="3">
        <v>98</v>
      </c>
      <c r="O984" s="3">
        <v>98</v>
      </c>
      <c r="P984" s="3">
        <v>100</v>
      </c>
      <c r="Q984" s="3">
        <v>0</v>
      </c>
      <c r="R984" s="3"/>
      <c r="S984" s="3">
        <v>100</v>
      </c>
      <c r="T984" s="3">
        <v>48</v>
      </c>
      <c r="U984" s="3">
        <v>48</v>
      </c>
      <c r="V984" s="3">
        <v>0</v>
      </c>
      <c r="W984" s="3" t="s">
        <v>3892</v>
      </c>
      <c r="X984" s="14">
        <f t="shared" si="15"/>
        <v>-0.02</v>
      </c>
    </row>
    <row r="985" spans="1:24" s="4" customFormat="1" ht="11.25" x14ac:dyDescent="0.2">
      <c r="A985" s="3" t="s">
        <v>3877</v>
      </c>
      <c r="B985" s="3" t="s">
        <v>3878</v>
      </c>
      <c r="C985" s="3" t="s">
        <v>36</v>
      </c>
      <c r="D985" s="3">
        <v>10009</v>
      </c>
      <c r="E985" s="3" t="s">
        <v>3893</v>
      </c>
      <c r="F985" s="3" t="s">
        <v>3895</v>
      </c>
      <c r="G985" s="3" t="s">
        <v>3880</v>
      </c>
      <c r="H985" s="3" t="s">
        <v>3894</v>
      </c>
      <c r="I985" s="3" t="s">
        <v>42</v>
      </c>
      <c r="J985" s="3" t="s">
        <v>43</v>
      </c>
      <c r="K985" s="3" t="s">
        <v>44</v>
      </c>
      <c r="L985" s="3" t="s">
        <v>6</v>
      </c>
      <c r="M985" s="3" t="s">
        <v>5256</v>
      </c>
      <c r="N985" s="3" t="s">
        <v>67</v>
      </c>
      <c r="O985" s="3" t="s">
        <v>40</v>
      </c>
      <c r="P985" s="3" t="s">
        <v>40</v>
      </c>
      <c r="Q985" s="3" t="s">
        <v>40</v>
      </c>
      <c r="R985" s="3"/>
      <c r="S985" s="3">
        <v>46.9</v>
      </c>
      <c r="T985" s="3">
        <v>15</v>
      </c>
      <c r="U985" s="3">
        <v>32</v>
      </c>
      <c r="V985" s="3">
        <v>0</v>
      </c>
      <c r="W985" s="3" t="s">
        <v>3896</v>
      </c>
      <c r="X985" s="14" t="str">
        <f t="shared" si="15"/>
        <v>-</v>
      </c>
    </row>
    <row r="986" spans="1:24" s="4" customFormat="1" ht="11.25" x14ac:dyDescent="0.2">
      <c r="A986" s="3" t="s">
        <v>3877</v>
      </c>
      <c r="B986" s="3" t="s">
        <v>3878</v>
      </c>
      <c r="C986" s="3" t="s">
        <v>36</v>
      </c>
      <c r="D986" s="3">
        <v>12587</v>
      </c>
      <c r="E986" s="3" t="s">
        <v>3897</v>
      </c>
      <c r="F986" s="3" t="s">
        <v>3900</v>
      </c>
      <c r="G986" s="3" t="s">
        <v>3898</v>
      </c>
      <c r="H986" s="3" t="s">
        <v>3899</v>
      </c>
      <c r="I986" s="3" t="s">
        <v>42</v>
      </c>
      <c r="J986" s="3" t="s">
        <v>43</v>
      </c>
      <c r="K986" s="3" t="s">
        <v>53</v>
      </c>
      <c r="L986" s="3" t="s">
        <v>6</v>
      </c>
      <c r="M986" s="3" t="s">
        <v>5256</v>
      </c>
      <c r="N986" s="3" t="s">
        <v>67</v>
      </c>
      <c r="O986" s="3" t="s">
        <v>40</v>
      </c>
      <c r="P986" s="3" t="s">
        <v>40</v>
      </c>
      <c r="Q986" s="3" t="s">
        <v>40</v>
      </c>
      <c r="R986" s="3"/>
      <c r="S986" s="3">
        <v>100</v>
      </c>
      <c r="T986" s="3">
        <v>7</v>
      </c>
      <c r="U986" s="3">
        <v>7</v>
      </c>
      <c r="V986" s="3">
        <v>0</v>
      </c>
      <c r="W986" s="3" t="s">
        <v>3901</v>
      </c>
      <c r="X986" s="14" t="str">
        <f t="shared" si="15"/>
        <v>-</v>
      </c>
    </row>
    <row r="987" spans="1:24" s="4" customFormat="1" ht="11.25" x14ac:dyDescent="0.2">
      <c r="A987" s="3" t="s">
        <v>3877</v>
      </c>
      <c r="B987" s="3" t="s">
        <v>3878</v>
      </c>
      <c r="C987" s="3" t="s">
        <v>36</v>
      </c>
      <c r="D987" s="3">
        <v>13478</v>
      </c>
      <c r="E987" s="3" t="s">
        <v>3902</v>
      </c>
      <c r="F987" s="3" t="s">
        <v>3903</v>
      </c>
      <c r="G987" s="3" t="s">
        <v>3880</v>
      </c>
      <c r="H987" s="3" t="s">
        <v>3894</v>
      </c>
      <c r="I987" s="3" t="s">
        <v>42</v>
      </c>
      <c r="J987" s="3" t="s">
        <v>43</v>
      </c>
      <c r="K987" s="3" t="s">
        <v>44</v>
      </c>
      <c r="L987" s="3" t="s">
        <v>6</v>
      </c>
      <c r="M987" s="3" t="s">
        <v>9</v>
      </c>
      <c r="N987" s="3">
        <v>54</v>
      </c>
      <c r="O987" s="3">
        <v>54</v>
      </c>
      <c r="P987" s="3">
        <v>100</v>
      </c>
      <c r="Q987" s="3">
        <v>0</v>
      </c>
      <c r="R987" s="3"/>
      <c r="S987" s="3" t="s">
        <v>67</v>
      </c>
      <c r="T987" s="3" t="s">
        <v>40</v>
      </c>
      <c r="U987" s="3" t="s">
        <v>40</v>
      </c>
      <c r="V987" s="3" t="s">
        <v>40</v>
      </c>
      <c r="W987" s="3" t="s">
        <v>3904</v>
      </c>
      <c r="X987" s="14">
        <f t="shared" si="15"/>
        <v>1</v>
      </c>
    </row>
    <row r="988" spans="1:24" s="4" customFormat="1" ht="11.25" x14ac:dyDescent="0.2">
      <c r="A988" s="3" t="s">
        <v>3877</v>
      </c>
      <c r="B988" s="3" t="s">
        <v>3878</v>
      </c>
      <c r="C988" s="3" t="s">
        <v>36</v>
      </c>
      <c r="D988" s="3">
        <v>13497</v>
      </c>
      <c r="E988" s="3" t="s">
        <v>3905</v>
      </c>
      <c r="F988" s="3" t="s">
        <v>3908</v>
      </c>
      <c r="G988" s="3" t="s">
        <v>3906</v>
      </c>
      <c r="H988" s="3" t="s">
        <v>3907</v>
      </c>
      <c r="I988" s="3" t="s">
        <v>42</v>
      </c>
      <c r="J988" s="3" t="s">
        <v>43</v>
      </c>
      <c r="K988" s="3" t="s">
        <v>44</v>
      </c>
      <c r="L988" s="3" t="s">
        <v>45</v>
      </c>
      <c r="M988" s="3" t="s">
        <v>9</v>
      </c>
      <c r="N988" s="3">
        <v>90</v>
      </c>
      <c r="O988" s="3">
        <v>90</v>
      </c>
      <c r="P988" s="3">
        <v>100</v>
      </c>
      <c r="Q988" s="3">
        <v>0</v>
      </c>
      <c r="R988" s="3"/>
      <c r="S988" s="3">
        <v>0</v>
      </c>
      <c r="T988" s="3">
        <v>0</v>
      </c>
      <c r="U988" s="3">
        <v>0</v>
      </c>
      <c r="V988" s="3">
        <v>0</v>
      </c>
      <c r="W988" s="3"/>
      <c r="X988" s="14">
        <f t="shared" si="15"/>
        <v>1</v>
      </c>
    </row>
    <row r="989" spans="1:24" s="4" customFormat="1" ht="11.25" x14ac:dyDescent="0.2">
      <c r="A989" s="3" t="s">
        <v>3877</v>
      </c>
      <c r="B989" s="3" t="s">
        <v>3878</v>
      </c>
      <c r="C989" s="3" t="s">
        <v>36</v>
      </c>
      <c r="D989" s="3">
        <v>13694</v>
      </c>
      <c r="E989" s="3" t="s">
        <v>3909</v>
      </c>
      <c r="F989" s="3" t="s">
        <v>3911</v>
      </c>
      <c r="G989" s="3" t="s">
        <v>3906</v>
      </c>
      <c r="H989" s="3" t="s">
        <v>3910</v>
      </c>
      <c r="I989" s="3" t="s">
        <v>42</v>
      </c>
      <c r="J989" s="3" t="s">
        <v>43</v>
      </c>
      <c r="K989" s="3" t="s">
        <v>44</v>
      </c>
      <c r="L989" s="3" t="s">
        <v>45</v>
      </c>
      <c r="M989" s="3" t="s">
        <v>9</v>
      </c>
      <c r="N989" s="3">
        <v>50</v>
      </c>
      <c r="O989" s="3">
        <v>50</v>
      </c>
      <c r="P989" s="3">
        <v>100</v>
      </c>
      <c r="Q989" s="3">
        <v>0</v>
      </c>
      <c r="R989" s="3"/>
      <c r="S989" s="3">
        <v>0</v>
      </c>
      <c r="T989" s="3">
        <v>0</v>
      </c>
      <c r="U989" s="3">
        <v>0</v>
      </c>
      <c r="V989" s="3">
        <v>0</v>
      </c>
      <c r="W989" s="3" t="s">
        <v>3912</v>
      </c>
      <c r="X989" s="14">
        <f t="shared" si="15"/>
        <v>1</v>
      </c>
    </row>
    <row r="990" spans="1:24" s="4" customFormat="1" ht="11.25" x14ac:dyDescent="0.2">
      <c r="A990" s="3" t="s">
        <v>3877</v>
      </c>
      <c r="B990" s="3" t="s">
        <v>3878</v>
      </c>
      <c r="C990" s="3" t="s">
        <v>36</v>
      </c>
      <c r="D990" s="3">
        <v>13696</v>
      </c>
      <c r="E990" s="3" t="s">
        <v>3913</v>
      </c>
      <c r="F990" s="3" t="s">
        <v>3916</v>
      </c>
      <c r="G990" s="3" t="s">
        <v>3914</v>
      </c>
      <c r="H990" s="3" t="s">
        <v>3915</v>
      </c>
      <c r="I990" s="3" t="s">
        <v>42</v>
      </c>
      <c r="J990" s="3" t="s">
        <v>43</v>
      </c>
      <c r="K990" s="3" t="s">
        <v>44</v>
      </c>
      <c r="L990" s="3" t="s">
        <v>6</v>
      </c>
      <c r="M990" s="3" t="s">
        <v>9</v>
      </c>
      <c r="N990" s="3">
        <v>45</v>
      </c>
      <c r="O990" s="3">
        <v>45</v>
      </c>
      <c r="P990" s="3">
        <v>100</v>
      </c>
      <c r="Q990" s="3">
        <v>0</v>
      </c>
      <c r="R990" s="3"/>
      <c r="S990" s="3">
        <v>0</v>
      </c>
      <c r="T990" s="3">
        <v>0</v>
      </c>
      <c r="U990" s="3">
        <v>0</v>
      </c>
      <c r="V990" s="3">
        <v>0</v>
      </c>
      <c r="W990" s="3" t="s">
        <v>3917</v>
      </c>
      <c r="X990" s="14">
        <f t="shared" si="15"/>
        <v>1</v>
      </c>
    </row>
    <row r="991" spans="1:24" s="4" customFormat="1" ht="11.25" x14ac:dyDescent="0.2">
      <c r="A991" s="3" t="s">
        <v>3877</v>
      </c>
      <c r="B991" s="3" t="s">
        <v>3878</v>
      </c>
      <c r="C991" s="3" t="s">
        <v>36</v>
      </c>
      <c r="D991" s="3">
        <v>13701</v>
      </c>
      <c r="E991" s="3" t="s">
        <v>3918</v>
      </c>
      <c r="F991" s="3" t="s">
        <v>3921</v>
      </c>
      <c r="G991" s="3" t="s">
        <v>3919</v>
      </c>
      <c r="H991" s="3" t="s">
        <v>3920</v>
      </c>
      <c r="I991" s="3" t="s">
        <v>42</v>
      </c>
      <c r="J991" s="3" t="s">
        <v>43</v>
      </c>
      <c r="K991" s="3" t="s">
        <v>44</v>
      </c>
      <c r="L991" s="3" t="s">
        <v>6</v>
      </c>
      <c r="M991" s="3" t="s">
        <v>9</v>
      </c>
      <c r="N991" s="3">
        <v>50</v>
      </c>
      <c r="O991" s="3">
        <v>50</v>
      </c>
      <c r="P991" s="3">
        <v>100</v>
      </c>
      <c r="Q991" s="3">
        <v>0</v>
      </c>
      <c r="R991" s="3"/>
      <c r="S991" s="3">
        <v>0</v>
      </c>
      <c r="T991" s="3">
        <v>0</v>
      </c>
      <c r="U991" s="3">
        <v>0</v>
      </c>
      <c r="V991" s="3">
        <v>0</v>
      </c>
      <c r="W991" s="3" t="s">
        <v>3922</v>
      </c>
      <c r="X991" s="14">
        <f t="shared" si="15"/>
        <v>1</v>
      </c>
    </row>
    <row r="992" spans="1:24" s="4" customFormat="1" ht="11.25" x14ac:dyDescent="0.2">
      <c r="A992" s="3" t="s">
        <v>3877</v>
      </c>
      <c r="B992" s="3" t="s">
        <v>3878</v>
      </c>
      <c r="C992" s="3" t="s">
        <v>36</v>
      </c>
      <c r="D992" s="3">
        <v>13721</v>
      </c>
      <c r="E992" s="3" t="s">
        <v>3923</v>
      </c>
      <c r="F992" s="3" t="s">
        <v>3926</v>
      </c>
      <c r="G992" s="3" t="s">
        <v>3924</v>
      </c>
      <c r="H992" s="3" t="s">
        <v>3925</v>
      </c>
      <c r="I992" s="3" t="s">
        <v>42</v>
      </c>
      <c r="J992" s="3" t="s">
        <v>43</v>
      </c>
      <c r="K992" s="3" t="s">
        <v>44</v>
      </c>
      <c r="L992" s="3" t="s">
        <v>6</v>
      </c>
      <c r="M992" s="3" t="s">
        <v>9</v>
      </c>
      <c r="N992" s="3">
        <v>100</v>
      </c>
      <c r="O992" s="3">
        <v>100</v>
      </c>
      <c r="P992" s="3">
        <v>100</v>
      </c>
      <c r="Q992" s="3">
        <v>0</v>
      </c>
      <c r="R992" s="3"/>
      <c r="S992" s="3">
        <v>0</v>
      </c>
      <c r="T992" s="3">
        <v>0</v>
      </c>
      <c r="U992" s="3">
        <v>0</v>
      </c>
      <c r="V992" s="3">
        <v>0</v>
      </c>
      <c r="W992" s="3" t="s">
        <v>3927</v>
      </c>
      <c r="X992" s="14">
        <f t="shared" si="15"/>
        <v>1</v>
      </c>
    </row>
    <row r="993" spans="1:24" s="4" customFormat="1" ht="11.25" x14ac:dyDescent="0.2">
      <c r="A993" s="3" t="s">
        <v>3877</v>
      </c>
      <c r="B993" s="3" t="s">
        <v>3878</v>
      </c>
      <c r="C993" s="3" t="s">
        <v>36</v>
      </c>
      <c r="D993" s="3">
        <v>13734</v>
      </c>
      <c r="E993" s="3" t="s">
        <v>3928</v>
      </c>
      <c r="F993" s="3" t="s">
        <v>3930</v>
      </c>
      <c r="G993" s="3" t="s">
        <v>3898</v>
      </c>
      <c r="H993" s="3" t="s">
        <v>3929</v>
      </c>
      <c r="I993" s="3" t="s">
        <v>42</v>
      </c>
      <c r="J993" s="3" t="s">
        <v>43</v>
      </c>
      <c r="K993" s="3" t="s">
        <v>53</v>
      </c>
      <c r="L993" s="3" t="s">
        <v>6</v>
      </c>
      <c r="M993" s="3" t="s">
        <v>9</v>
      </c>
      <c r="N993" s="3">
        <v>95</v>
      </c>
      <c r="O993" s="3">
        <v>95</v>
      </c>
      <c r="P993" s="3">
        <v>100</v>
      </c>
      <c r="Q993" s="3">
        <v>0</v>
      </c>
      <c r="R993" s="3"/>
      <c r="S993" s="3">
        <v>0</v>
      </c>
      <c r="T993" s="3">
        <v>0</v>
      </c>
      <c r="U993" s="3">
        <v>0</v>
      </c>
      <c r="V993" s="3">
        <v>0</v>
      </c>
      <c r="W993" s="3" t="s">
        <v>3931</v>
      </c>
      <c r="X993" s="14">
        <f t="shared" si="15"/>
        <v>1</v>
      </c>
    </row>
    <row r="994" spans="1:24" s="4" customFormat="1" ht="11.25" x14ac:dyDescent="0.2">
      <c r="A994" s="3" t="s">
        <v>3877</v>
      </c>
      <c r="B994" s="3" t="s">
        <v>3878</v>
      </c>
      <c r="C994" s="3" t="s">
        <v>36</v>
      </c>
      <c r="D994" s="3">
        <v>13735</v>
      </c>
      <c r="E994" s="3" t="s">
        <v>3932</v>
      </c>
      <c r="F994" s="3" t="s">
        <v>3934</v>
      </c>
      <c r="G994" s="3" t="s">
        <v>3898</v>
      </c>
      <c r="H994" s="3" t="s">
        <v>3933</v>
      </c>
      <c r="I994" s="3" t="s">
        <v>42</v>
      </c>
      <c r="J994" s="3" t="s">
        <v>43</v>
      </c>
      <c r="K994" s="3" t="s">
        <v>44</v>
      </c>
      <c r="L994" s="3" t="s">
        <v>6</v>
      </c>
      <c r="M994" s="3" t="s">
        <v>9</v>
      </c>
      <c r="N994" s="3">
        <v>50</v>
      </c>
      <c r="O994" s="3">
        <v>50</v>
      </c>
      <c r="P994" s="3">
        <v>100</v>
      </c>
      <c r="Q994" s="3">
        <v>0</v>
      </c>
      <c r="R994" s="3"/>
      <c r="S994" s="3">
        <v>0</v>
      </c>
      <c r="T994" s="3">
        <v>0</v>
      </c>
      <c r="U994" s="3">
        <v>0</v>
      </c>
      <c r="V994" s="3">
        <v>0</v>
      </c>
      <c r="W994" s="3" t="s">
        <v>3935</v>
      </c>
      <c r="X994" s="14">
        <f t="shared" si="15"/>
        <v>1</v>
      </c>
    </row>
    <row r="995" spans="1:24" s="4" customFormat="1" ht="11.25" x14ac:dyDescent="0.2">
      <c r="A995" s="3" t="s">
        <v>3877</v>
      </c>
      <c r="B995" s="3" t="s">
        <v>3878</v>
      </c>
      <c r="C995" s="3" t="s">
        <v>36</v>
      </c>
      <c r="D995" s="3">
        <v>13736</v>
      </c>
      <c r="E995" s="3" t="s">
        <v>3936</v>
      </c>
      <c r="F995" s="3" t="s">
        <v>3938</v>
      </c>
      <c r="G995" s="3" t="s">
        <v>3914</v>
      </c>
      <c r="H995" s="3" t="s">
        <v>3937</v>
      </c>
      <c r="I995" s="3" t="s">
        <v>42</v>
      </c>
      <c r="J995" s="3" t="s">
        <v>43</v>
      </c>
      <c r="K995" s="3" t="s">
        <v>44</v>
      </c>
      <c r="L995" s="3" t="s">
        <v>6</v>
      </c>
      <c r="M995" s="3" t="s">
        <v>9</v>
      </c>
      <c r="N995" s="3">
        <v>80</v>
      </c>
      <c r="O995" s="3">
        <v>80</v>
      </c>
      <c r="P995" s="3">
        <v>100</v>
      </c>
      <c r="Q995" s="3">
        <v>0</v>
      </c>
      <c r="R995" s="3"/>
      <c r="S995" s="3">
        <v>0</v>
      </c>
      <c r="T995" s="3">
        <v>0</v>
      </c>
      <c r="U995" s="3">
        <v>0</v>
      </c>
      <c r="V995" s="3">
        <v>0</v>
      </c>
      <c r="W995" s="3" t="s">
        <v>3939</v>
      </c>
      <c r="X995" s="14">
        <f t="shared" si="15"/>
        <v>1</v>
      </c>
    </row>
    <row r="996" spans="1:24" s="4" customFormat="1" ht="11.25" x14ac:dyDescent="0.2">
      <c r="A996" s="3" t="s">
        <v>3877</v>
      </c>
      <c r="B996" s="3" t="s">
        <v>3878</v>
      </c>
      <c r="C996" s="3" t="s">
        <v>36</v>
      </c>
      <c r="D996" s="3">
        <v>13739</v>
      </c>
      <c r="E996" s="3" t="s">
        <v>3940</v>
      </c>
      <c r="F996" s="3" t="s">
        <v>3942</v>
      </c>
      <c r="G996" s="3" t="s">
        <v>3914</v>
      </c>
      <c r="H996" s="3" t="s">
        <v>3941</v>
      </c>
      <c r="I996" s="3" t="s">
        <v>42</v>
      </c>
      <c r="J996" s="3" t="s">
        <v>43</v>
      </c>
      <c r="K996" s="3" t="s">
        <v>53</v>
      </c>
      <c r="L996" s="3" t="s">
        <v>6</v>
      </c>
      <c r="M996" s="3" t="s">
        <v>9</v>
      </c>
      <c r="N996" s="3">
        <v>70</v>
      </c>
      <c r="O996" s="3">
        <v>70</v>
      </c>
      <c r="P996" s="3">
        <v>100</v>
      </c>
      <c r="Q996" s="3">
        <v>0</v>
      </c>
      <c r="R996" s="3"/>
      <c r="S996" s="3">
        <v>0</v>
      </c>
      <c r="T996" s="3">
        <v>0</v>
      </c>
      <c r="U996" s="3">
        <v>0</v>
      </c>
      <c r="V996" s="3">
        <v>0</v>
      </c>
      <c r="W996" s="3" t="s">
        <v>3943</v>
      </c>
      <c r="X996" s="14">
        <f t="shared" si="15"/>
        <v>1</v>
      </c>
    </row>
    <row r="997" spans="1:24" s="4" customFormat="1" ht="11.25" x14ac:dyDescent="0.2">
      <c r="A997" s="3" t="s">
        <v>3877</v>
      </c>
      <c r="B997" s="3" t="s">
        <v>3878</v>
      </c>
      <c r="C997" s="3" t="s">
        <v>36</v>
      </c>
      <c r="D997" s="3">
        <v>13741</v>
      </c>
      <c r="E997" s="3" t="s">
        <v>3944</v>
      </c>
      <c r="F997" s="3" t="s">
        <v>3946</v>
      </c>
      <c r="G997" s="3" t="s">
        <v>3919</v>
      </c>
      <c r="H997" s="3" t="s">
        <v>3945</v>
      </c>
      <c r="I997" s="3" t="s">
        <v>42</v>
      </c>
      <c r="J997" s="3" t="s">
        <v>43</v>
      </c>
      <c r="K997" s="3" t="s">
        <v>44</v>
      </c>
      <c r="L997" s="3" t="s">
        <v>45</v>
      </c>
      <c r="M997" s="3" t="s">
        <v>9</v>
      </c>
      <c r="N997" s="3">
        <v>80</v>
      </c>
      <c r="O997" s="3">
        <v>80</v>
      </c>
      <c r="P997" s="3">
        <v>100</v>
      </c>
      <c r="Q997" s="3">
        <v>0</v>
      </c>
      <c r="R997" s="3"/>
      <c r="S997" s="3">
        <v>0</v>
      </c>
      <c r="T997" s="3">
        <v>0</v>
      </c>
      <c r="U997" s="3">
        <v>0</v>
      </c>
      <c r="V997" s="3">
        <v>0</v>
      </c>
      <c r="W997" s="3" t="s">
        <v>3947</v>
      </c>
      <c r="X997" s="14">
        <f t="shared" si="15"/>
        <v>1</v>
      </c>
    </row>
    <row r="998" spans="1:24" s="4" customFormat="1" ht="11.25" x14ac:dyDescent="0.2">
      <c r="A998" s="3" t="s">
        <v>3877</v>
      </c>
      <c r="B998" s="3" t="s">
        <v>3878</v>
      </c>
      <c r="C998" s="3" t="s">
        <v>36</v>
      </c>
      <c r="D998" s="3">
        <v>13743</v>
      </c>
      <c r="E998" s="3" t="s">
        <v>3948</v>
      </c>
      <c r="F998" s="3" t="s">
        <v>3950</v>
      </c>
      <c r="G998" s="3" t="s">
        <v>3924</v>
      </c>
      <c r="H998" s="3" t="s">
        <v>3949</v>
      </c>
      <c r="I998" s="3" t="s">
        <v>42</v>
      </c>
      <c r="J998" s="3" t="s">
        <v>43</v>
      </c>
      <c r="K998" s="3" t="s">
        <v>44</v>
      </c>
      <c r="L998" s="3" t="s">
        <v>6</v>
      </c>
      <c r="M998" s="3" t="s">
        <v>9</v>
      </c>
      <c r="N998" s="3">
        <v>100</v>
      </c>
      <c r="O998" s="3">
        <v>100</v>
      </c>
      <c r="P998" s="3">
        <v>100</v>
      </c>
      <c r="Q998" s="3">
        <v>0</v>
      </c>
      <c r="R998" s="3"/>
      <c r="S998" s="3">
        <v>0</v>
      </c>
      <c r="T998" s="3">
        <v>0</v>
      </c>
      <c r="U998" s="3">
        <v>0</v>
      </c>
      <c r="V998" s="3">
        <v>0</v>
      </c>
      <c r="W998" s="3"/>
      <c r="X998" s="14">
        <f t="shared" si="15"/>
        <v>1</v>
      </c>
    </row>
    <row r="999" spans="1:24" s="4" customFormat="1" ht="11.25" x14ac:dyDescent="0.2">
      <c r="A999" s="3" t="s">
        <v>3877</v>
      </c>
      <c r="B999" s="3" t="s">
        <v>3878</v>
      </c>
      <c r="C999" s="3" t="s">
        <v>36</v>
      </c>
      <c r="D999" s="3">
        <v>13744</v>
      </c>
      <c r="E999" s="3" t="s">
        <v>3951</v>
      </c>
      <c r="F999" s="3" t="s">
        <v>3954</v>
      </c>
      <c r="G999" s="3" t="s">
        <v>3952</v>
      </c>
      <c r="H999" s="3" t="s">
        <v>3953</v>
      </c>
      <c r="I999" s="3" t="s">
        <v>42</v>
      </c>
      <c r="J999" s="3" t="s">
        <v>43</v>
      </c>
      <c r="K999" s="3" t="s">
        <v>44</v>
      </c>
      <c r="L999" s="3" t="s">
        <v>45</v>
      </c>
      <c r="M999" s="3" t="s">
        <v>9</v>
      </c>
      <c r="N999" s="3">
        <v>100</v>
      </c>
      <c r="O999" s="3">
        <v>100</v>
      </c>
      <c r="P999" s="3">
        <v>100</v>
      </c>
      <c r="Q999" s="3">
        <v>0</v>
      </c>
      <c r="R999" s="3"/>
      <c r="S999" s="3">
        <v>0</v>
      </c>
      <c r="T999" s="3">
        <v>0</v>
      </c>
      <c r="U999" s="3">
        <v>0</v>
      </c>
      <c r="V999" s="3">
        <v>0</v>
      </c>
      <c r="W999" s="3" t="s">
        <v>3955</v>
      </c>
      <c r="X999" s="14">
        <f t="shared" si="15"/>
        <v>1</v>
      </c>
    </row>
    <row r="1000" spans="1:24" s="4" customFormat="1" ht="11.25" x14ac:dyDescent="0.2">
      <c r="A1000" s="3" t="s">
        <v>3877</v>
      </c>
      <c r="B1000" s="3" t="s">
        <v>3878</v>
      </c>
      <c r="C1000" s="3" t="s">
        <v>36</v>
      </c>
      <c r="D1000" s="3">
        <v>13745</v>
      </c>
      <c r="E1000" s="3" t="s">
        <v>3956</v>
      </c>
      <c r="F1000" s="3" t="s">
        <v>3958</v>
      </c>
      <c r="G1000" s="3" t="s">
        <v>3952</v>
      </c>
      <c r="H1000" s="3" t="s">
        <v>3957</v>
      </c>
      <c r="I1000" s="3" t="s">
        <v>42</v>
      </c>
      <c r="J1000" s="3" t="s">
        <v>43</v>
      </c>
      <c r="K1000" s="3" t="s">
        <v>44</v>
      </c>
      <c r="L1000" s="3" t="s">
        <v>45</v>
      </c>
      <c r="M1000" s="3" t="s">
        <v>9</v>
      </c>
      <c r="N1000" s="3">
        <v>100</v>
      </c>
      <c r="O1000" s="3">
        <v>100</v>
      </c>
      <c r="P1000" s="3">
        <v>100</v>
      </c>
      <c r="Q1000" s="3">
        <v>0</v>
      </c>
      <c r="R1000" s="3"/>
      <c r="S1000" s="3">
        <v>0</v>
      </c>
      <c r="T1000" s="3">
        <v>0</v>
      </c>
      <c r="U1000" s="3">
        <v>0</v>
      </c>
      <c r="V1000" s="3">
        <v>0</v>
      </c>
      <c r="W1000" s="3" t="s">
        <v>3959</v>
      </c>
      <c r="X1000" s="14">
        <f t="shared" si="15"/>
        <v>1</v>
      </c>
    </row>
    <row r="1001" spans="1:24" s="4" customFormat="1" ht="11.25" x14ac:dyDescent="0.2">
      <c r="A1001" s="3" t="s">
        <v>3877</v>
      </c>
      <c r="B1001" s="3" t="s">
        <v>3878</v>
      </c>
      <c r="C1001" s="3" t="s">
        <v>36</v>
      </c>
      <c r="D1001" s="3">
        <v>13746</v>
      </c>
      <c r="E1001" s="3" t="s">
        <v>3960</v>
      </c>
      <c r="F1001" s="3" t="s">
        <v>3962</v>
      </c>
      <c r="G1001" s="3" t="s">
        <v>3952</v>
      </c>
      <c r="H1001" s="3" t="s">
        <v>3961</v>
      </c>
      <c r="I1001" s="3" t="s">
        <v>42</v>
      </c>
      <c r="J1001" s="3" t="s">
        <v>43</v>
      </c>
      <c r="K1001" s="3" t="s">
        <v>44</v>
      </c>
      <c r="L1001" s="3" t="s">
        <v>45</v>
      </c>
      <c r="M1001" s="3" t="s">
        <v>9</v>
      </c>
      <c r="N1001" s="3">
        <v>100</v>
      </c>
      <c r="O1001" s="3">
        <v>100</v>
      </c>
      <c r="P1001" s="3">
        <v>100</v>
      </c>
      <c r="Q1001" s="3">
        <v>0</v>
      </c>
      <c r="R1001" s="3"/>
      <c r="S1001" s="3">
        <v>0</v>
      </c>
      <c r="T1001" s="3">
        <v>0</v>
      </c>
      <c r="U1001" s="3">
        <v>0</v>
      </c>
      <c r="V1001" s="3">
        <v>0</v>
      </c>
      <c r="W1001" s="3"/>
      <c r="X1001" s="14">
        <f t="shared" si="15"/>
        <v>1</v>
      </c>
    </row>
    <row r="1002" spans="1:24" s="4" customFormat="1" ht="11.25" x14ac:dyDescent="0.2">
      <c r="A1002" s="3" t="s">
        <v>3877</v>
      </c>
      <c r="B1002" s="3" t="s">
        <v>3963</v>
      </c>
      <c r="C1002" s="3" t="s">
        <v>36</v>
      </c>
      <c r="D1002" s="3">
        <v>4625</v>
      </c>
      <c r="E1002" s="3" t="s">
        <v>3964</v>
      </c>
      <c r="F1002" s="3" t="s">
        <v>3967</v>
      </c>
      <c r="G1002" s="3" t="s">
        <v>3965</v>
      </c>
      <c r="H1002" s="3" t="s">
        <v>3966</v>
      </c>
      <c r="I1002" s="3" t="s">
        <v>42</v>
      </c>
      <c r="J1002" s="3" t="s">
        <v>43</v>
      </c>
      <c r="K1002" s="3" t="s">
        <v>44</v>
      </c>
      <c r="L1002" s="3" t="s">
        <v>45</v>
      </c>
      <c r="M1002" s="3" t="s">
        <v>5257</v>
      </c>
      <c r="N1002" s="3">
        <v>100</v>
      </c>
      <c r="O1002" s="3">
        <v>93</v>
      </c>
      <c r="P1002" s="3">
        <v>93</v>
      </c>
      <c r="Q1002" s="3">
        <v>0</v>
      </c>
      <c r="R1002" s="3"/>
      <c r="S1002" s="3">
        <v>0</v>
      </c>
      <c r="T1002" s="3">
        <v>107</v>
      </c>
      <c r="U1002" s="3">
        <v>108</v>
      </c>
      <c r="V1002" s="3">
        <v>0</v>
      </c>
      <c r="W1002" s="3" t="s">
        <v>3968</v>
      </c>
      <c r="X1002" s="14" t="str">
        <f t="shared" si="15"/>
        <v>-</v>
      </c>
    </row>
    <row r="1003" spans="1:24" s="4" customFormat="1" ht="11.25" x14ac:dyDescent="0.2">
      <c r="A1003" s="3" t="s">
        <v>3877</v>
      </c>
      <c r="B1003" s="3" t="s">
        <v>3963</v>
      </c>
      <c r="C1003" s="3" t="s">
        <v>36</v>
      </c>
      <c r="D1003" s="3">
        <v>5083</v>
      </c>
      <c r="E1003" s="3" t="s">
        <v>3969</v>
      </c>
      <c r="F1003" s="3" t="s">
        <v>3970</v>
      </c>
      <c r="G1003" s="3" t="s">
        <v>3965</v>
      </c>
      <c r="H1003" s="3" t="s">
        <v>3966</v>
      </c>
      <c r="I1003" s="3" t="s">
        <v>42</v>
      </c>
      <c r="J1003" s="3" t="s">
        <v>52</v>
      </c>
      <c r="K1003" s="3" t="s">
        <v>505</v>
      </c>
      <c r="L1003" s="3" t="s">
        <v>6</v>
      </c>
      <c r="M1003" s="3" t="s">
        <v>5257</v>
      </c>
      <c r="N1003" s="3">
        <v>104</v>
      </c>
      <c r="O1003" s="3">
        <v>26000000000</v>
      </c>
      <c r="P1003" s="3">
        <v>25000000000</v>
      </c>
      <c r="Q1003" s="3">
        <v>0</v>
      </c>
      <c r="R1003" s="3"/>
      <c r="S1003" s="3">
        <v>103</v>
      </c>
      <c r="T1003" s="3">
        <v>23565301051</v>
      </c>
      <c r="U1003" s="3">
        <v>22951493832</v>
      </c>
      <c r="V1003" s="3">
        <v>0</v>
      </c>
      <c r="W1003" s="3" t="s">
        <v>3971</v>
      </c>
      <c r="X1003" s="14">
        <f t="shared" si="15"/>
        <v>-9.7087378640776691E-3</v>
      </c>
    </row>
    <row r="1004" spans="1:24" s="4" customFormat="1" ht="11.25" x14ac:dyDescent="0.2">
      <c r="A1004" s="3" t="s">
        <v>3877</v>
      </c>
      <c r="B1004" s="3" t="s">
        <v>3963</v>
      </c>
      <c r="C1004" s="3" t="s">
        <v>36</v>
      </c>
      <c r="D1004" s="3">
        <v>7387</v>
      </c>
      <c r="E1004" s="3" t="s">
        <v>3972</v>
      </c>
      <c r="F1004" s="3" t="s">
        <v>3975</v>
      </c>
      <c r="G1004" s="3" t="s">
        <v>3973</v>
      </c>
      <c r="H1004" s="3" t="s">
        <v>3974</v>
      </c>
      <c r="I1004" s="3" t="s">
        <v>42</v>
      </c>
      <c r="J1004" s="3" t="s">
        <v>43</v>
      </c>
      <c r="K1004" s="3" t="s">
        <v>44</v>
      </c>
      <c r="L1004" s="3" t="s">
        <v>6</v>
      </c>
      <c r="M1004" s="3" t="s">
        <v>5257</v>
      </c>
      <c r="N1004" s="3">
        <v>100</v>
      </c>
      <c r="O1004" s="3">
        <v>40</v>
      </c>
      <c r="P1004" s="3">
        <v>40</v>
      </c>
      <c r="Q1004" s="3">
        <v>0</v>
      </c>
      <c r="R1004" s="3"/>
      <c r="S1004" s="3">
        <v>100</v>
      </c>
      <c r="T1004" s="3">
        <v>46</v>
      </c>
      <c r="U1004" s="3">
        <v>46</v>
      </c>
      <c r="V1004" s="3">
        <v>0</v>
      </c>
      <c r="W1004" s="3" t="s">
        <v>3976</v>
      </c>
      <c r="X1004" s="14">
        <f t="shared" si="15"/>
        <v>0</v>
      </c>
    </row>
    <row r="1005" spans="1:24" s="4" customFormat="1" ht="11.25" x14ac:dyDescent="0.2">
      <c r="A1005" s="3" t="s">
        <v>3877</v>
      </c>
      <c r="B1005" s="3" t="s">
        <v>3963</v>
      </c>
      <c r="C1005" s="3" t="s">
        <v>36</v>
      </c>
      <c r="D1005" s="3">
        <v>10351</v>
      </c>
      <c r="E1005" s="3" t="s">
        <v>3977</v>
      </c>
      <c r="F1005" s="3" t="s">
        <v>3980</v>
      </c>
      <c r="G1005" s="3" t="s">
        <v>3978</v>
      </c>
      <c r="H1005" s="3" t="s">
        <v>3979</v>
      </c>
      <c r="I1005" s="3" t="s">
        <v>42</v>
      </c>
      <c r="J1005" s="3" t="s">
        <v>43</v>
      </c>
      <c r="K1005" s="3" t="s">
        <v>44</v>
      </c>
      <c r="L1005" s="3" t="s">
        <v>6</v>
      </c>
      <c r="M1005" s="3" t="s">
        <v>5257</v>
      </c>
      <c r="N1005" s="3">
        <v>100</v>
      </c>
      <c r="O1005" s="3">
        <v>1981732000</v>
      </c>
      <c r="P1005" s="3">
        <v>1981732000</v>
      </c>
      <c r="Q1005" s="3">
        <v>0</v>
      </c>
      <c r="R1005" s="3"/>
      <c r="S1005" s="3">
        <v>100</v>
      </c>
      <c r="T1005" s="3">
        <v>2910778000</v>
      </c>
      <c r="U1005" s="3">
        <v>2910778000</v>
      </c>
      <c r="V1005" s="3">
        <v>0</v>
      </c>
      <c r="W1005" s="3" t="s">
        <v>3981</v>
      </c>
      <c r="X1005" s="14">
        <f t="shared" si="15"/>
        <v>0</v>
      </c>
    </row>
    <row r="1006" spans="1:24" s="4" customFormat="1" ht="11.25" x14ac:dyDescent="0.2">
      <c r="A1006" s="3" t="s">
        <v>3877</v>
      </c>
      <c r="B1006" s="3" t="s">
        <v>3963</v>
      </c>
      <c r="C1006" s="3" t="s">
        <v>36</v>
      </c>
      <c r="D1006" s="3">
        <v>10724</v>
      </c>
      <c r="E1006" s="3" t="s">
        <v>3982</v>
      </c>
      <c r="F1006" s="3" t="s">
        <v>3983</v>
      </c>
      <c r="G1006" s="3" t="s">
        <v>3965</v>
      </c>
      <c r="H1006" s="3" t="s">
        <v>3966</v>
      </c>
      <c r="I1006" s="3" t="s">
        <v>42</v>
      </c>
      <c r="J1006" s="3" t="s">
        <v>43</v>
      </c>
      <c r="K1006" s="3" t="s">
        <v>505</v>
      </c>
      <c r="L1006" s="3" t="s">
        <v>6</v>
      </c>
      <c r="M1006" s="3" t="s">
        <v>5257</v>
      </c>
      <c r="N1006" s="3">
        <v>41</v>
      </c>
      <c r="O1006" s="3">
        <v>65302635766</v>
      </c>
      <c r="P1006" s="3">
        <v>158692509000</v>
      </c>
      <c r="Q1006" s="3">
        <v>0</v>
      </c>
      <c r="R1006" s="3"/>
      <c r="S1006" s="3">
        <v>30</v>
      </c>
      <c r="T1006" s="3">
        <v>38502359</v>
      </c>
      <c r="U1006" s="3">
        <v>131052751000</v>
      </c>
      <c r="V1006" s="3">
        <v>0</v>
      </c>
      <c r="W1006" s="3" t="s">
        <v>3984</v>
      </c>
      <c r="X1006" s="14">
        <f t="shared" si="15"/>
        <v>0.36666666666666664</v>
      </c>
    </row>
    <row r="1007" spans="1:24" s="4" customFormat="1" ht="11.25" x14ac:dyDescent="0.2">
      <c r="A1007" s="3" t="s">
        <v>3877</v>
      </c>
      <c r="B1007" s="3" t="s">
        <v>3985</v>
      </c>
      <c r="C1007" s="3" t="s">
        <v>36</v>
      </c>
      <c r="D1007" s="3">
        <v>3055</v>
      </c>
      <c r="E1007" s="3" t="s">
        <v>3986</v>
      </c>
      <c r="F1007" s="3" t="s">
        <v>3989</v>
      </c>
      <c r="G1007" s="3" t="s">
        <v>3987</v>
      </c>
      <c r="H1007" s="3" t="s">
        <v>3988</v>
      </c>
      <c r="I1007" s="3" t="s">
        <v>42</v>
      </c>
      <c r="J1007" s="3" t="s">
        <v>43</v>
      </c>
      <c r="K1007" s="3" t="s">
        <v>44</v>
      </c>
      <c r="L1007" s="3" t="s">
        <v>6</v>
      </c>
      <c r="M1007" s="3" t="s">
        <v>5257</v>
      </c>
      <c r="N1007" s="3">
        <v>90</v>
      </c>
      <c r="O1007" s="3">
        <v>36</v>
      </c>
      <c r="P1007" s="3">
        <v>40</v>
      </c>
      <c r="Q1007" s="3">
        <v>0</v>
      </c>
      <c r="R1007" s="3"/>
      <c r="S1007" s="3">
        <v>93</v>
      </c>
      <c r="T1007" s="3">
        <v>38</v>
      </c>
      <c r="U1007" s="3">
        <v>41</v>
      </c>
      <c r="V1007" s="3">
        <v>0</v>
      </c>
      <c r="W1007" s="3" t="s">
        <v>3990</v>
      </c>
      <c r="X1007" s="14">
        <f t="shared" si="15"/>
        <v>-3.2258064516129031E-2</v>
      </c>
    </row>
    <row r="1008" spans="1:24" s="4" customFormat="1" ht="11.25" x14ac:dyDescent="0.2">
      <c r="A1008" s="3" t="s">
        <v>3877</v>
      </c>
      <c r="B1008" s="3" t="s">
        <v>3985</v>
      </c>
      <c r="C1008" s="3" t="s">
        <v>36</v>
      </c>
      <c r="D1008" s="3">
        <v>3886</v>
      </c>
      <c r="E1008" s="3" t="s">
        <v>3991</v>
      </c>
      <c r="F1008" s="3" t="s">
        <v>3994</v>
      </c>
      <c r="G1008" s="3" t="s">
        <v>3992</v>
      </c>
      <c r="H1008" s="3" t="s">
        <v>3993</v>
      </c>
      <c r="I1008" s="3" t="s">
        <v>42</v>
      </c>
      <c r="J1008" s="3" t="s">
        <v>43</v>
      </c>
      <c r="K1008" s="3" t="s">
        <v>44</v>
      </c>
      <c r="L1008" s="3" t="s">
        <v>45</v>
      </c>
      <c r="M1008" s="3" t="s">
        <v>5257</v>
      </c>
      <c r="N1008" s="3">
        <v>98.3</v>
      </c>
      <c r="O1008" s="3">
        <v>59</v>
      </c>
      <c r="P1008" s="3">
        <v>60</v>
      </c>
      <c r="Q1008" s="3">
        <v>0</v>
      </c>
      <c r="R1008" s="3"/>
      <c r="S1008" s="3">
        <v>98.6</v>
      </c>
      <c r="T1008" s="3">
        <v>70</v>
      </c>
      <c r="U1008" s="3">
        <v>71</v>
      </c>
      <c r="V1008" s="3">
        <v>0</v>
      </c>
      <c r="W1008" s="3" t="s">
        <v>3995</v>
      </c>
      <c r="X1008" s="14">
        <f t="shared" si="15"/>
        <v>-3.0425963488843527E-3</v>
      </c>
    </row>
    <row r="1009" spans="1:24" s="4" customFormat="1" ht="11.25" x14ac:dyDescent="0.2">
      <c r="A1009" s="3" t="s">
        <v>3877</v>
      </c>
      <c r="B1009" s="3" t="s">
        <v>3985</v>
      </c>
      <c r="C1009" s="3" t="s">
        <v>36</v>
      </c>
      <c r="D1009" s="3">
        <v>7246</v>
      </c>
      <c r="E1009" s="3" t="s">
        <v>3996</v>
      </c>
      <c r="F1009" s="3" t="s">
        <v>3998</v>
      </c>
      <c r="G1009" s="3" t="s">
        <v>3987</v>
      </c>
      <c r="H1009" s="3" t="s">
        <v>3997</v>
      </c>
      <c r="I1009" s="3" t="s">
        <v>42</v>
      </c>
      <c r="J1009" s="3" t="s">
        <v>43</v>
      </c>
      <c r="K1009" s="3" t="s">
        <v>44</v>
      </c>
      <c r="L1009" s="3" t="s">
        <v>6</v>
      </c>
      <c r="M1009" s="3" t="s">
        <v>5257</v>
      </c>
      <c r="N1009" s="3">
        <v>81.25</v>
      </c>
      <c r="O1009" s="3">
        <v>13</v>
      </c>
      <c r="P1009" s="3">
        <v>16</v>
      </c>
      <c r="Q1009" s="3">
        <v>0</v>
      </c>
      <c r="R1009" s="3"/>
      <c r="S1009" s="3">
        <v>85.71</v>
      </c>
      <c r="T1009" s="3">
        <v>6</v>
      </c>
      <c r="U1009" s="3">
        <v>7</v>
      </c>
      <c r="V1009" s="3">
        <v>0</v>
      </c>
      <c r="W1009" s="3" t="s">
        <v>3999</v>
      </c>
      <c r="X1009" s="14">
        <f t="shared" si="15"/>
        <v>-5.2035935130089771E-2</v>
      </c>
    </row>
    <row r="1010" spans="1:24" s="4" customFormat="1" ht="11.25" x14ac:dyDescent="0.2">
      <c r="A1010" s="3" t="s">
        <v>3877</v>
      </c>
      <c r="B1010" s="3" t="s">
        <v>3985</v>
      </c>
      <c r="C1010" s="3" t="s">
        <v>36</v>
      </c>
      <c r="D1010" s="3">
        <v>10595</v>
      </c>
      <c r="E1010" s="3" t="s">
        <v>4000</v>
      </c>
      <c r="F1010" s="3" t="s">
        <v>4002</v>
      </c>
      <c r="G1010" s="3" t="s">
        <v>3992</v>
      </c>
      <c r="H1010" s="3" t="s">
        <v>4001</v>
      </c>
      <c r="I1010" s="3" t="s">
        <v>42</v>
      </c>
      <c r="J1010" s="3" t="s">
        <v>43</v>
      </c>
      <c r="K1010" s="3" t="s">
        <v>53</v>
      </c>
      <c r="L1010" s="3" t="s">
        <v>6</v>
      </c>
      <c r="M1010" s="3" t="s">
        <v>5257</v>
      </c>
      <c r="N1010" s="3">
        <v>70</v>
      </c>
      <c r="O1010" s="3">
        <v>7</v>
      </c>
      <c r="P1010" s="3">
        <v>10</v>
      </c>
      <c r="Q1010" s="3">
        <v>0</v>
      </c>
      <c r="R1010" s="3"/>
      <c r="S1010" s="3">
        <v>70</v>
      </c>
      <c r="T1010" s="3">
        <v>7</v>
      </c>
      <c r="U1010" s="3">
        <v>10</v>
      </c>
      <c r="V1010" s="3">
        <v>0</v>
      </c>
      <c r="W1010" s="3" t="s">
        <v>4003</v>
      </c>
      <c r="X1010" s="14">
        <f t="shared" si="15"/>
        <v>0</v>
      </c>
    </row>
    <row r="1011" spans="1:24" s="4" customFormat="1" ht="11.25" x14ac:dyDescent="0.2">
      <c r="A1011" s="3" t="s">
        <v>3877</v>
      </c>
      <c r="B1011" s="3" t="s">
        <v>3985</v>
      </c>
      <c r="C1011" s="3" t="s">
        <v>36</v>
      </c>
      <c r="D1011" s="3">
        <v>10721</v>
      </c>
      <c r="E1011" s="3" t="s">
        <v>4004</v>
      </c>
      <c r="F1011" s="3" t="s">
        <v>4007</v>
      </c>
      <c r="G1011" s="3" t="s">
        <v>4005</v>
      </c>
      <c r="H1011" s="3" t="s">
        <v>4006</v>
      </c>
      <c r="I1011" s="3" t="s">
        <v>42</v>
      </c>
      <c r="J1011" s="3" t="s">
        <v>43</v>
      </c>
      <c r="K1011" s="3" t="s">
        <v>44</v>
      </c>
      <c r="L1011" s="3" t="s">
        <v>6</v>
      </c>
      <c r="M1011" s="3" t="s">
        <v>5257</v>
      </c>
      <c r="N1011" s="3">
        <v>100</v>
      </c>
      <c r="O1011" s="3">
        <v>80</v>
      </c>
      <c r="P1011" s="3">
        <v>80</v>
      </c>
      <c r="Q1011" s="3">
        <v>0</v>
      </c>
      <c r="R1011" s="3"/>
      <c r="S1011" s="3">
        <v>100</v>
      </c>
      <c r="T1011" s="3">
        <v>87</v>
      </c>
      <c r="U1011" s="3">
        <v>87</v>
      </c>
      <c r="V1011" s="3">
        <v>0</v>
      </c>
      <c r="W1011" s="3" t="s">
        <v>4008</v>
      </c>
      <c r="X1011" s="14">
        <f t="shared" si="15"/>
        <v>0</v>
      </c>
    </row>
    <row r="1012" spans="1:24" s="4" customFormat="1" ht="11.25" x14ac:dyDescent="0.2">
      <c r="A1012" s="3" t="s">
        <v>3877</v>
      </c>
      <c r="B1012" s="3" t="s">
        <v>3985</v>
      </c>
      <c r="C1012" s="3" t="s">
        <v>36</v>
      </c>
      <c r="D1012" s="3">
        <v>12285</v>
      </c>
      <c r="E1012" s="3" t="s">
        <v>4009</v>
      </c>
      <c r="F1012" s="3" t="s">
        <v>4011</v>
      </c>
      <c r="G1012" s="3" t="s">
        <v>3987</v>
      </c>
      <c r="H1012" s="3" t="s">
        <v>4010</v>
      </c>
      <c r="I1012" s="3" t="s">
        <v>42</v>
      </c>
      <c r="J1012" s="3" t="s">
        <v>43</v>
      </c>
      <c r="K1012" s="3" t="s">
        <v>44</v>
      </c>
      <c r="L1012" s="3" t="s">
        <v>6</v>
      </c>
      <c r="M1012" s="3" t="s">
        <v>5257</v>
      </c>
      <c r="N1012" s="3">
        <v>100</v>
      </c>
      <c r="O1012" s="3">
        <v>20</v>
      </c>
      <c r="P1012" s="3">
        <v>20</v>
      </c>
      <c r="Q1012" s="3">
        <v>0</v>
      </c>
      <c r="R1012" s="3"/>
      <c r="S1012" s="3">
        <v>100</v>
      </c>
      <c r="T1012" s="3">
        <v>14</v>
      </c>
      <c r="U1012" s="3">
        <v>14</v>
      </c>
      <c r="V1012" s="3">
        <v>0</v>
      </c>
      <c r="W1012" s="3" t="s">
        <v>4012</v>
      </c>
      <c r="X1012" s="14">
        <f t="shared" si="15"/>
        <v>0</v>
      </c>
    </row>
    <row r="1013" spans="1:24" s="4" customFormat="1" ht="11.25" x14ac:dyDescent="0.2">
      <c r="A1013" s="3" t="s">
        <v>3877</v>
      </c>
      <c r="B1013" s="3" t="s">
        <v>4013</v>
      </c>
      <c r="C1013" s="3" t="s">
        <v>36</v>
      </c>
      <c r="D1013" s="3">
        <v>3983</v>
      </c>
      <c r="E1013" s="3" t="s">
        <v>3879</v>
      </c>
      <c r="F1013" s="3" t="s">
        <v>4016</v>
      </c>
      <c r="G1013" s="3" t="s">
        <v>4014</v>
      </c>
      <c r="H1013" s="3" t="s">
        <v>4015</v>
      </c>
      <c r="I1013" s="3" t="s">
        <v>42</v>
      </c>
      <c r="J1013" s="3" t="s">
        <v>43</v>
      </c>
      <c r="K1013" s="3" t="s">
        <v>44</v>
      </c>
      <c r="L1013" s="3" t="s">
        <v>6</v>
      </c>
      <c r="M1013" s="3" t="s">
        <v>5257</v>
      </c>
      <c r="N1013" s="3">
        <v>28</v>
      </c>
      <c r="O1013" s="3">
        <v>18129415</v>
      </c>
      <c r="P1013" s="3">
        <v>64708962</v>
      </c>
      <c r="Q1013" s="3">
        <v>0</v>
      </c>
      <c r="R1013" s="3"/>
      <c r="S1013" s="3">
        <v>34.4</v>
      </c>
      <c r="T1013" s="3">
        <v>19291851</v>
      </c>
      <c r="U1013" s="3">
        <v>56119761</v>
      </c>
      <c r="V1013" s="3">
        <v>0</v>
      </c>
      <c r="W1013" s="3" t="s">
        <v>4017</v>
      </c>
      <c r="X1013" s="14">
        <f t="shared" si="15"/>
        <v>-0.18604651162790695</v>
      </c>
    </row>
    <row r="1014" spans="1:24" s="4" customFormat="1" ht="11.25" x14ac:dyDescent="0.2">
      <c r="A1014" s="3" t="s">
        <v>3877</v>
      </c>
      <c r="B1014" s="3" t="s">
        <v>4013</v>
      </c>
      <c r="C1014" s="3" t="s">
        <v>36</v>
      </c>
      <c r="D1014" s="3">
        <v>3985</v>
      </c>
      <c r="E1014" s="3" t="s">
        <v>4018</v>
      </c>
      <c r="F1014" s="3" t="s">
        <v>3994</v>
      </c>
      <c r="G1014" s="3" t="s">
        <v>4019</v>
      </c>
      <c r="H1014" s="3" t="s">
        <v>4020</v>
      </c>
      <c r="I1014" s="3" t="s">
        <v>42</v>
      </c>
      <c r="J1014" s="3" t="s">
        <v>43</v>
      </c>
      <c r="K1014" s="3" t="s">
        <v>44</v>
      </c>
      <c r="L1014" s="3" t="s">
        <v>45</v>
      </c>
      <c r="M1014" s="3" t="s">
        <v>5257</v>
      </c>
      <c r="N1014" s="3">
        <v>100</v>
      </c>
      <c r="O1014" s="3">
        <v>35</v>
      </c>
      <c r="P1014" s="3">
        <v>35</v>
      </c>
      <c r="Q1014" s="3">
        <v>0</v>
      </c>
      <c r="R1014" s="3"/>
      <c r="S1014" s="3">
        <v>100</v>
      </c>
      <c r="T1014" s="3">
        <v>39</v>
      </c>
      <c r="U1014" s="3">
        <v>39</v>
      </c>
      <c r="V1014" s="3">
        <v>0</v>
      </c>
      <c r="W1014" s="3" t="s">
        <v>4021</v>
      </c>
      <c r="X1014" s="14">
        <f t="shared" si="15"/>
        <v>0</v>
      </c>
    </row>
    <row r="1015" spans="1:24" s="4" customFormat="1" ht="11.25" x14ac:dyDescent="0.2">
      <c r="A1015" s="3" t="s">
        <v>3877</v>
      </c>
      <c r="B1015" s="3" t="s">
        <v>4013</v>
      </c>
      <c r="C1015" s="3" t="s">
        <v>36</v>
      </c>
      <c r="D1015" s="3">
        <v>3986</v>
      </c>
      <c r="E1015" s="3" t="s">
        <v>4022</v>
      </c>
      <c r="F1015" s="3" t="s">
        <v>4023</v>
      </c>
      <c r="G1015" s="3"/>
      <c r="H1015" s="3"/>
      <c r="I1015" s="3" t="s">
        <v>42</v>
      </c>
      <c r="J1015" s="3" t="s">
        <v>52</v>
      </c>
      <c r="K1015" s="3" t="s">
        <v>505</v>
      </c>
      <c r="L1015" s="3" t="s">
        <v>45</v>
      </c>
      <c r="M1015" s="3" t="s">
        <v>5256</v>
      </c>
      <c r="N1015" s="3" t="s">
        <v>67</v>
      </c>
      <c r="O1015" s="3" t="s">
        <v>40</v>
      </c>
      <c r="P1015" s="3" t="s">
        <v>40</v>
      </c>
      <c r="Q1015" s="3" t="s">
        <v>40</v>
      </c>
      <c r="R1015" s="3"/>
      <c r="S1015" s="3">
        <v>69.7</v>
      </c>
      <c r="T1015" s="3">
        <v>45393244000</v>
      </c>
      <c r="U1015" s="3">
        <v>65091067000</v>
      </c>
      <c r="V1015" s="3">
        <v>0</v>
      </c>
      <c r="W1015" s="3" t="s">
        <v>4024</v>
      </c>
      <c r="X1015" s="14" t="e">
        <f t="shared" si="15"/>
        <v>#VALUE!</v>
      </c>
    </row>
    <row r="1016" spans="1:24" s="4" customFormat="1" ht="11.25" x14ac:dyDescent="0.2">
      <c r="A1016" s="3" t="s">
        <v>3877</v>
      </c>
      <c r="B1016" s="3" t="s">
        <v>4013</v>
      </c>
      <c r="C1016" s="3" t="s">
        <v>36</v>
      </c>
      <c r="D1016" s="3">
        <v>12448</v>
      </c>
      <c r="E1016" s="3" t="s">
        <v>4025</v>
      </c>
      <c r="F1016" s="3" t="s">
        <v>4028</v>
      </c>
      <c r="G1016" s="3" t="s">
        <v>4026</v>
      </c>
      <c r="H1016" s="3" t="s">
        <v>4027</v>
      </c>
      <c r="I1016" s="3" t="s">
        <v>42</v>
      </c>
      <c r="J1016" s="3" t="s">
        <v>43</v>
      </c>
      <c r="K1016" s="3" t="s">
        <v>44</v>
      </c>
      <c r="L1016" s="3" t="s">
        <v>6</v>
      </c>
      <c r="M1016" s="3" t="s">
        <v>5257</v>
      </c>
      <c r="N1016" s="3">
        <v>100</v>
      </c>
      <c r="O1016" s="3">
        <v>14</v>
      </c>
      <c r="P1016" s="3">
        <v>14</v>
      </c>
      <c r="Q1016" s="3">
        <v>0</v>
      </c>
      <c r="R1016" s="3"/>
      <c r="S1016" s="3">
        <v>100</v>
      </c>
      <c r="T1016" s="3">
        <v>10</v>
      </c>
      <c r="U1016" s="3">
        <v>10</v>
      </c>
      <c r="V1016" s="3">
        <v>0</v>
      </c>
      <c r="W1016" s="3" t="s">
        <v>4029</v>
      </c>
      <c r="X1016" s="14">
        <f t="shared" si="15"/>
        <v>0</v>
      </c>
    </row>
    <row r="1017" spans="1:24" s="4" customFormat="1" ht="11.25" x14ac:dyDescent="0.2">
      <c r="A1017" s="3" t="s">
        <v>3877</v>
      </c>
      <c r="B1017" s="3" t="s">
        <v>4013</v>
      </c>
      <c r="C1017" s="3" t="s">
        <v>36</v>
      </c>
      <c r="D1017" s="3">
        <v>12473</v>
      </c>
      <c r="E1017" s="3" t="s">
        <v>4030</v>
      </c>
      <c r="F1017" s="3" t="s">
        <v>4031</v>
      </c>
      <c r="G1017" s="3"/>
      <c r="H1017" s="3"/>
      <c r="I1017" s="3" t="s">
        <v>42</v>
      </c>
      <c r="J1017" s="3" t="s">
        <v>43</v>
      </c>
      <c r="K1017" s="3" t="s">
        <v>44</v>
      </c>
      <c r="L1017" s="3" t="s">
        <v>6</v>
      </c>
      <c r="M1017" s="3" t="s">
        <v>5256</v>
      </c>
      <c r="N1017" s="3" t="s">
        <v>67</v>
      </c>
      <c r="O1017" s="3" t="s">
        <v>40</v>
      </c>
      <c r="P1017" s="3" t="s">
        <v>40</v>
      </c>
      <c r="Q1017" s="3" t="s">
        <v>40</v>
      </c>
      <c r="R1017" s="3"/>
      <c r="S1017" s="3">
        <v>239</v>
      </c>
      <c r="T1017" s="3">
        <v>3669241</v>
      </c>
      <c r="U1017" s="3">
        <v>1537785</v>
      </c>
      <c r="V1017" s="3">
        <v>0</v>
      </c>
      <c r="W1017" s="3" t="s">
        <v>4032</v>
      </c>
      <c r="X1017" s="14" t="str">
        <f t="shared" si="15"/>
        <v>-</v>
      </c>
    </row>
    <row r="1018" spans="1:24" s="4" customFormat="1" ht="11.25" x14ac:dyDescent="0.2">
      <c r="A1018" s="3" t="s">
        <v>3877</v>
      </c>
      <c r="B1018" s="3" t="s">
        <v>4033</v>
      </c>
      <c r="C1018" s="3" t="s">
        <v>36</v>
      </c>
      <c r="D1018" s="3">
        <v>4103</v>
      </c>
      <c r="E1018" s="3" t="s">
        <v>4034</v>
      </c>
      <c r="F1018" s="3" t="s">
        <v>3983</v>
      </c>
      <c r="G1018" s="3" t="s">
        <v>4035</v>
      </c>
      <c r="H1018" s="3" t="s">
        <v>4036</v>
      </c>
      <c r="I1018" s="3" t="s">
        <v>42</v>
      </c>
      <c r="J1018" s="3" t="s">
        <v>43</v>
      </c>
      <c r="K1018" s="3" t="s">
        <v>44</v>
      </c>
      <c r="L1018" s="3" t="s">
        <v>6</v>
      </c>
      <c r="M1018" s="3" t="s">
        <v>5257</v>
      </c>
      <c r="N1018" s="3">
        <v>50.7</v>
      </c>
      <c r="O1018" s="3">
        <v>37210324540</v>
      </c>
      <c r="P1018" s="3">
        <v>73354754000</v>
      </c>
      <c r="Q1018" s="3">
        <v>0</v>
      </c>
      <c r="R1018" s="3"/>
      <c r="S1018" s="3">
        <v>27.7</v>
      </c>
      <c r="T1018" s="3">
        <v>23916812366</v>
      </c>
      <c r="U1018" s="3">
        <v>86242304000</v>
      </c>
      <c r="V1018" s="3">
        <v>0</v>
      </c>
      <c r="W1018" s="3" t="s">
        <v>4037</v>
      </c>
      <c r="X1018" s="14">
        <f t="shared" si="15"/>
        <v>0.83032490974729256</v>
      </c>
    </row>
    <row r="1019" spans="1:24" s="4" customFormat="1" ht="11.25" x14ac:dyDescent="0.2">
      <c r="A1019" s="3" t="s">
        <v>3877</v>
      </c>
      <c r="B1019" s="3" t="s">
        <v>4033</v>
      </c>
      <c r="C1019" s="3" t="s">
        <v>36</v>
      </c>
      <c r="D1019" s="3">
        <v>4823</v>
      </c>
      <c r="E1019" s="3" t="s">
        <v>4038</v>
      </c>
      <c r="F1019" s="3" t="s">
        <v>4041</v>
      </c>
      <c r="G1019" s="3" t="s">
        <v>4039</v>
      </c>
      <c r="H1019" s="3" t="s">
        <v>4040</v>
      </c>
      <c r="I1019" s="3" t="s">
        <v>42</v>
      </c>
      <c r="J1019" s="3" t="s">
        <v>43</v>
      </c>
      <c r="K1019" s="3" t="s">
        <v>44</v>
      </c>
      <c r="L1019" s="3" t="s">
        <v>6</v>
      </c>
      <c r="M1019" s="3" t="s">
        <v>5257</v>
      </c>
      <c r="N1019" s="3">
        <v>100</v>
      </c>
      <c r="O1019" s="3">
        <v>56</v>
      </c>
      <c r="P1019" s="3">
        <v>56</v>
      </c>
      <c r="Q1019" s="3">
        <v>0</v>
      </c>
      <c r="R1019" s="3"/>
      <c r="S1019" s="3">
        <v>121</v>
      </c>
      <c r="T1019" s="3">
        <v>68</v>
      </c>
      <c r="U1019" s="3">
        <v>56</v>
      </c>
      <c r="V1019" s="3">
        <v>0</v>
      </c>
      <c r="W1019" s="3" t="s">
        <v>4042</v>
      </c>
      <c r="X1019" s="14">
        <f t="shared" si="15"/>
        <v>-0.17355371900826447</v>
      </c>
    </row>
    <row r="1020" spans="1:24" s="4" customFormat="1" ht="11.25" x14ac:dyDescent="0.2">
      <c r="A1020" s="3" t="s">
        <v>3877</v>
      </c>
      <c r="B1020" s="3" t="s">
        <v>4033</v>
      </c>
      <c r="C1020" s="3" t="s">
        <v>36</v>
      </c>
      <c r="D1020" s="3">
        <v>5960</v>
      </c>
      <c r="E1020" s="3" t="s">
        <v>4043</v>
      </c>
      <c r="F1020" s="3" t="s">
        <v>4045</v>
      </c>
      <c r="G1020" s="3" t="s">
        <v>4035</v>
      </c>
      <c r="H1020" s="3" t="s">
        <v>4044</v>
      </c>
      <c r="I1020" s="3" t="s">
        <v>42</v>
      </c>
      <c r="J1020" s="3" t="s">
        <v>43</v>
      </c>
      <c r="K1020" s="3" t="s">
        <v>44</v>
      </c>
      <c r="L1020" s="3" t="s">
        <v>6</v>
      </c>
      <c r="M1020" s="3" t="s">
        <v>5257</v>
      </c>
      <c r="N1020" s="3">
        <v>97.9</v>
      </c>
      <c r="O1020" s="3">
        <v>1804</v>
      </c>
      <c r="P1020" s="3">
        <v>1842</v>
      </c>
      <c r="Q1020" s="3">
        <v>0</v>
      </c>
      <c r="R1020" s="3"/>
      <c r="S1020" s="3">
        <v>97.9</v>
      </c>
      <c r="T1020" s="3">
        <v>2954</v>
      </c>
      <c r="U1020" s="3">
        <v>3016</v>
      </c>
      <c r="V1020" s="3">
        <v>0</v>
      </c>
      <c r="W1020" s="3" t="s">
        <v>4046</v>
      </c>
      <c r="X1020" s="14">
        <f t="shared" si="15"/>
        <v>0</v>
      </c>
    </row>
    <row r="1021" spans="1:24" s="4" customFormat="1" ht="11.25" x14ac:dyDescent="0.2">
      <c r="A1021" s="3" t="s">
        <v>3877</v>
      </c>
      <c r="B1021" s="3" t="s">
        <v>4033</v>
      </c>
      <c r="C1021" s="3" t="s">
        <v>36</v>
      </c>
      <c r="D1021" s="3">
        <v>7705</v>
      </c>
      <c r="E1021" s="3" t="s">
        <v>4047</v>
      </c>
      <c r="F1021" s="3" t="s">
        <v>4049</v>
      </c>
      <c r="G1021" s="3" t="s">
        <v>4035</v>
      </c>
      <c r="H1021" s="3" t="s">
        <v>4048</v>
      </c>
      <c r="I1021" s="3" t="s">
        <v>42</v>
      </c>
      <c r="J1021" s="3" t="s">
        <v>43</v>
      </c>
      <c r="K1021" s="3" t="s">
        <v>44</v>
      </c>
      <c r="L1021" s="3" t="s">
        <v>6</v>
      </c>
      <c r="M1021" s="3" t="s">
        <v>5257</v>
      </c>
      <c r="N1021" s="3">
        <v>91.7</v>
      </c>
      <c r="O1021" s="3">
        <v>11</v>
      </c>
      <c r="P1021" s="3">
        <v>12</v>
      </c>
      <c r="Q1021" s="3">
        <v>0</v>
      </c>
      <c r="R1021" s="3"/>
      <c r="S1021" s="3">
        <v>70.599999999999994</v>
      </c>
      <c r="T1021" s="3">
        <v>12</v>
      </c>
      <c r="U1021" s="3">
        <v>17</v>
      </c>
      <c r="V1021" s="3">
        <v>0</v>
      </c>
      <c r="W1021" s="3"/>
      <c r="X1021" s="14">
        <f t="shared" si="15"/>
        <v>0.29886685552407949</v>
      </c>
    </row>
    <row r="1022" spans="1:24" s="4" customFormat="1" ht="11.25" x14ac:dyDescent="0.2">
      <c r="A1022" s="3" t="s">
        <v>3877</v>
      </c>
      <c r="B1022" s="3" t="s">
        <v>4033</v>
      </c>
      <c r="C1022" s="3" t="s">
        <v>36</v>
      </c>
      <c r="D1022" s="3">
        <v>10736</v>
      </c>
      <c r="E1022" s="3" t="s">
        <v>3991</v>
      </c>
      <c r="F1022" s="3" t="s">
        <v>4051</v>
      </c>
      <c r="G1022" s="3" t="s">
        <v>4039</v>
      </c>
      <c r="H1022" s="3" t="s">
        <v>4050</v>
      </c>
      <c r="I1022" s="3" t="s">
        <v>42</v>
      </c>
      <c r="J1022" s="3" t="s">
        <v>43</v>
      </c>
      <c r="K1022" s="3" t="s">
        <v>44</v>
      </c>
      <c r="L1022" s="3" t="s">
        <v>45</v>
      </c>
      <c r="M1022" s="3" t="s">
        <v>5257</v>
      </c>
      <c r="N1022" s="3">
        <v>98.95</v>
      </c>
      <c r="O1022" s="3">
        <v>94</v>
      </c>
      <c r="P1022" s="3">
        <v>95</v>
      </c>
      <c r="Q1022" s="3">
        <v>0</v>
      </c>
      <c r="R1022" s="3"/>
      <c r="S1022" s="3">
        <v>100</v>
      </c>
      <c r="T1022" s="3">
        <v>75</v>
      </c>
      <c r="U1022" s="3">
        <v>75</v>
      </c>
      <c r="V1022" s="3">
        <v>0</v>
      </c>
      <c r="W1022" s="3" t="s">
        <v>4052</v>
      </c>
      <c r="X1022" s="14">
        <f t="shared" si="15"/>
        <v>-1.0499999999999971E-2</v>
      </c>
    </row>
    <row r="1023" spans="1:24" s="4" customFormat="1" ht="11.25" x14ac:dyDescent="0.2">
      <c r="A1023" s="3" t="s">
        <v>3877</v>
      </c>
      <c r="B1023" s="3" t="s">
        <v>4033</v>
      </c>
      <c r="C1023" s="3" t="s">
        <v>36</v>
      </c>
      <c r="D1023" s="3">
        <v>12044</v>
      </c>
      <c r="E1023" s="3" t="s">
        <v>4053</v>
      </c>
      <c r="F1023" s="3" t="s">
        <v>4056</v>
      </c>
      <c r="G1023" s="3" t="s">
        <v>4054</v>
      </c>
      <c r="H1023" s="3" t="s">
        <v>4055</v>
      </c>
      <c r="I1023" s="3" t="s">
        <v>42</v>
      </c>
      <c r="J1023" s="3" t="s">
        <v>52</v>
      </c>
      <c r="K1023" s="3" t="s">
        <v>53</v>
      </c>
      <c r="L1023" s="3" t="s">
        <v>6</v>
      </c>
      <c r="M1023" s="3" t="s">
        <v>5257</v>
      </c>
      <c r="N1023" s="3">
        <v>100</v>
      </c>
      <c r="O1023" s="3">
        <v>500</v>
      </c>
      <c r="P1023" s="3">
        <v>500</v>
      </c>
      <c r="Q1023" s="3">
        <v>0</v>
      </c>
      <c r="R1023" s="3"/>
      <c r="S1023" s="3">
        <v>100</v>
      </c>
      <c r="T1023" s="3">
        <v>556</v>
      </c>
      <c r="U1023" s="3">
        <v>556</v>
      </c>
      <c r="V1023" s="3">
        <v>0</v>
      </c>
      <c r="W1023" s="3" t="s">
        <v>4057</v>
      </c>
      <c r="X1023" s="14">
        <f t="shared" si="15"/>
        <v>0</v>
      </c>
    </row>
    <row r="1024" spans="1:24" s="4" customFormat="1" ht="11.25" x14ac:dyDescent="0.2">
      <c r="A1024" s="3" t="s">
        <v>3877</v>
      </c>
      <c r="B1024" s="3" t="s">
        <v>4058</v>
      </c>
      <c r="C1024" s="3" t="s">
        <v>36</v>
      </c>
      <c r="D1024" s="3">
        <v>4255</v>
      </c>
      <c r="E1024" s="3" t="s">
        <v>4059</v>
      </c>
      <c r="F1024" s="3" t="s">
        <v>4060</v>
      </c>
      <c r="G1024" s="3"/>
      <c r="H1024" s="3"/>
      <c r="I1024" s="3" t="s">
        <v>42</v>
      </c>
      <c r="J1024" s="3" t="s">
        <v>43</v>
      </c>
      <c r="K1024" s="3" t="s">
        <v>44</v>
      </c>
      <c r="L1024" s="3" t="s">
        <v>6</v>
      </c>
      <c r="M1024" s="3" t="s">
        <v>5256</v>
      </c>
      <c r="N1024" s="3" t="s">
        <v>67</v>
      </c>
      <c r="O1024" s="3" t="s">
        <v>40</v>
      </c>
      <c r="P1024" s="3" t="s">
        <v>40</v>
      </c>
      <c r="Q1024" s="3" t="s">
        <v>40</v>
      </c>
      <c r="R1024" s="3"/>
      <c r="S1024" s="3">
        <v>0</v>
      </c>
      <c r="T1024" s="3">
        <v>30013010362</v>
      </c>
      <c r="U1024" s="3">
        <v>64825214000</v>
      </c>
      <c r="V1024" s="3">
        <v>0</v>
      </c>
      <c r="W1024" s="3" t="s">
        <v>4061</v>
      </c>
      <c r="X1024" s="14" t="str">
        <f t="shared" si="15"/>
        <v>-</v>
      </c>
    </row>
    <row r="1025" spans="1:24" s="4" customFormat="1" ht="11.25" x14ac:dyDescent="0.2">
      <c r="A1025" s="3" t="s">
        <v>3877</v>
      </c>
      <c r="B1025" s="3" t="s">
        <v>4058</v>
      </c>
      <c r="C1025" s="3" t="s">
        <v>36</v>
      </c>
      <c r="D1025" s="3">
        <v>4256</v>
      </c>
      <c r="E1025" s="3" t="s">
        <v>4062</v>
      </c>
      <c r="F1025" s="3" t="s">
        <v>3994</v>
      </c>
      <c r="G1025" s="3" t="s">
        <v>4063</v>
      </c>
      <c r="H1025" s="3" t="s">
        <v>4064</v>
      </c>
      <c r="I1025" s="3" t="s">
        <v>42</v>
      </c>
      <c r="J1025" s="3" t="s">
        <v>43</v>
      </c>
      <c r="K1025" s="3" t="s">
        <v>44</v>
      </c>
      <c r="L1025" s="3" t="s">
        <v>45</v>
      </c>
      <c r="M1025" s="3" t="s">
        <v>5257</v>
      </c>
      <c r="N1025" s="3">
        <v>98</v>
      </c>
      <c r="O1025" s="3">
        <v>63</v>
      </c>
      <c r="P1025" s="3">
        <v>64</v>
      </c>
      <c r="Q1025" s="3">
        <v>0</v>
      </c>
      <c r="R1025" s="3"/>
      <c r="S1025" s="3">
        <v>99</v>
      </c>
      <c r="T1025" s="3">
        <v>81</v>
      </c>
      <c r="U1025" s="3">
        <v>82</v>
      </c>
      <c r="V1025" s="3">
        <v>0</v>
      </c>
      <c r="W1025" s="3" t="s">
        <v>4065</v>
      </c>
      <c r="X1025" s="14">
        <f t="shared" si="15"/>
        <v>-1.0101010101010102E-2</v>
      </c>
    </row>
    <row r="1026" spans="1:24" s="4" customFormat="1" ht="11.25" x14ac:dyDescent="0.2">
      <c r="A1026" s="3" t="s">
        <v>3877</v>
      </c>
      <c r="B1026" s="3" t="s">
        <v>4058</v>
      </c>
      <c r="C1026" s="3" t="s">
        <v>36</v>
      </c>
      <c r="D1026" s="3">
        <v>10207</v>
      </c>
      <c r="E1026" s="3" t="s">
        <v>4066</v>
      </c>
      <c r="F1026" s="3" t="s">
        <v>4068</v>
      </c>
      <c r="G1026" s="3" t="s">
        <v>4063</v>
      </c>
      <c r="H1026" s="3" t="s">
        <v>4067</v>
      </c>
      <c r="I1026" s="3" t="s">
        <v>42</v>
      </c>
      <c r="J1026" s="3" t="s">
        <v>43</v>
      </c>
      <c r="K1026" s="3" t="s">
        <v>53</v>
      </c>
      <c r="L1026" s="3" t="s">
        <v>6</v>
      </c>
      <c r="M1026" s="3" t="s">
        <v>5257</v>
      </c>
      <c r="N1026" s="3">
        <v>92</v>
      </c>
      <c r="O1026" s="3">
        <v>116</v>
      </c>
      <c r="P1026" s="3">
        <v>126</v>
      </c>
      <c r="Q1026" s="3">
        <v>0</v>
      </c>
      <c r="R1026" s="3"/>
      <c r="S1026" s="3">
        <v>94</v>
      </c>
      <c r="T1026" s="3">
        <v>116</v>
      </c>
      <c r="U1026" s="3">
        <v>124</v>
      </c>
      <c r="V1026" s="3">
        <v>0</v>
      </c>
      <c r="W1026" s="3" t="s">
        <v>4069</v>
      </c>
      <c r="X1026" s="14">
        <f t="shared" si="15"/>
        <v>-2.1276595744680851E-2</v>
      </c>
    </row>
    <row r="1027" spans="1:24" s="4" customFormat="1" ht="11.25" x14ac:dyDescent="0.2">
      <c r="A1027" s="3" t="s">
        <v>3877</v>
      </c>
      <c r="B1027" s="3" t="s">
        <v>4058</v>
      </c>
      <c r="C1027" s="3" t="s">
        <v>36</v>
      </c>
      <c r="D1027" s="3">
        <v>10734</v>
      </c>
      <c r="E1027" s="3" t="s">
        <v>4070</v>
      </c>
      <c r="F1027" s="3" t="s">
        <v>4072</v>
      </c>
      <c r="G1027" s="3" t="s">
        <v>4063</v>
      </c>
      <c r="H1027" s="3" t="s">
        <v>4071</v>
      </c>
      <c r="I1027" s="3" t="s">
        <v>42</v>
      </c>
      <c r="J1027" s="3" t="s">
        <v>52</v>
      </c>
      <c r="K1027" s="3" t="s">
        <v>505</v>
      </c>
      <c r="L1027" s="3" t="s">
        <v>6</v>
      </c>
      <c r="M1027" s="3" t="s">
        <v>5257</v>
      </c>
      <c r="N1027" s="3">
        <v>105.15</v>
      </c>
      <c r="O1027" s="3">
        <v>13670000000</v>
      </c>
      <c r="P1027" s="3">
        <v>13000000000</v>
      </c>
      <c r="Q1027" s="3">
        <v>0</v>
      </c>
      <c r="R1027" s="3"/>
      <c r="S1027" s="3">
        <v>103.46</v>
      </c>
      <c r="T1027" s="3">
        <v>20220596752</v>
      </c>
      <c r="U1027" s="3">
        <v>19543839564</v>
      </c>
      <c r="V1027" s="3">
        <v>0</v>
      </c>
      <c r="W1027" s="3" t="s">
        <v>4073</v>
      </c>
      <c r="X1027" s="14">
        <f t="shared" ref="X1027:X1090" si="16">+IF(J1027="Asc",IF(AND(M1027="Nuevo",IFERROR((N1027-S1027)/S1027,"-") ="-"),1,IFERROR((N1027-S1027)/S1027,"-")),IF(AND(M1027="Nuevo",IFERROR((N1027-S1027)/S1027,"-") ="-"),1,IFERROR((N1027-S1027)/S1027,"-"))*-1)</f>
        <v>-1.6334815387589522E-2</v>
      </c>
    </row>
    <row r="1028" spans="1:24" s="4" customFormat="1" ht="11.25" x14ac:dyDescent="0.2">
      <c r="A1028" s="3" t="s">
        <v>3877</v>
      </c>
      <c r="B1028" s="3" t="s">
        <v>4058</v>
      </c>
      <c r="C1028" s="3" t="s">
        <v>36</v>
      </c>
      <c r="D1028" s="3">
        <v>12865</v>
      </c>
      <c r="E1028" s="3" t="s">
        <v>4074</v>
      </c>
      <c r="F1028" s="3" t="s">
        <v>4077</v>
      </c>
      <c r="G1028" s="3" t="s">
        <v>4075</v>
      </c>
      <c r="H1028" s="3" t="s">
        <v>4076</v>
      </c>
      <c r="I1028" s="3" t="s">
        <v>42</v>
      </c>
      <c r="J1028" s="3" t="s">
        <v>43</v>
      </c>
      <c r="K1028" s="3" t="s">
        <v>44</v>
      </c>
      <c r="L1028" s="3" t="s">
        <v>45</v>
      </c>
      <c r="M1028" s="3" t="s">
        <v>5257</v>
      </c>
      <c r="N1028" s="3">
        <v>100</v>
      </c>
      <c r="O1028" s="3">
        <v>1</v>
      </c>
      <c r="P1028" s="3">
        <v>1</v>
      </c>
      <c r="Q1028" s="3">
        <v>0</v>
      </c>
      <c r="R1028" s="3"/>
      <c r="S1028" s="3">
        <v>100</v>
      </c>
      <c r="T1028" s="3">
        <v>1</v>
      </c>
      <c r="U1028" s="3">
        <v>1</v>
      </c>
      <c r="V1028" s="3">
        <v>0</v>
      </c>
      <c r="W1028" s="3" t="s">
        <v>4078</v>
      </c>
      <c r="X1028" s="14">
        <f t="shared" si="16"/>
        <v>0</v>
      </c>
    </row>
    <row r="1029" spans="1:24" s="4" customFormat="1" ht="11.25" x14ac:dyDescent="0.2">
      <c r="A1029" s="3" t="s">
        <v>3877</v>
      </c>
      <c r="B1029" s="3" t="s">
        <v>4058</v>
      </c>
      <c r="C1029" s="3" t="s">
        <v>36</v>
      </c>
      <c r="D1029" s="3">
        <v>13723</v>
      </c>
      <c r="E1029" s="3" t="s">
        <v>4079</v>
      </c>
      <c r="F1029" s="3" t="s">
        <v>4082</v>
      </c>
      <c r="G1029" s="3" t="s">
        <v>4080</v>
      </c>
      <c r="H1029" s="3" t="s">
        <v>4081</v>
      </c>
      <c r="I1029" s="3" t="s">
        <v>42</v>
      </c>
      <c r="J1029" s="3" t="s">
        <v>52</v>
      </c>
      <c r="K1029" s="3" t="s">
        <v>44</v>
      </c>
      <c r="L1029" s="3" t="s">
        <v>6</v>
      </c>
      <c r="M1029" s="3" t="s">
        <v>9</v>
      </c>
      <c r="N1029" s="3">
        <v>80</v>
      </c>
      <c r="O1029" s="3">
        <v>80</v>
      </c>
      <c r="P1029" s="3">
        <v>100</v>
      </c>
      <c r="Q1029" s="3">
        <v>0</v>
      </c>
      <c r="R1029" s="3"/>
      <c r="S1029" s="3">
        <v>0</v>
      </c>
      <c r="T1029" s="3">
        <v>0</v>
      </c>
      <c r="U1029" s="3">
        <v>0</v>
      </c>
      <c r="V1029" s="3">
        <v>0</v>
      </c>
      <c r="W1029" s="3" t="s">
        <v>4083</v>
      </c>
      <c r="X1029" s="14">
        <f t="shared" si="16"/>
        <v>-1</v>
      </c>
    </row>
    <row r="1030" spans="1:24" s="4" customFormat="1" ht="11.25" x14ac:dyDescent="0.2">
      <c r="A1030" s="3" t="s">
        <v>3877</v>
      </c>
      <c r="B1030" s="3" t="s">
        <v>4058</v>
      </c>
      <c r="C1030" s="3" t="s">
        <v>36</v>
      </c>
      <c r="D1030" s="3">
        <v>13750</v>
      </c>
      <c r="E1030" s="3" t="s">
        <v>4084</v>
      </c>
      <c r="F1030" s="3" t="s">
        <v>4086</v>
      </c>
      <c r="G1030" s="3" t="s">
        <v>4080</v>
      </c>
      <c r="H1030" s="3" t="s">
        <v>4085</v>
      </c>
      <c r="I1030" s="3" t="s">
        <v>42</v>
      </c>
      <c r="J1030" s="3" t="s">
        <v>43</v>
      </c>
      <c r="K1030" s="3" t="s">
        <v>44</v>
      </c>
      <c r="L1030" s="3" t="s">
        <v>45</v>
      </c>
      <c r="M1030" s="3" t="s">
        <v>9</v>
      </c>
      <c r="N1030" s="3">
        <v>1</v>
      </c>
      <c r="O1030" s="3">
        <v>3</v>
      </c>
      <c r="P1030" s="3">
        <v>3</v>
      </c>
      <c r="Q1030" s="3">
        <v>0</v>
      </c>
      <c r="R1030" s="3"/>
      <c r="S1030" s="3" t="s">
        <v>67</v>
      </c>
      <c r="T1030" s="3" t="s">
        <v>40</v>
      </c>
      <c r="U1030" s="3" t="s">
        <v>40</v>
      </c>
      <c r="V1030" s="3" t="s">
        <v>40</v>
      </c>
      <c r="W1030" s="3" t="s">
        <v>4087</v>
      </c>
      <c r="X1030" s="14">
        <f t="shared" si="16"/>
        <v>1</v>
      </c>
    </row>
    <row r="1031" spans="1:24" s="4" customFormat="1" ht="11.25" x14ac:dyDescent="0.2">
      <c r="A1031" s="3" t="s">
        <v>3877</v>
      </c>
      <c r="B1031" s="3" t="s">
        <v>4058</v>
      </c>
      <c r="C1031" s="3" t="s">
        <v>36</v>
      </c>
      <c r="D1031" s="3">
        <v>13768</v>
      </c>
      <c r="E1031" s="3" t="s">
        <v>4088</v>
      </c>
      <c r="F1031" s="3" t="s">
        <v>4090</v>
      </c>
      <c r="G1031" s="3" t="s">
        <v>4080</v>
      </c>
      <c r="H1031" s="3" t="s">
        <v>4089</v>
      </c>
      <c r="I1031" s="3" t="s">
        <v>42</v>
      </c>
      <c r="J1031" s="3" t="s">
        <v>43</v>
      </c>
      <c r="K1031" s="3" t="s">
        <v>44</v>
      </c>
      <c r="L1031" s="3" t="s">
        <v>6</v>
      </c>
      <c r="M1031" s="3" t="s">
        <v>9</v>
      </c>
      <c r="N1031" s="3">
        <v>44</v>
      </c>
      <c r="O1031" s="3">
        <v>4</v>
      </c>
      <c r="P1031" s="3">
        <v>9</v>
      </c>
      <c r="Q1031" s="3">
        <v>0</v>
      </c>
      <c r="R1031" s="3"/>
      <c r="S1031" s="3" t="s">
        <v>67</v>
      </c>
      <c r="T1031" s="3" t="s">
        <v>40</v>
      </c>
      <c r="U1031" s="3" t="s">
        <v>40</v>
      </c>
      <c r="V1031" s="3" t="s">
        <v>40</v>
      </c>
      <c r="W1031" s="3" t="s">
        <v>4091</v>
      </c>
      <c r="X1031" s="14">
        <f t="shared" si="16"/>
        <v>1</v>
      </c>
    </row>
    <row r="1032" spans="1:24" s="4" customFormat="1" ht="11.25" x14ac:dyDescent="0.2">
      <c r="A1032" s="3" t="s">
        <v>3877</v>
      </c>
      <c r="B1032" s="3" t="s">
        <v>4092</v>
      </c>
      <c r="C1032" s="3" t="s">
        <v>36</v>
      </c>
      <c r="D1032" s="3">
        <v>8572</v>
      </c>
      <c r="E1032" s="3" t="s">
        <v>4093</v>
      </c>
      <c r="F1032" s="3" t="s">
        <v>4095</v>
      </c>
      <c r="G1032" s="3" t="s">
        <v>4094</v>
      </c>
      <c r="H1032" s="3"/>
      <c r="I1032" s="3" t="s">
        <v>42</v>
      </c>
      <c r="J1032" s="3" t="s">
        <v>43</v>
      </c>
      <c r="K1032" s="3" t="s">
        <v>44</v>
      </c>
      <c r="L1032" s="3" t="s">
        <v>6</v>
      </c>
      <c r="M1032" s="3" t="s">
        <v>5257</v>
      </c>
      <c r="N1032" s="3">
        <v>95</v>
      </c>
      <c r="O1032" s="3">
        <v>19</v>
      </c>
      <c r="P1032" s="3">
        <v>20</v>
      </c>
      <c r="Q1032" s="3">
        <v>0</v>
      </c>
      <c r="R1032" s="3"/>
      <c r="S1032" s="3">
        <v>100</v>
      </c>
      <c r="T1032" s="3">
        <v>4</v>
      </c>
      <c r="U1032" s="3">
        <v>4</v>
      </c>
      <c r="V1032" s="3">
        <v>0</v>
      </c>
      <c r="W1032" s="3" t="s">
        <v>4096</v>
      </c>
      <c r="X1032" s="14">
        <f t="shared" si="16"/>
        <v>-0.05</v>
      </c>
    </row>
    <row r="1033" spans="1:24" s="4" customFormat="1" ht="11.25" x14ac:dyDescent="0.2">
      <c r="A1033" s="3" t="s">
        <v>3877</v>
      </c>
      <c r="B1033" s="3" t="s">
        <v>4092</v>
      </c>
      <c r="C1033" s="3" t="s">
        <v>36</v>
      </c>
      <c r="D1033" s="3">
        <v>8577</v>
      </c>
      <c r="E1033" s="3" t="s">
        <v>4097</v>
      </c>
      <c r="F1033" s="3" t="s">
        <v>4099</v>
      </c>
      <c r="G1033" s="3" t="s">
        <v>4098</v>
      </c>
      <c r="H1033" s="3"/>
      <c r="I1033" s="3" t="s">
        <v>42</v>
      </c>
      <c r="J1033" s="3" t="s">
        <v>43</v>
      </c>
      <c r="K1033" s="3" t="s">
        <v>44</v>
      </c>
      <c r="L1033" s="3" t="s">
        <v>45</v>
      </c>
      <c r="M1033" s="3" t="s">
        <v>5257</v>
      </c>
      <c r="N1033" s="3">
        <v>98</v>
      </c>
      <c r="O1033" s="3">
        <v>39</v>
      </c>
      <c r="P1033" s="3">
        <v>40</v>
      </c>
      <c r="Q1033" s="3">
        <v>0</v>
      </c>
      <c r="R1033" s="3"/>
      <c r="S1033" s="3">
        <v>100</v>
      </c>
      <c r="T1033" s="3">
        <v>33</v>
      </c>
      <c r="U1033" s="3">
        <v>33</v>
      </c>
      <c r="V1033" s="3">
        <v>0</v>
      </c>
      <c r="W1033" s="3" t="s">
        <v>4100</v>
      </c>
      <c r="X1033" s="14">
        <f t="shared" si="16"/>
        <v>-0.02</v>
      </c>
    </row>
    <row r="1034" spans="1:24" s="4" customFormat="1" ht="11.25" x14ac:dyDescent="0.2">
      <c r="A1034" s="3" t="s">
        <v>3877</v>
      </c>
      <c r="B1034" s="3" t="s">
        <v>4092</v>
      </c>
      <c r="C1034" s="3" t="s">
        <v>36</v>
      </c>
      <c r="D1034" s="3">
        <v>9353</v>
      </c>
      <c r="E1034" s="3" t="s">
        <v>4101</v>
      </c>
      <c r="F1034" s="3" t="s">
        <v>4103</v>
      </c>
      <c r="G1034" s="3" t="s">
        <v>4102</v>
      </c>
      <c r="H1034" s="3"/>
      <c r="I1034" s="3" t="s">
        <v>42</v>
      </c>
      <c r="J1034" s="3" t="s">
        <v>43</v>
      </c>
      <c r="K1034" s="3" t="s">
        <v>44</v>
      </c>
      <c r="L1034" s="3" t="s">
        <v>6</v>
      </c>
      <c r="M1034" s="3" t="s">
        <v>5257</v>
      </c>
      <c r="N1034" s="3">
        <v>100</v>
      </c>
      <c r="O1034" s="3">
        <v>15</v>
      </c>
      <c r="P1034" s="3">
        <v>15</v>
      </c>
      <c r="Q1034" s="3">
        <v>0</v>
      </c>
      <c r="R1034" s="3"/>
      <c r="S1034" s="3">
        <v>100</v>
      </c>
      <c r="T1034" s="3">
        <v>15</v>
      </c>
      <c r="U1034" s="3">
        <v>15</v>
      </c>
      <c r="V1034" s="3">
        <v>0</v>
      </c>
      <c r="W1034" s="3" t="s">
        <v>4104</v>
      </c>
      <c r="X1034" s="14">
        <f t="shared" si="16"/>
        <v>0</v>
      </c>
    </row>
    <row r="1035" spans="1:24" s="4" customFormat="1" ht="11.25" x14ac:dyDescent="0.2">
      <c r="A1035" s="3" t="s">
        <v>3877</v>
      </c>
      <c r="B1035" s="3" t="s">
        <v>4092</v>
      </c>
      <c r="C1035" s="3" t="s">
        <v>36</v>
      </c>
      <c r="D1035" s="3">
        <v>12637</v>
      </c>
      <c r="E1035" s="3" t="s">
        <v>4105</v>
      </c>
      <c r="F1035" s="3" t="s">
        <v>4107</v>
      </c>
      <c r="G1035" s="3" t="s">
        <v>4106</v>
      </c>
      <c r="H1035" s="3"/>
      <c r="I1035" s="3" t="s">
        <v>42</v>
      </c>
      <c r="J1035" s="3" t="s">
        <v>43</v>
      </c>
      <c r="K1035" s="3" t="s">
        <v>953</v>
      </c>
      <c r="L1035" s="3" t="s">
        <v>6</v>
      </c>
      <c r="M1035" s="3" t="s">
        <v>5257</v>
      </c>
      <c r="N1035" s="3">
        <v>100</v>
      </c>
      <c r="O1035" s="3">
        <v>10</v>
      </c>
      <c r="P1035" s="3">
        <v>10</v>
      </c>
      <c r="Q1035" s="3">
        <v>0</v>
      </c>
      <c r="R1035" s="3"/>
      <c r="S1035" s="3">
        <v>100</v>
      </c>
      <c r="T1035" s="3">
        <v>10</v>
      </c>
      <c r="U1035" s="3">
        <v>10</v>
      </c>
      <c r="V1035" s="3">
        <v>0</v>
      </c>
      <c r="W1035" s="3" t="s">
        <v>4108</v>
      </c>
      <c r="X1035" s="14">
        <f t="shared" si="16"/>
        <v>0</v>
      </c>
    </row>
    <row r="1036" spans="1:24" s="4" customFormat="1" ht="11.25" x14ac:dyDescent="0.2">
      <c r="A1036" s="3" t="s">
        <v>3877</v>
      </c>
      <c r="B1036" s="3" t="s">
        <v>4109</v>
      </c>
      <c r="C1036" s="3" t="s">
        <v>36</v>
      </c>
      <c r="D1036" s="3">
        <v>7142</v>
      </c>
      <c r="E1036" s="3" t="s">
        <v>4110</v>
      </c>
      <c r="F1036" s="3" t="s">
        <v>4113</v>
      </c>
      <c r="G1036" s="3" t="s">
        <v>4111</v>
      </c>
      <c r="H1036" s="3" t="s">
        <v>4112</v>
      </c>
      <c r="I1036" s="3" t="s">
        <v>42</v>
      </c>
      <c r="J1036" s="3" t="s">
        <v>52</v>
      </c>
      <c r="K1036" s="3" t="s">
        <v>44</v>
      </c>
      <c r="L1036" s="3" t="s">
        <v>45</v>
      </c>
      <c r="M1036" s="3" t="s">
        <v>5257</v>
      </c>
      <c r="N1036" s="3">
        <v>75</v>
      </c>
      <c r="O1036" s="3">
        <v>30000000</v>
      </c>
      <c r="P1036" s="3">
        <v>40000000</v>
      </c>
      <c r="Q1036" s="3">
        <v>0</v>
      </c>
      <c r="R1036" s="3"/>
      <c r="S1036" s="3">
        <v>67</v>
      </c>
      <c r="T1036" s="3">
        <v>0</v>
      </c>
      <c r="U1036" s="3">
        <v>0</v>
      </c>
      <c r="V1036" s="3">
        <v>0</v>
      </c>
      <c r="W1036" s="3" t="s">
        <v>4114</v>
      </c>
      <c r="X1036" s="14">
        <f t="shared" si="16"/>
        <v>-0.11940298507462686</v>
      </c>
    </row>
    <row r="1037" spans="1:24" s="4" customFormat="1" ht="11.25" x14ac:dyDescent="0.2">
      <c r="A1037" s="3" t="s">
        <v>3877</v>
      </c>
      <c r="B1037" s="3" t="s">
        <v>4109</v>
      </c>
      <c r="C1037" s="3" t="s">
        <v>36</v>
      </c>
      <c r="D1037" s="3">
        <v>9957</v>
      </c>
      <c r="E1037" s="3" t="s">
        <v>4115</v>
      </c>
      <c r="F1037" s="3" t="s">
        <v>4118</v>
      </c>
      <c r="G1037" s="3" t="s">
        <v>4116</v>
      </c>
      <c r="H1037" s="3" t="s">
        <v>4117</v>
      </c>
      <c r="I1037" s="3" t="s">
        <v>42</v>
      </c>
      <c r="J1037" s="3" t="s">
        <v>43</v>
      </c>
      <c r="K1037" s="3" t="s">
        <v>44</v>
      </c>
      <c r="L1037" s="3" t="s">
        <v>6</v>
      </c>
      <c r="M1037" s="3" t="s">
        <v>5256</v>
      </c>
      <c r="N1037" s="3" t="s">
        <v>67</v>
      </c>
      <c r="O1037" s="3" t="s">
        <v>40</v>
      </c>
      <c r="P1037" s="3" t="s">
        <v>40</v>
      </c>
      <c r="Q1037" s="3" t="s">
        <v>40</v>
      </c>
      <c r="R1037" s="3"/>
      <c r="S1037" s="3">
        <v>48</v>
      </c>
      <c r="T1037" s="3">
        <v>10</v>
      </c>
      <c r="U1037" s="3">
        <v>21</v>
      </c>
      <c r="V1037" s="3">
        <v>0</v>
      </c>
      <c r="W1037" s="3" t="s">
        <v>4119</v>
      </c>
      <c r="X1037" s="14" t="str">
        <f t="shared" si="16"/>
        <v>-</v>
      </c>
    </row>
    <row r="1038" spans="1:24" s="4" customFormat="1" ht="11.25" x14ac:dyDescent="0.2">
      <c r="A1038" s="3" t="s">
        <v>3877</v>
      </c>
      <c r="B1038" s="3" t="s">
        <v>4109</v>
      </c>
      <c r="C1038" s="3" t="s">
        <v>36</v>
      </c>
      <c r="D1038" s="3">
        <v>10718</v>
      </c>
      <c r="E1038" s="3" t="s">
        <v>4120</v>
      </c>
      <c r="F1038" s="3" t="s">
        <v>4122</v>
      </c>
      <c r="G1038" s="3" t="s">
        <v>4111</v>
      </c>
      <c r="H1038" s="3" t="s">
        <v>4121</v>
      </c>
      <c r="I1038" s="3" t="s">
        <v>42</v>
      </c>
      <c r="J1038" s="3" t="s">
        <v>43</v>
      </c>
      <c r="K1038" s="3" t="s">
        <v>44</v>
      </c>
      <c r="L1038" s="3" t="s">
        <v>6</v>
      </c>
      <c r="M1038" s="3" t="s">
        <v>5257</v>
      </c>
      <c r="N1038" s="3">
        <v>30</v>
      </c>
      <c r="O1038" s="3">
        <v>17500000</v>
      </c>
      <c r="P1038" s="3">
        <v>58000000</v>
      </c>
      <c r="Q1038" s="3">
        <v>0</v>
      </c>
      <c r="R1038" s="3"/>
      <c r="S1038" s="3">
        <v>39</v>
      </c>
      <c r="T1038" s="3">
        <v>21707572</v>
      </c>
      <c r="U1038" s="3">
        <v>55408958</v>
      </c>
      <c r="V1038" s="3">
        <v>0</v>
      </c>
      <c r="W1038" s="3" t="s">
        <v>4123</v>
      </c>
      <c r="X1038" s="14">
        <f t="shared" si="16"/>
        <v>-0.23076923076923078</v>
      </c>
    </row>
    <row r="1039" spans="1:24" s="4" customFormat="1" ht="11.25" x14ac:dyDescent="0.2">
      <c r="A1039" s="3" t="s">
        <v>3877</v>
      </c>
      <c r="B1039" s="3" t="s">
        <v>4109</v>
      </c>
      <c r="C1039" s="3" t="s">
        <v>36</v>
      </c>
      <c r="D1039" s="3">
        <v>11815</v>
      </c>
      <c r="E1039" s="3" t="s">
        <v>4124</v>
      </c>
      <c r="F1039" s="3" t="s">
        <v>4127</v>
      </c>
      <c r="G1039" s="3" t="s">
        <v>4125</v>
      </c>
      <c r="H1039" s="3" t="s">
        <v>4126</v>
      </c>
      <c r="I1039" s="3" t="s">
        <v>42</v>
      </c>
      <c r="J1039" s="3" t="s">
        <v>43</v>
      </c>
      <c r="K1039" s="3" t="s">
        <v>44</v>
      </c>
      <c r="L1039" s="3" t="s">
        <v>6</v>
      </c>
      <c r="M1039" s="3" t="s">
        <v>5257</v>
      </c>
      <c r="N1039" s="3">
        <v>100</v>
      </c>
      <c r="O1039" s="3">
        <v>10</v>
      </c>
      <c r="P1039" s="3">
        <v>10</v>
      </c>
      <c r="Q1039" s="3">
        <v>0</v>
      </c>
      <c r="R1039" s="3"/>
      <c r="S1039" s="3">
        <v>100</v>
      </c>
      <c r="T1039" s="3">
        <v>12</v>
      </c>
      <c r="U1039" s="3">
        <v>12</v>
      </c>
      <c r="V1039" s="3">
        <v>0</v>
      </c>
      <c r="W1039" s="3" t="s">
        <v>4128</v>
      </c>
      <c r="X1039" s="14">
        <f t="shared" si="16"/>
        <v>0</v>
      </c>
    </row>
    <row r="1040" spans="1:24" s="4" customFormat="1" ht="11.25" x14ac:dyDescent="0.2">
      <c r="A1040" s="3" t="s">
        <v>3877</v>
      </c>
      <c r="B1040" s="3" t="s">
        <v>4129</v>
      </c>
      <c r="C1040" s="3" t="s">
        <v>36</v>
      </c>
      <c r="D1040" s="3">
        <v>5954</v>
      </c>
      <c r="E1040" s="3" t="s">
        <v>4130</v>
      </c>
      <c r="F1040" s="3" t="s">
        <v>4132</v>
      </c>
      <c r="G1040" s="3" t="s">
        <v>4131</v>
      </c>
      <c r="H1040" s="3"/>
      <c r="I1040" s="3" t="s">
        <v>42</v>
      </c>
      <c r="J1040" s="3" t="s">
        <v>52</v>
      </c>
      <c r="K1040" s="3" t="s">
        <v>505</v>
      </c>
      <c r="L1040" s="3" t="s">
        <v>45</v>
      </c>
      <c r="M1040" s="3" t="s">
        <v>5256</v>
      </c>
      <c r="N1040" s="3" t="s">
        <v>67</v>
      </c>
      <c r="O1040" s="3" t="s">
        <v>40</v>
      </c>
      <c r="P1040" s="3" t="s">
        <v>40</v>
      </c>
      <c r="Q1040" s="3" t="s">
        <v>40</v>
      </c>
      <c r="R1040" s="3"/>
      <c r="S1040" s="3">
        <v>77</v>
      </c>
      <c r="T1040" s="3">
        <v>55031376</v>
      </c>
      <c r="U1040" s="3">
        <v>71072016</v>
      </c>
      <c r="V1040" s="3">
        <v>0</v>
      </c>
      <c r="W1040" s="3" t="s">
        <v>4133</v>
      </c>
      <c r="X1040" s="14" t="e">
        <f t="shared" si="16"/>
        <v>#VALUE!</v>
      </c>
    </row>
    <row r="1041" spans="1:24" s="4" customFormat="1" ht="11.25" x14ac:dyDescent="0.2">
      <c r="A1041" s="3" t="s">
        <v>3877</v>
      </c>
      <c r="B1041" s="3" t="s">
        <v>4129</v>
      </c>
      <c r="C1041" s="3" t="s">
        <v>36</v>
      </c>
      <c r="D1041" s="3">
        <v>7332</v>
      </c>
      <c r="E1041" s="3" t="s">
        <v>4134</v>
      </c>
      <c r="F1041" s="3" t="s">
        <v>4136</v>
      </c>
      <c r="G1041" s="3" t="s">
        <v>4131</v>
      </c>
      <c r="H1041" s="3" t="s">
        <v>4135</v>
      </c>
      <c r="I1041" s="3" t="s">
        <v>42</v>
      </c>
      <c r="J1041" s="3" t="s">
        <v>43</v>
      </c>
      <c r="K1041" s="3" t="s">
        <v>44</v>
      </c>
      <c r="L1041" s="3" t="s">
        <v>6</v>
      </c>
      <c r="M1041" s="3" t="s">
        <v>5257</v>
      </c>
      <c r="N1041" s="3">
        <v>30</v>
      </c>
      <c r="O1041" s="3">
        <v>23276423</v>
      </c>
      <c r="P1041" s="3">
        <v>77588075</v>
      </c>
      <c r="Q1041" s="3">
        <v>0</v>
      </c>
      <c r="R1041" s="3"/>
      <c r="S1041" s="3">
        <v>37</v>
      </c>
      <c r="T1041" s="3">
        <v>26880450</v>
      </c>
      <c r="U1041" s="3">
        <v>72453150</v>
      </c>
      <c r="V1041" s="3">
        <v>0</v>
      </c>
      <c r="W1041" s="3" t="s">
        <v>4137</v>
      </c>
      <c r="X1041" s="14">
        <f t="shared" si="16"/>
        <v>-0.1891891891891892</v>
      </c>
    </row>
    <row r="1042" spans="1:24" s="4" customFormat="1" ht="11.25" x14ac:dyDescent="0.2">
      <c r="A1042" s="3" t="s">
        <v>3877</v>
      </c>
      <c r="B1042" s="3" t="s">
        <v>4129</v>
      </c>
      <c r="C1042" s="3" t="s">
        <v>36</v>
      </c>
      <c r="D1042" s="3">
        <v>10436</v>
      </c>
      <c r="E1042" s="3" t="s">
        <v>4138</v>
      </c>
      <c r="F1042" s="3" t="s">
        <v>4139</v>
      </c>
      <c r="G1042" s="3"/>
      <c r="H1042" s="3"/>
      <c r="I1042" s="3" t="s">
        <v>42</v>
      </c>
      <c r="J1042" s="3" t="s">
        <v>43</v>
      </c>
      <c r="K1042" s="3" t="s">
        <v>44</v>
      </c>
      <c r="L1042" s="3" t="s">
        <v>6</v>
      </c>
      <c r="M1042" s="3" t="s">
        <v>5256</v>
      </c>
      <c r="N1042" s="3" t="s">
        <v>67</v>
      </c>
      <c r="O1042" s="3" t="s">
        <v>40</v>
      </c>
      <c r="P1042" s="3" t="s">
        <v>40</v>
      </c>
      <c r="Q1042" s="3" t="s">
        <v>40</v>
      </c>
      <c r="R1042" s="3"/>
      <c r="S1042" s="3">
        <v>0</v>
      </c>
      <c r="T1042" s="3">
        <v>0</v>
      </c>
      <c r="U1042" s="3">
        <v>0</v>
      </c>
      <c r="V1042" s="3">
        <v>0</v>
      </c>
      <c r="W1042" s="3" t="s">
        <v>4140</v>
      </c>
      <c r="X1042" s="14" t="str">
        <f t="shared" si="16"/>
        <v>-</v>
      </c>
    </row>
    <row r="1043" spans="1:24" s="4" customFormat="1" ht="11.25" x14ac:dyDescent="0.2">
      <c r="A1043" s="3" t="s">
        <v>3877</v>
      </c>
      <c r="B1043" s="3" t="s">
        <v>4129</v>
      </c>
      <c r="C1043" s="3" t="s">
        <v>36</v>
      </c>
      <c r="D1043" s="3">
        <v>10511</v>
      </c>
      <c r="E1043" s="3" t="s">
        <v>4141</v>
      </c>
      <c r="F1043" s="3" t="s">
        <v>4144</v>
      </c>
      <c r="G1043" s="3" t="s">
        <v>4142</v>
      </c>
      <c r="H1043" s="3" t="s">
        <v>4143</v>
      </c>
      <c r="I1043" s="3" t="s">
        <v>42</v>
      </c>
      <c r="J1043" s="3" t="s">
        <v>43</v>
      </c>
      <c r="K1043" s="3" t="s">
        <v>44</v>
      </c>
      <c r="L1043" s="3" t="s">
        <v>6</v>
      </c>
      <c r="M1043" s="3" t="s">
        <v>5257</v>
      </c>
      <c r="N1043" s="3">
        <v>79</v>
      </c>
      <c r="O1043" s="3">
        <v>19</v>
      </c>
      <c r="P1043" s="3">
        <v>24</v>
      </c>
      <c r="Q1043" s="3">
        <v>0</v>
      </c>
      <c r="R1043" s="3"/>
      <c r="S1043" s="3">
        <v>82</v>
      </c>
      <c r="T1043" s="3">
        <v>9</v>
      </c>
      <c r="U1043" s="3">
        <v>11</v>
      </c>
      <c r="V1043" s="3">
        <v>0</v>
      </c>
      <c r="W1043" s="3" t="s">
        <v>4145</v>
      </c>
      <c r="X1043" s="14">
        <f t="shared" si="16"/>
        <v>-3.6585365853658534E-2</v>
      </c>
    </row>
    <row r="1044" spans="1:24" s="4" customFormat="1" ht="11.25" x14ac:dyDescent="0.2">
      <c r="A1044" s="3" t="s">
        <v>3877</v>
      </c>
      <c r="B1044" s="3" t="s">
        <v>4129</v>
      </c>
      <c r="C1044" s="3" t="s">
        <v>36</v>
      </c>
      <c r="D1044" s="3">
        <v>12467</v>
      </c>
      <c r="E1044" s="3" t="s">
        <v>4146</v>
      </c>
      <c r="F1044" s="3" t="s">
        <v>4149</v>
      </c>
      <c r="G1044" s="3" t="s">
        <v>4147</v>
      </c>
      <c r="H1044" s="3" t="s">
        <v>4148</v>
      </c>
      <c r="I1044" s="3" t="s">
        <v>42</v>
      </c>
      <c r="J1044" s="3" t="s">
        <v>43</v>
      </c>
      <c r="K1044" s="3" t="s">
        <v>44</v>
      </c>
      <c r="L1044" s="3" t="s">
        <v>6</v>
      </c>
      <c r="M1044" s="3" t="s">
        <v>5257</v>
      </c>
      <c r="N1044" s="3">
        <v>65</v>
      </c>
      <c r="O1044" s="3">
        <v>111</v>
      </c>
      <c r="P1044" s="3">
        <v>171</v>
      </c>
      <c r="Q1044" s="3">
        <v>0</v>
      </c>
      <c r="R1044" s="3"/>
      <c r="S1044" s="3">
        <v>64</v>
      </c>
      <c r="T1044" s="3">
        <v>94</v>
      </c>
      <c r="U1044" s="3">
        <v>147</v>
      </c>
      <c r="V1044" s="3">
        <v>0</v>
      </c>
      <c r="W1044" s="3" t="s">
        <v>4150</v>
      </c>
      <c r="X1044" s="14">
        <f t="shared" si="16"/>
        <v>1.5625E-2</v>
      </c>
    </row>
    <row r="1045" spans="1:24" s="4" customFormat="1" ht="11.25" x14ac:dyDescent="0.2">
      <c r="A1045" s="3" t="s">
        <v>3877</v>
      </c>
      <c r="B1045" s="3" t="s">
        <v>4151</v>
      </c>
      <c r="C1045" s="3" t="s">
        <v>36</v>
      </c>
      <c r="D1045" s="3">
        <v>5606</v>
      </c>
      <c r="E1045" s="3" t="s">
        <v>4034</v>
      </c>
      <c r="F1045" s="3" t="s">
        <v>3983</v>
      </c>
      <c r="G1045" s="3" t="s">
        <v>4152</v>
      </c>
      <c r="H1045" s="3" t="s">
        <v>4153</v>
      </c>
      <c r="I1045" s="3" t="s">
        <v>42</v>
      </c>
      <c r="J1045" s="3" t="s">
        <v>43</v>
      </c>
      <c r="K1045" s="3" t="s">
        <v>44</v>
      </c>
      <c r="L1045" s="3" t="s">
        <v>6</v>
      </c>
      <c r="M1045" s="3" t="s">
        <v>5257</v>
      </c>
      <c r="N1045" s="3">
        <v>50</v>
      </c>
      <c r="O1045" s="3">
        <v>50000000</v>
      </c>
      <c r="P1045" s="3">
        <v>100000000</v>
      </c>
      <c r="Q1045" s="3">
        <v>0</v>
      </c>
      <c r="R1045" s="3"/>
      <c r="S1045" s="3">
        <v>38</v>
      </c>
      <c r="T1045" s="3">
        <v>35398251</v>
      </c>
      <c r="U1045" s="3">
        <v>92329651</v>
      </c>
      <c r="V1045" s="3">
        <v>0</v>
      </c>
      <c r="W1045" s="3" t="s">
        <v>4154</v>
      </c>
      <c r="X1045" s="14">
        <f t="shared" si="16"/>
        <v>0.31578947368421051</v>
      </c>
    </row>
    <row r="1046" spans="1:24" s="4" customFormat="1" ht="11.25" x14ac:dyDescent="0.2">
      <c r="A1046" s="3" t="s">
        <v>3877</v>
      </c>
      <c r="B1046" s="3" t="s">
        <v>4151</v>
      </c>
      <c r="C1046" s="3" t="s">
        <v>36</v>
      </c>
      <c r="D1046" s="3">
        <v>5607</v>
      </c>
      <c r="E1046" s="3" t="s">
        <v>4062</v>
      </c>
      <c r="F1046" s="3" t="s">
        <v>3994</v>
      </c>
      <c r="G1046" s="3" t="s">
        <v>4152</v>
      </c>
      <c r="H1046" s="3" t="s">
        <v>4155</v>
      </c>
      <c r="I1046" s="3" t="s">
        <v>42</v>
      </c>
      <c r="J1046" s="3" t="s">
        <v>43</v>
      </c>
      <c r="K1046" s="3" t="s">
        <v>44</v>
      </c>
      <c r="L1046" s="3" t="s">
        <v>45</v>
      </c>
      <c r="M1046" s="3" t="s">
        <v>5257</v>
      </c>
      <c r="N1046" s="3">
        <v>99</v>
      </c>
      <c r="O1046" s="3">
        <v>99</v>
      </c>
      <c r="P1046" s="3">
        <v>100</v>
      </c>
      <c r="Q1046" s="3">
        <v>0</v>
      </c>
      <c r="R1046" s="3"/>
      <c r="S1046" s="3">
        <v>100</v>
      </c>
      <c r="T1046" s="3">
        <v>117</v>
      </c>
      <c r="U1046" s="3">
        <v>117</v>
      </c>
      <c r="V1046" s="3">
        <v>0</v>
      </c>
      <c r="W1046" s="3" t="s">
        <v>4156</v>
      </c>
      <c r="X1046" s="14">
        <f t="shared" si="16"/>
        <v>-0.01</v>
      </c>
    </row>
    <row r="1047" spans="1:24" s="4" customFormat="1" ht="11.25" x14ac:dyDescent="0.2">
      <c r="A1047" s="3" t="s">
        <v>3877</v>
      </c>
      <c r="B1047" s="3" t="s">
        <v>4151</v>
      </c>
      <c r="C1047" s="3" t="s">
        <v>36</v>
      </c>
      <c r="D1047" s="3">
        <v>7396</v>
      </c>
      <c r="E1047" s="3" t="s">
        <v>4070</v>
      </c>
      <c r="F1047" s="3" t="s">
        <v>4072</v>
      </c>
      <c r="G1047" s="3" t="s">
        <v>4152</v>
      </c>
      <c r="H1047" s="3" t="s">
        <v>4157</v>
      </c>
      <c r="I1047" s="3" t="s">
        <v>42</v>
      </c>
      <c r="J1047" s="3" t="s">
        <v>52</v>
      </c>
      <c r="K1047" s="3" t="s">
        <v>44</v>
      </c>
      <c r="L1047" s="3" t="s">
        <v>6</v>
      </c>
      <c r="M1047" s="3" t="s">
        <v>5257</v>
      </c>
      <c r="N1047" s="3">
        <v>115</v>
      </c>
      <c r="O1047" s="3">
        <v>5750000000</v>
      </c>
      <c r="P1047" s="3">
        <v>5000000000</v>
      </c>
      <c r="Q1047" s="3">
        <v>0</v>
      </c>
      <c r="R1047" s="3"/>
      <c r="S1047" s="3">
        <v>0</v>
      </c>
      <c r="T1047" s="3">
        <v>0</v>
      </c>
      <c r="U1047" s="3">
        <v>0</v>
      </c>
      <c r="V1047" s="3">
        <v>0</v>
      </c>
      <c r="W1047" s="3" t="s">
        <v>4158</v>
      </c>
      <c r="X1047" s="14" t="e">
        <f t="shared" si="16"/>
        <v>#VALUE!</v>
      </c>
    </row>
    <row r="1048" spans="1:24" s="4" customFormat="1" ht="11.25" x14ac:dyDescent="0.2">
      <c r="A1048" s="3" t="s">
        <v>3877</v>
      </c>
      <c r="B1048" s="3" t="s">
        <v>4151</v>
      </c>
      <c r="C1048" s="3" t="s">
        <v>36</v>
      </c>
      <c r="D1048" s="3">
        <v>10605</v>
      </c>
      <c r="E1048" s="3" t="s">
        <v>4159</v>
      </c>
      <c r="F1048" s="3" t="s">
        <v>4161</v>
      </c>
      <c r="G1048" s="3" t="s">
        <v>4152</v>
      </c>
      <c r="H1048" s="3" t="s">
        <v>4160</v>
      </c>
      <c r="I1048" s="3" t="s">
        <v>42</v>
      </c>
      <c r="J1048" s="3" t="s">
        <v>43</v>
      </c>
      <c r="K1048" s="3" t="s">
        <v>44</v>
      </c>
      <c r="L1048" s="3" t="s">
        <v>78</v>
      </c>
      <c r="M1048" s="3" t="s">
        <v>5257</v>
      </c>
      <c r="N1048" s="3">
        <v>50</v>
      </c>
      <c r="O1048" s="3">
        <v>4</v>
      </c>
      <c r="P1048" s="3">
        <v>8</v>
      </c>
      <c r="Q1048" s="3">
        <v>0</v>
      </c>
      <c r="R1048" s="3"/>
      <c r="S1048" s="3">
        <v>100</v>
      </c>
      <c r="T1048" s="3">
        <v>7</v>
      </c>
      <c r="U1048" s="3">
        <v>7</v>
      </c>
      <c r="V1048" s="3">
        <v>0</v>
      </c>
      <c r="W1048" s="3" t="s">
        <v>4162</v>
      </c>
      <c r="X1048" s="14">
        <f t="shared" si="16"/>
        <v>-0.5</v>
      </c>
    </row>
    <row r="1049" spans="1:24" s="4" customFormat="1" ht="11.25" x14ac:dyDescent="0.2">
      <c r="A1049" s="3" t="s">
        <v>3877</v>
      </c>
      <c r="B1049" s="3" t="s">
        <v>4151</v>
      </c>
      <c r="C1049" s="3" t="s">
        <v>36</v>
      </c>
      <c r="D1049" s="3">
        <v>12680</v>
      </c>
      <c r="E1049" s="3" t="s">
        <v>4163</v>
      </c>
      <c r="F1049" s="3" t="s">
        <v>4165</v>
      </c>
      <c r="G1049" s="3" t="s">
        <v>4164</v>
      </c>
      <c r="H1049" s="3"/>
      <c r="I1049" s="3" t="s">
        <v>42</v>
      </c>
      <c r="J1049" s="3" t="s">
        <v>43</v>
      </c>
      <c r="K1049" s="3" t="s">
        <v>53</v>
      </c>
      <c r="L1049" s="3" t="s">
        <v>6</v>
      </c>
      <c r="M1049" s="3" t="s">
        <v>5256</v>
      </c>
      <c r="N1049" s="3" t="s">
        <v>67</v>
      </c>
      <c r="O1049" s="3" t="s">
        <v>40</v>
      </c>
      <c r="P1049" s="3" t="s">
        <v>40</v>
      </c>
      <c r="Q1049" s="3" t="s">
        <v>40</v>
      </c>
      <c r="R1049" s="3"/>
      <c r="S1049" s="3">
        <v>100</v>
      </c>
      <c r="T1049" s="3">
        <v>35</v>
      </c>
      <c r="U1049" s="3">
        <v>35</v>
      </c>
      <c r="V1049" s="3">
        <v>0</v>
      </c>
      <c r="W1049" s="3" t="s">
        <v>4166</v>
      </c>
      <c r="X1049" s="14" t="str">
        <f t="shared" si="16"/>
        <v>-</v>
      </c>
    </row>
    <row r="1050" spans="1:24" s="4" customFormat="1" ht="11.25" x14ac:dyDescent="0.2">
      <c r="A1050" s="3" t="s">
        <v>3877</v>
      </c>
      <c r="B1050" s="3" t="s">
        <v>4151</v>
      </c>
      <c r="C1050" s="3" t="s">
        <v>36</v>
      </c>
      <c r="D1050" s="3">
        <v>12682</v>
      </c>
      <c r="E1050" s="3" t="s">
        <v>4167</v>
      </c>
      <c r="F1050" s="3" t="s">
        <v>4169</v>
      </c>
      <c r="G1050" s="3" t="s">
        <v>4164</v>
      </c>
      <c r="H1050" s="3" t="s">
        <v>4168</v>
      </c>
      <c r="I1050" s="3" t="s">
        <v>42</v>
      </c>
      <c r="J1050" s="3" t="s">
        <v>43</v>
      </c>
      <c r="K1050" s="3" t="s">
        <v>44</v>
      </c>
      <c r="L1050" s="3" t="s">
        <v>6</v>
      </c>
      <c r="M1050" s="3" t="s">
        <v>5257</v>
      </c>
      <c r="N1050" s="3">
        <v>50</v>
      </c>
      <c r="O1050" s="3">
        <v>115</v>
      </c>
      <c r="P1050" s="3">
        <v>230</v>
      </c>
      <c r="Q1050" s="3">
        <v>0</v>
      </c>
      <c r="R1050" s="3"/>
      <c r="S1050" s="3">
        <v>100</v>
      </c>
      <c r="T1050" s="3">
        <v>295</v>
      </c>
      <c r="U1050" s="3">
        <v>295</v>
      </c>
      <c r="V1050" s="3">
        <v>0</v>
      </c>
      <c r="W1050" s="3" t="s">
        <v>4170</v>
      </c>
      <c r="X1050" s="14">
        <f t="shared" si="16"/>
        <v>-0.5</v>
      </c>
    </row>
    <row r="1051" spans="1:24" s="4" customFormat="1" ht="11.25" x14ac:dyDescent="0.2">
      <c r="A1051" s="3" t="s">
        <v>3877</v>
      </c>
      <c r="B1051" s="3" t="s">
        <v>4151</v>
      </c>
      <c r="C1051" s="3" t="s">
        <v>36</v>
      </c>
      <c r="D1051" s="3">
        <v>13681</v>
      </c>
      <c r="E1051" s="3" t="s">
        <v>4171</v>
      </c>
      <c r="F1051" s="3" t="s">
        <v>4174</v>
      </c>
      <c r="G1051" s="3" t="s">
        <v>4172</v>
      </c>
      <c r="H1051" s="3" t="s">
        <v>4173</v>
      </c>
      <c r="I1051" s="3" t="s">
        <v>42</v>
      </c>
      <c r="J1051" s="3" t="s">
        <v>43</v>
      </c>
      <c r="K1051" s="3" t="s">
        <v>53</v>
      </c>
      <c r="L1051" s="3" t="s">
        <v>6</v>
      </c>
      <c r="M1051" s="3" t="s">
        <v>9</v>
      </c>
      <c r="N1051" s="3">
        <v>70</v>
      </c>
      <c r="O1051" s="3">
        <v>70</v>
      </c>
      <c r="P1051" s="3">
        <v>100</v>
      </c>
      <c r="Q1051" s="3">
        <v>0</v>
      </c>
      <c r="R1051" s="3"/>
      <c r="S1051" s="3" t="s">
        <v>67</v>
      </c>
      <c r="T1051" s="3" t="s">
        <v>40</v>
      </c>
      <c r="U1051" s="3" t="s">
        <v>40</v>
      </c>
      <c r="V1051" s="3" t="s">
        <v>40</v>
      </c>
      <c r="W1051" s="3" t="s">
        <v>4175</v>
      </c>
      <c r="X1051" s="14">
        <f t="shared" si="16"/>
        <v>1</v>
      </c>
    </row>
    <row r="1052" spans="1:24" s="4" customFormat="1" ht="11.25" x14ac:dyDescent="0.2">
      <c r="A1052" s="3" t="s">
        <v>3877</v>
      </c>
      <c r="B1052" s="3" t="s">
        <v>4176</v>
      </c>
      <c r="C1052" s="3" t="s">
        <v>36</v>
      </c>
      <c r="D1052" s="3">
        <v>3182</v>
      </c>
      <c r="E1052" s="3" t="s">
        <v>4177</v>
      </c>
      <c r="F1052" s="3" t="s">
        <v>4180</v>
      </c>
      <c r="G1052" s="3" t="s">
        <v>4178</v>
      </c>
      <c r="H1052" s="3" t="s">
        <v>4179</v>
      </c>
      <c r="I1052" s="3" t="s">
        <v>42</v>
      </c>
      <c r="J1052" s="3" t="s">
        <v>43</v>
      </c>
      <c r="K1052" s="3" t="s">
        <v>44</v>
      </c>
      <c r="L1052" s="3" t="s">
        <v>6</v>
      </c>
      <c r="M1052" s="3" t="s">
        <v>5257</v>
      </c>
      <c r="N1052" s="3">
        <v>70</v>
      </c>
      <c r="O1052" s="3">
        <v>70</v>
      </c>
      <c r="P1052" s="3">
        <v>100</v>
      </c>
      <c r="Q1052" s="3">
        <v>0</v>
      </c>
      <c r="R1052" s="3"/>
      <c r="S1052" s="3">
        <v>54</v>
      </c>
      <c r="T1052" s="3">
        <v>14</v>
      </c>
      <c r="U1052" s="3">
        <v>26</v>
      </c>
      <c r="V1052" s="3">
        <v>0</v>
      </c>
      <c r="W1052" s="3" t="s">
        <v>4181</v>
      </c>
      <c r="X1052" s="14">
        <f t="shared" si="16"/>
        <v>0.29629629629629628</v>
      </c>
    </row>
    <row r="1053" spans="1:24" s="4" customFormat="1" ht="11.25" x14ac:dyDescent="0.2">
      <c r="A1053" s="3" t="s">
        <v>3877</v>
      </c>
      <c r="B1053" s="3" t="s">
        <v>4176</v>
      </c>
      <c r="C1053" s="3" t="s">
        <v>36</v>
      </c>
      <c r="D1053" s="3">
        <v>5298</v>
      </c>
      <c r="E1053" s="3" t="s">
        <v>4034</v>
      </c>
      <c r="F1053" s="3" t="s">
        <v>3983</v>
      </c>
      <c r="G1053" s="3" t="s">
        <v>4178</v>
      </c>
      <c r="H1053" s="3" t="s">
        <v>4182</v>
      </c>
      <c r="I1053" s="3" t="s">
        <v>42</v>
      </c>
      <c r="J1053" s="3" t="s">
        <v>43</v>
      </c>
      <c r="K1053" s="3" t="s">
        <v>44</v>
      </c>
      <c r="L1053" s="3" t="s">
        <v>6</v>
      </c>
      <c r="M1053" s="3" t="s">
        <v>5257</v>
      </c>
      <c r="N1053" s="3">
        <v>50</v>
      </c>
      <c r="O1053" s="3">
        <v>33005500000</v>
      </c>
      <c r="P1053" s="3">
        <v>66011000000</v>
      </c>
      <c r="Q1053" s="3">
        <v>0</v>
      </c>
      <c r="R1053" s="3"/>
      <c r="S1053" s="3">
        <v>29.3</v>
      </c>
      <c r="T1053" s="3">
        <v>21133652000</v>
      </c>
      <c r="U1053" s="3">
        <v>72245950000</v>
      </c>
      <c r="V1053" s="3">
        <v>0</v>
      </c>
      <c r="W1053" s="3" t="s">
        <v>4183</v>
      </c>
      <c r="X1053" s="14">
        <f t="shared" si="16"/>
        <v>0.70648464163822522</v>
      </c>
    </row>
    <row r="1054" spans="1:24" s="4" customFormat="1" ht="11.25" x14ac:dyDescent="0.2">
      <c r="A1054" s="3" t="s">
        <v>3877</v>
      </c>
      <c r="B1054" s="3" t="s">
        <v>4176</v>
      </c>
      <c r="C1054" s="3" t="s">
        <v>36</v>
      </c>
      <c r="D1054" s="3">
        <v>5300</v>
      </c>
      <c r="E1054" s="3" t="s">
        <v>4184</v>
      </c>
      <c r="F1054" s="3" t="s">
        <v>4186</v>
      </c>
      <c r="G1054" s="3" t="s">
        <v>4178</v>
      </c>
      <c r="H1054" s="3" t="s">
        <v>4185</v>
      </c>
      <c r="I1054" s="3" t="s">
        <v>42</v>
      </c>
      <c r="J1054" s="3" t="s">
        <v>52</v>
      </c>
      <c r="K1054" s="3" t="s">
        <v>44</v>
      </c>
      <c r="L1054" s="3" t="s">
        <v>45</v>
      </c>
      <c r="M1054" s="3" t="s">
        <v>5256</v>
      </c>
      <c r="N1054" s="3" t="s">
        <v>67</v>
      </c>
      <c r="O1054" s="3" t="s">
        <v>40</v>
      </c>
      <c r="P1054" s="3" t="s">
        <v>40</v>
      </c>
      <c r="Q1054" s="3" t="s">
        <v>40</v>
      </c>
      <c r="R1054" s="3"/>
      <c r="S1054" s="3">
        <v>75.2</v>
      </c>
      <c r="T1054" s="3">
        <v>16874872698</v>
      </c>
      <c r="U1054" s="3">
        <v>22445836000</v>
      </c>
      <c r="V1054" s="3">
        <v>0</v>
      </c>
      <c r="W1054" s="3" t="s">
        <v>4187</v>
      </c>
      <c r="X1054" s="14" t="e">
        <f t="shared" si="16"/>
        <v>#VALUE!</v>
      </c>
    </row>
    <row r="1055" spans="1:24" s="4" customFormat="1" ht="11.25" x14ac:dyDescent="0.2">
      <c r="A1055" s="3" t="s">
        <v>3877</v>
      </c>
      <c r="B1055" s="3" t="s">
        <v>4176</v>
      </c>
      <c r="C1055" s="3" t="s">
        <v>36</v>
      </c>
      <c r="D1055" s="3">
        <v>5302</v>
      </c>
      <c r="E1055" s="3" t="s">
        <v>3991</v>
      </c>
      <c r="F1055" s="3" t="s">
        <v>4189</v>
      </c>
      <c r="G1055" s="3" t="s">
        <v>4178</v>
      </c>
      <c r="H1055" s="3" t="s">
        <v>4188</v>
      </c>
      <c r="I1055" s="3" t="s">
        <v>42</v>
      </c>
      <c r="J1055" s="3" t="s">
        <v>43</v>
      </c>
      <c r="K1055" s="3" t="s">
        <v>44</v>
      </c>
      <c r="L1055" s="3" t="s">
        <v>45</v>
      </c>
      <c r="M1055" s="3" t="s">
        <v>5257</v>
      </c>
      <c r="N1055" s="3">
        <v>95.9</v>
      </c>
      <c r="O1055" s="3">
        <v>71</v>
      </c>
      <c r="P1055" s="3">
        <v>74</v>
      </c>
      <c r="Q1055" s="3">
        <v>0</v>
      </c>
      <c r="R1055" s="3"/>
      <c r="S1055" s="3">
        <v>97.9</v>
      </c>
      <c r="T1055" s="3">
        <v>47</v>
      </c>
      <c r="U1055" s="3">
        <v>48</v>
      </c>
      <c r="V1055" s="3">
        <v>0</v>
      </c>
      <c r="W1055" s="3" t="s">
        <v>4190</v>
      </c>
      <c r="X1055" s="14">
        <f t="shared" si="16"/>
        <v>-2.0429009193054137E-2</v>
      </c>
    </row>
    <row r="1056" spans="1:24" s="4" customFormat="1" ht="11.25" x14ac:dyDescent="0.2">
      <c r="A1056" s="3" t="s">
        <v>3877</v>
      </c>
      <c r="B1056" s="3" t="s">
        <v>4176</v>
      </c>
      <c r="C1056" s="3" t="s">
        <v>36</v>
      </c>
      <c r="D1056" s="3">
        <v>10723</v>
      </c>
      <c r="E1056" s="3" t="s">
        <v>4191</v>
      </c>
      <c r="F1056" s="3" t="s">
        <v>4193</v>
      </c>
      <c r="G1056" s="3" t="s">
        <v>4178</v>
      </c>
      <c r="H1056" s="3" t="s">
        <v>4192</v>
      </c>
      <c r="I1056" s="3" t="s">
        <v>87</v>
      </c>
      <c r="J1056" s="3" t="s">
        <v>52</v>
      </c>
      <c r="K1056" s="3" t="s">
        <v>53</v>
      </c>
      <c r="L1056" s="3" t="s">
        <v>6</v>
      </c>
      <c r="M1056" s="3" t="s">
        <v>5256</v>
      </c>
      <c r="N1056" s="3" t="s">
        <v>67</v>
      </c>
      <c r="O1056" s="3" t="s">
        <v>40</v>
      </c>
      <c r="P1056" s="3" t="s">
        <v>40</v>
      </c>
      <c r="Q1056" s="3" t="s">
        <v>40</v>
      </c>
      <c r="R1056" s="3"/>
      <c r="S1056" s="3">
        <v>77.3</v>
      </c>
      <c r="T1056" s="3">
        <v>696</v>
      </c>
      <c r="U1056" s="3">
        <v>9</v>
      </c>
      <c r="V1056" s="3">
        <v>0</v>
      </c>
      <c r="W1056" s="3" t="s">
        <v>4194</v>
      </c>
      <c r="X1056" s="14" t="e">
        <f t="shared" si="16"/>
        <v>#VALUE!</v>
      </c>
    </row>
    <row r="1057" spans="1:24" s="4" customFormat="1" ht="11.25" x14ac:dyDescent="0.2">
      <c r="A1057" s="3" t="s">
        <v>3877</v>
      </c>
      <c r="B1057" s="3" t="s">
        <v>4195</v>
      </c>
      <c r="C1057" s="3" t="s">
        <v>36</v>
      </c>
      <c r="D1057" s="3">
        <v>5605</v>
      </c>
      <c r="E1057" s="3" t="s">
        <v>4196</v>
      </c>
      <c r="F1057" s="3" t="s">
        <v>4199</v>
      </c>
      <c r="G1057" s="3" t="s">
        <v>4197</v>
      </c>
      <c r="H1057" s="3" t="s">
        <v>4198</v>
      </c>
      <c r="I1057" s="3" t="s">
        <v>42</v>
      </c>
      <c r="J1057" s="3" t="s">
        <v>43</v>
      </c>
      <c r="K1057" s="3" t="s">
        <v>44</v>
      </c>
      <c r="L1057" s="3" t="s">
        <v>45</v>
      </c>
      <c r="M1057" s="3" t="s">
        <v>5257</v>
      </c>
      <c r="N1057" s="3">
        <v>100</v>
      </c>
      <c r="O1057" s="3">
        <v>41</v>
      </c>
      <c r="P1057" s="3">
        <v>41</v>
      </c>
      <c r="Q1057" s="3">
        <v>0</v>
      </c>
      <c r="R1057" s="3"/>
      <c r="S1057" s="3">
        <v>0</v>
      </c>
      <c r="T1057" s="3">
        <v>57</v>
      </c>
      <c r="U1057" s="3">
        <v>60</v>
      </c>
      <c r="V1057" s="3">
        <v>0</v>
      </c>
      <c r="W1057" s="3" t="s">
        <v>4200</v>
      </c>
      <c r="X1057" s="14" t="str">
        <f t="shared" si="16"/>
        <v>-</v>
      </c>
    </row>
    <row r="1058" spans="1:24" s="4" customFormat="1" ht="11.25" x14ac:dyDescent="0.2">
      <c r="A1058" s="3" t="s">
        <v>3877</v>
      </c>
      <c r="B1058" s="3" t="s">
        <v>4195</v>
      </c>
      <c r="C1058" s="3" t="s">
        <v>36</v>
      </c>
      <c r="D1058" s="3">
        <v>9827</v>
      </c>
      <c r="E1058" s="3" t="s">
        <v>4201</v>
      </c>
      <c r="F1058" s="3" t="s">
        <v>4202</v>
      </c>
      <c r="G1058" s="3"/>
      <c r="H1058" s="3"/>
      <c r="I1058" s="3" t="s">
        <v>42</v>
      </c>
      <c r="J1058" s="3" t="s">
        <v>43</v>
      </c>
      <c r="K1058" s="3" t="s">
        <v>44</v>
      </c>
      <c r="L1058" s="3" t="s">
        <v>6</v>
      </c>
      <c r="M1058" s="3" t="s">
        <v>5256</v>
      </c>
      <c r="N1058" s="3" t="s">
        <v>67</v>
      </c>
      <c r="O1058" s="3" t="s">
        <v>40</v>
      </c>
      <c r="P1058" s="3" t="s">
        <v>40</v>
      </c>
      <c r="Q1058" s="3" t="s">
        <v>40</v>
      </c>
      <c r="R1058" s="3"/>
      <c r="S1058" s="3">
        <v>87</v>
      </c>
      <c r="T1058" s="3">
        <v>1323019354</v>
      </c>
      <c r="U1058" s="3">
        <v>1512482073</v>
      </c>
      <c r="V1058" s="3">
        <v>0</v>
      </c>
      <c r="W1058" s="3" t="s">
        <v>4203</v>
      </c>
      <c r="X1058" s="14" t="str">
        <f t="shared" si="16"/>
        <v>-</v>
      </c>
    </row>
    <row r="1059" spans="1:24" s="4" customFormat="1" ht="11.25" x14ac:dyDescent="0.2">
      <c r="A1059" s="3" t="s">
        <v>3877</v>
      </c>
      <c r="B1059" s="3" t="s">
        <v>4195</v>
      </c>
      <c r="C1059" s="3" t="s">
        <v>36</v>
      </c>
      <c r="D1059" s="3">
        <v>10048</v>
      </c>
      <c r="E1059" s="3" t="s">
        <v>4059</v>
      </c>
      <c r="F1059" s="3" t="s">
        <v>4204</v>
      </c>
      <c r="G1059" s="3"/>
      <c r="H1059" s="3"/>
      <c r="I1059" s="3" t="s">
        <v>42</v>
      </c>
      <c r="J1059" s="3" t="s">
        <v>43</v>
      </c>
      <c r="K1059" s="3" t="s">
        <v>44</v>
      </c>
      <c r="L1059" s="3" t="s">
        <v>6</v>
      </c>
      <c r="M1059" s="3" t="s">
        <v>5256</v>
      </c>
      <c r="N1059" s="3" t="s">
        <v>67</v>
      </c>
      <c r="O1059" s="3" t="s">
        <v>40</v>
      </c>
      <c r="P1059" s="3" t="s">
        <v>40</v>
      </c>
      <c r="Q1059" s="3" t="s">
        <v>40</v>
      </c>
      <c r="R1059" s="3"/>
      <c r="S1059" s="3">
        <v>33</v>
      </c>
      <c r="T1059" s="3">
        <v>27793177</v>
      </c>
      <c r="U1059" s="3">
        <v>83703202</v>
      </c>
      <c r="V1059" s="3">
        <v>0</v>
      </c>
      <c r="W1059" s="3"/>
      <c r="X1059" s="14" t="str">
        <f t="shared" si="16"/>
        <v>-</v>
      </c>
    </row>
    <row r="1060" spans="1:24" s="4" customFormat="1" ht="11.25" x14ac:dyDescent="0.2">
      <c r="A1060" s="3" t="s">
        <v>3877</v>
      </c>
      <c r="B1060" s="3" t="s">
        <v>4195</v>
      </c>
      <c r="C1060" s="3" t="s">
        <v>36</v>
      </c>
      <c r="D1060" s="3">
        <v>11882</v>
      </c>
      <c r="E1060" s="3" t="s">
        <v>4205</v>
      </c>
      <c r="F1060" s="3" t="s">
        <v>4207</v>
      </c>
      <c r="G1060" s="3" t="s">
        <v>4197</v>
      </c>
      <c r="H1060" s="3" t="s">
        <v>4206</v>
      </c>
      <c r="I1060" s="3" t="s">
        <v>42</v>
      </c>
      <c r="J1060" s="3" t="s">
        <v>43</v>
      </c>
      <c r="K1060" s="3" t="s">
        <v>44</v>
      </c>
      <c r="L1060" s="3" t="s">
        <v>6</v>
      </c>
      <c r="M1060" s="3" t="s">
        <v>5257</v>
      </c>
      <c r="N1060" s="3">
        <v>89</v>
      </c>
      <c r="O1060" s="3">
        <v>98</v>
      </c>
      <c r="P1060" s="3">
        <v>110</v>
      </c>
      <c r="Q1060" s="3">
        <v>0</v>
      </c>
      <c r="R1060" s="3"/>
      <c r="S1060" s="3">
        <v>89</v>
      </c>
      <c r="T1060" s="3">
        <v>162</v>
      </c>
      <c r="U1060" s="3">
        <v>183</v>
      </c>
      <c r="V1060" s="3">
        <v>0</v>
      </c>
      <c r="W1060" s="3" t="s">
        <v>4208</v>
      </c>
      <c r="X1060" s="14">
        <f t="shared" si="16"/>
        <v>0</v>
      </c>
    </row>
    <row r="1061" spans="1:24" s="4" customFormat="1" ht="11.25" x14ac:dyDescent="0.2">
      <c r="A1061" s="3" t="s">
        <v>3877</v>
      </c>
      <c r="B1061" s="3" t="s">
        <v>4195</v>
      </c>
      <c r="C1061" s="3" t="s">
        <v>36</v>
      </c>
      <c r="D1061" s="3">
        <v>12083</v>
      </c>
      <c r="E1061" s="3" t="s">
        <v>4209</v>
      </c>
      <c r="F1061" s="3" t="s">
        <v>4210</v>
      </c>
      <c r="G1061" s="3"/>
      <c r="H1061" s="3"/>
      <c r="I1061" s="3" t="s">
        <v>42</v>
      </c>
      <c r="J1061" s="3" t="s">
        <v>52</v>
      </c>
      <c r="K1061" s="3" t="s">
        <v>505</v>
      </c>
      <c r="L1061" s="3" t="s">
        <v>6</v>
      </c>
      <c r="M1061" s="3" t="s">
        <v>5256</v>
      </c>
      <c r="N1061" s="3" t="s">
        <v>67</v>
      </c>
      <c r="O1061" s="3" t="s">
        <v>40</v>
      </c>
      <c r="P1061" s="3" t="s">
        <v>40</v>
      </c>
      <c r="Q1061" s="3" t="s">
        <v>40</v>
      </c>
      <c r="R1061" s="3"/>
      <c r="S1061" s="3">
        <v>74</v>
      </c>
      <c r="T1061" s="3">
        <v>50894862</v>
      </c>
      <c r="U1061" s="3">
        <v>68626125</v>
      </c>
      <c r="V1061" s="3">
        <v>0</v>
      </c>
      <c r="W1061" s="3" t="s">
        <v>4211</v>
      </c>
      <c r="X1061" s="14" t="e">
        <f t="shared" si="16"/>
        <v>#VALUE!</v>
      </c>
    </row>
    <row r="1062" spans="1:24" s="4" customFormat="1" ht="11.25" x14ac:dyDescent="0.2">
      <c r="A1062" s="3" t="s">
        <v>3877</v>
      </c>
      <c r="B1062" s="3" t="s">
        <v>4195</v>
      </c>
      <c r="C1062" s="3" t="s">
        <v>36</v>
      </c>
      <c r="D1062" s="3">
        <v>13540</v>
      </c>
      <c r="E1062" s="3" t="s">
        <v>4212</v>
      </c>
      <c r="F1062" s="3" t="s">
        <v>4215</v>
      </c>
      <c r="G1062" s="3" t="s">
        <v>4213</v>
      </c>
      <c r="H1062" s="3" t="s">
        <v>4214</v>
      </c>
      <c r="I1062" s="3" t="s">
        <v>42</v>
      </c>
      <c r="J1062" s="3" t="s">
        <v>43</v>
      </c>
      <c r="K1062" s="3" t="s">
        <v>44</v>
      </c>
      <c r="L1062" s="3" t="s">
        <v>6</v>
      </c>
      <c r="M1062" s="3" t="s">
        <v>9</v>
      </c>
      <c r="N1062" s="3">
        <v>15</v>
      </c>
      <c r="O1062" s="3">
        <v>12276110</v>
      </c>
      <c r="P1062" s="3">
        <v>81840731</v>
      </c>
      <c r="Q1062" s="3">
        <v>0</v>
      </c>
      <c r="R1062" s="3"/>
      <c r="S1062" s="3">
        <v>10.3</v>
      </c>
      <c r="T1062" s="3">
        <v>91170220</v>
      </c>
      <c r="U1062" s="3">
        <v>883903612</v>
      </c>
      <c r="V1062" s="3">
        <v>0</v>
      </c>
      <c r="W1062" s="3" t="s">
        <v>4216</v>
      </c>
      <c r="X1062" s="14">
        <f t="shared" si="16"/>
        <v>0.45631067961165039</v>
      </c>
    </row>
    <row r="1063" spans="1:24" s="4" customFormat="1" ht="11.25" x14ac:dyDescent="0.2">
      <c r="A1063" s="3" t="s">
        <v>3877</v>
      </c>
      <c r="B1063" s="3" t="s">
        <v>4195</v>
      </c>
      <c r="C1063" s="3" t="s">
        <v>36</v>
      </c>
      <c r="D1063" s="3">
        <v>13543</v>
      </c>
      <c r="E1063" s="3" t="s">
        <v>4217</v>
      </c>
      <c r="F1063" s="3" t="s">
        <v>4220</v>
      </c>
      <c r="G1063" s="3" t="s">
        <v>4218</v>
      </c>
      <c r="H1063" s="3" t="s">
        <v>4219</v>
      </c>
      <c r="I1063" s="3" t="s">
        <v>42</v>
      </c>
      <c r="J1063" s="3" t="s">
        <v>43</v>
      </c>
      <c r="K1063" s="3" t="s">
        <v>44</v>
      </c>
      <c r="L1063" s="3" t="s">
        <v>6</v>
      </c>
      <c r="M1063" s="3" t="s">
        <v>9</v>
      </c>
      <c r="N1063" s="3">
        <v>80</v>
      </c>
      <c r="O1063" s="3">
        <v>24</v>
      </c>
      <c r="P1063" s="3">
        <v>30</v>
      </c>
      <c r="Q1063" s="3">
        <v>0</v>
      </c>
      <c r="R1063" s="3"/>
      <c r="S1063" s="3" t="s">
        <v>67</v>
      </c>
      <c r="T1063" s="3" t="s">
        <v>40</v>
      </c>
      <c r="U1063" s="3" t="s">
        <v>40</v>
      </c>
      <c r="V1063" s="3" t="s">
        <v>40</v>
      </c>
      <c r="W1063" s="3"/>
      <c r="X1063" s="14">
        <f t="shared" si="16"/>
        <v>1</v>
      </c>
    </row>
    <row r="1064" spans="1:24" s="4" customFormat="1" ht="11.25" x14ac:dyDescent="0.2">
      <c r="A1064" s="3" t="s">
        <v>3877</v>
      </c>
      <c r="B1064" s="3" t="s">
        <v>4195</v>
      </c>
      <c r="C1064" s="3" t="s">
        <v>36</v>
      </c>
      <c r="D1064" s="3">
        <v>13595</v>
      </c>
      <c r="E1064" s="3" t="s">
        <v>4221</v>
      </c>
      <c r="F1064" s="3" t="s">
        <v>4224</v>
      </c>
      <c r="G1064" s="3" t="s">
        <v>4222</v>
      </c>
      <c r="H1064" s="3" t="s">
        <v>4223</v>
      </c>
      <c r="I1064" s="3" t="s">
        <v>42</v>
      </c>
      <c r="J1064" s="3" t="s">
        <v>43</v>
      </c>
      <c r="K1064" s="3" t="s">
        <v>44</v>
      </c>
      <c r="L1064" s="3" t="s">
        <v>6</v>
      </c>
      <c r="M1064" s="3" t="s">
        <v>9</v>
      </c>
      <c r="N1064" s="3">
        <v>26.15</v>
      </c>
      <c r="O1064" s="3">
        <v>17</v>
      </c>
      <c r="P1064" s="3">
        <v>65</v>
      </c>
      <c r="Q1064" s="3">
        <v>0</v>
      </c>
      <c r="R1064" s="3"/>
      <c r="S1064" s="3" t="s">
        <v>67</v>
      </c>
      <c r="T1064" s="3" t="s">
        <v>40</v>
      </c>
      <c r="U1064" s="3" t="s">
        <v>40</v>
      </c>
      <c r="V1064" s="3" t="s">
        <v>40</v>
      </c>
      <c r="W1064" s="3" t="s">
        <v>4225</v>
      </c>
      <c r="X1064" s="14">
        <f t="shared" si="16"/>
        <v>1</v>
      </c>
    </row>
    <row r="1065" spans="1:24" s="4" customFormat="1" ht="11.25" x14ac:dyDescent="0.2">
      <c r="A1065" s="3" t="s">
        <v>3877</v>
      </c>
      <c r="B1065" s="3" t="s">
        <v>4195</v>
      </c>
      <c r="C1065" s="3" t="s">
        <v>36</v>
      </c>
      <c r="D1065" s="3">
        <v>13994</v>
      </c>
      <c r="E1065" s="3" t="s">
        <v>4226</v>
      </c>
      <c r="F1065" s="3" t="s">
        <v>4229</v>
      </c>
      <c r="G1065" s="3" t="s">
        <v>4227</v>
      </c>
      <c r="H1065" s="3" t="s">
        <v>4228</v>
      </c>
      <c r="I1065" s="3" t="s">
        <v>42</v>
      </c>
      <c r="J1065" s="3" t="s">
        <v>43</v>
      </c>
      <c r="K1065" s="3" t="s">
        <v>44</v>
      </c>
      <c r="L1065" s="3" t="s">
        <v>6</v>
      </c>
      <c r="M1065" s="3" t="s">
        <v>9</v>
      </c>
      <c r="N1065" s="3">
        <v>80</v>
      </c>
      <c r="O1065" s="3">
        <v>32</v>
      </c>
      <c r="P1065" s="3">
        <v>40</v>
      </c>
      <c r="Q1065" s="3">
        <v>0</v>
      </c>
      <c r="R1065" s="3"/>
      <c r="S1065" s="3" t="s">
        <v>67</v>
      </c>
      <c r="T1065" s="3" t="s">
        <v>40</v>
      </c>
      <c r="U1065" s="3" t="s">
        <v>40</v>
      </c>
      <c r="V1065" s="3" t="s">
        <v>40</v>
      </c>
      <c r="W1065" s="3" t="s">
        <v>4230</v>
      </c>
      <c r="X1065" s="14">
        <f t="shared" si="16"/>
        <v>1</v>
      </c>
    </row>
    <row r="1066" spans="1:24" s="4" customFormat="1" ht="11.25" x14ac:dyDescent="0.2">
      <c r="A1066" s="3" t="s">
        <v>3877</v>
      </c>
      <c r="B1066" s="3" t="s">
        <v>4231</v>
      </c>
      <c r="C1066" s="3" t="s">
        <v>36</v>
      </c>
      <c r="D1066" s="3">
        <v>4048</v>
      </c>
      <c r="E1066" s="3" t="s">
        <v>4232</v>
      </c>
      <c r="F1066" s="3" t="s">
        <v>4233</v>
      </c>
      <c r="G1066" s="3"/>
      <c r="H1066" s="3"/>
      <c r="I1066" s="3" t="s">
        <v>42</v>
      </c>
      <c r="J1066" s="3" t="s">
        <v>52</v>
      </c>
      <c r="K1066" s="3" t="s">
        <v>505</v>
      </c>
      <c r="L1066" s="3" t="s">
        <v>6</v>
      </c>
      <c r="M1066" s="3" t="s">
        <v>5256</v>
      </c>
      <c r="N1066" s="3" t="s">
        <v>67</v>
      </c>
      <c r="O1066" s="3" t="s">
        <v>40</v>
      </c>
      <c r="P1066" s="3" t="s">
        <v>40</v>
      </c>
      <c r="Q1066" s="3" t="s">
        <v>40</v>
      </c>
      <c r="R1066" s="3"/>
      <c r="S1066" s="3">
        <v>101</v>
      </c>
      <c r="T1066" s="3">
        <v>42829510495</v>
      </c>
      <c r="U1066" s="3">
        <v>42536584102</v>
      </c>
      <c r="V1066" s="3">
        <v>0</v>
      </c>
      <c r="W1066" s="3" t="s">
        <v>4234</v>
      </c>
      <c r="X1066" s="14" t="e">
        <f t="shared" si="16"/>
        <v>#VALUE!</v>
      </c>
    </row>
    <row r="1067" spans="1:24" s="4" customFormat="1" ht="11.25" x14ac:dyDescent="0.2">
      <c r="A1067" s="3" t="s">
        <v>3877</v>
      </c>
      <c r="B1067" s="3" t="s">
        <v>4231</v>
      </c>
      <c r="C1067" s="3" t="s">
        <v>36</v>
      </c>
      <c r="D1067" s="3">
        <v>4054</v>
      </c>
      <c r="E1067" s="3" t="s">
        <v>4034</v>
      </c>
      <c r="F1067" s="3" t="s">
        <v>3983</v>
      </c>
      <c r="G1067" s="3" t="s">
        <v>4235</v>
      </c>
      <c r="H1067" s="3" t="s">
        <v>4236</v>
      </c>
      <c r="I1067" s="3" t="s">
        <v>42</v>
      </c>
      <c r="J1067" s="3" t="s">
        <v>43</v>
      </c>
      <c r="K1067" s="3" t="s">
        <v>44</v>
      </c>
      <c r="L1067" s="3" t="s">
        <v>6</v>
      </c>
      <c r="M1067" s="3" t="s">
        <v>5257</v>
      </c>
      <c r="N1067" s="3">
        <v>50</v>
      </c>
      <c r="O1067" s="3">
        <v>70884756000</v>
      </c>
      <c r="P1067" s="3">
        <v>141769512000</v>
      </c>
      <c r="Q1067" s="3">
        <v>0</v>
      </c>
      <c r="R1067" s="3"/>
      <c r="S1067" s="3">
        <v>55</v>
      </c>
      <c r="T1067" s="3">
        <v>70332620035</v>
      </c>
      <c r="U1067" s="3">
        <v>128043313000</v>
      </c>
      <c r="V1067" s="3">
        <v>0</v>
      </c>
      <c r="W1067" s="3" t="s">
        <v>4237</v>
      </c>
      <c r="X1067" s="14">
        <f t="shared" si="16"/>
        <v>-9.0909090909090912E-2</v>
      </c>
    </row>
    <row r="1068" spans="1:24" s="4" customFormat="1" ht="11.25" x14ac:dyDescent="0.2">
      <c r="A1068" s="3" t="s">
        <v>3877</v>
      </c>
      <c r="B1068" s="3" t="s">
        <v>4231</v>
      </c>
      <c r="C1068" s="3" t="s">
        <v>36</v>
      </c>
      <c r="D1068" s="3">
        <v>4058</v>
      </c>
      <c r="E1068" s="3" t="s">
        <v>4238</v>
      </c>
      <c r="F1068" s="3" t="s">
        <v>4240</v>
      </c>
      <c r="G1068" s="3" t="s">
        <v>4235</v>
      </c>
      <c r="H1068" s="3" t="s">
        <v>4239</v>
      </c>
      <c r="I1068" s="3" t="s">
        <v>42</v>
      </c>
      <c r="J1068" s="3" t="s">
        <v>52</v>
      </c>
      <c r="K1068" s="3" t="s">
        <v>505</v>
      </c>
      <c r="L1068" s="3" t="s">
        <v>45</v>
      </c>
      <c r="M1068" s="3" t="s">
        <v>5257</v>
      </c>
      <c r="N1068" s="3">
        <v>73</v>
      </c>
      <c r="O1068" s="3">
        <v>98122148000</v>
      </c>
      <c r="P1068" s="3">
        <v>134413901000</v>
      </c>
      <c r="Q1068" s="3">
        <v>0</v>
      </c>
      <c r="R1068" s="3"/>
      <c r="S1068" s="3">
        <v>73</v>
      </c>
      <c r="T1068" s="3">
        <v>96855330437</v>
      </c>
      <c r="U1068" s="3">
        <v>132120217000</v>
      </c>
      <c r="V1068" s="3">
        <v>0</v>
      </c>
      <c r="W1068" s="3" t="s">
        <v>4241</v>
      </c>
      <c r="X1068" s="14">
        <f t="shared" si="16"/>
        <v>0</v>
      </c>
    </row>
    <row r="1069" spans="1:24" s="4" customFormat="1" ht="11.25" x14ac:dyDescent="0.2">
      <c r="A1069" s="3" t="s">
        <v>3877</v>
      </c>
      <c r="B1069" s="3" t="s">
        <v>4231</v>
      </c>
      <c r="C1069" s="3" t="s">
        <v>36</v>
      </c>
      <c r="D1069" s="3">
        <v>6612</v>
      </c>
      <c r="E1069" s="3" t="s">
        <v>3991</v>
      </c>
      <c r="F1069" s="3" t="s">
        <v>4243</v>
      </c>
      <c r="G1069" s="3" t="s">
        <v>4235</v>
      </c>
      <c r="H1069" s="3" t="s">
        <v>4242</v>
      </c>
      <c r="I1069" s="3" t="s">
        <v>42</v>
      </c>
      <c r="J1069" s="3" t="s">
        <v>43</v>
      </c>
      <c r="K1069" s="3" t="s">
        <v>44</v>
      </c>
      <c r="L1069" s="3" t="s">
        <v>45</v>
      </c>
      <c r="M1069" s="3" t="s">
        <v>5257</v>
      </c>
      <c r="N1069" s="3">
        <v>96</v>
      </c>
      <c r="O1069" s="3">
        <v>173</v>
      </c>
      <c r="P1069" s="3">
        <v>180</v>
      </c>
      <c r="Q1069" s="3">
        <v>0</v>
      </c>
      <c r="R1069" s="3"/>
      <c r="S1069" s="3">
        <v>96</v>
      </c>
      <c r="T1069" s="3">
        <v>156</v>
      </c>
      <c r="U1069" s="3">
        <v>162</v>
      </c>
      <c r="V1069" s="3">
        <v>0</v>
      </c>
      <c r="W1069" s="3" t="s">
        <v>4244</v>
      </c>
      <c r="X1069" s="14">
        <f t="shared" si="16"/>
        <v>0</v>
      </c>
    </row>
    <row r="1070" spans="1:24" s="4" customFormat="1" ht="11.25" x14ac:dyDescent="0.2">
      <c r="A1070" s="3" t="s">
        <v>3877</v>
      </c>
      <c r="B1070" s="3" t="s">
        <v>4231</v>
      </c>
      <c r="C1070" s="3" t="s">
        <v>36</v>
      </c>
      <c r="D1070" s="3">
        <v>6703</v>
      </c>
      <c r="E1070" s="3" t="s">
        <v>4245</v>
      </c>
      <c r="F1070" s="3" t="s">
        <v>4246</v>
      </c>
      <c r="G1070" s="3"/>
      <c r="H1070" s="3"/>
      <c r="I1070" s="3" t="s">
        <v>42</v>
      </c>
      <c r="J1070" s="3" t="s">
        <v>43</v>
      </c>
      <c r="K1070" s="3" t="s">
        <v>44</v>
      </c>
      <c r="L1070" s="3" t="s">
        <v>6</v>
      </c>
      <c r="M1070" s="3" t="s">
        <v>5256</v>
      </c>
      <c r="N1070" s="3" t="s">
        <v>67</v>
      </c>
      <c r="O1070" s="3" t="s">
        <v>40</v>
      </c>
      <c r="P1070" s="3" t="s">
        <v>40</v>
      </c>
      <c r="Q1070" s="3" t="s">
        <v>40</v>
      </c>
      <c r="R1070" s="3"/>
      <c r="S1070" s="3">
        <v>100</v>
      </c>
      <c r="T1070" s="3">
        <v>52104146000</v>
      </c>
      <c r="U1070" s="3">
        <v>52104146000</v>
      </c>
      <c r="V1070" s="3">
        <v>0</v>
      </c>
      <c r="W1070" s="3" t="s">
        <v>4247</v>
      </c>
      <c r="X1070" s="14" t="str">
        <f t="shared" si="16"/>
        <v>-</v>
      </c>
    </row>
    <row r="1071" spans="1:24" s="4" customFormat="1" ht="11.25" x14ac:dyDescent="0.2">
      <c r="A1071" s="3" t="s">
        <v>3877</v>
      </c>
      <c r="B1071" s="3" t="s">
        <v>4231</v>
      </c>
      <c r="C1071" s="3" t="s">
        <v>36</v>
      </c>
      <c r="D1071" s="3">
        <v>6724</v>
      </c>
      <c r="E1071" s="3" t="s">
        <v>4248</v>
      </c>
      <c r="F1071" s="3" t="s">
        <v>4249</v>
      </c>
      <c r="G1071" s="3"/>
      <c r="H1071" s="3"/>
      <c r="I1071" s="3" t="s">
        <v>42</v>
      </c>
      <c r="J1071" s="3" t="s">
        <v>43</v>
      </c>
      <c r="K1071" s="3" t="s">
        <v>44</v>
      </c>
      <c r="L1071" s="3" t="s">
        <v>6</v>
      </c>
      <c r="M1071" s="3" t="s">
        <v>5256</v>
      </c>
      <c r="N1071" s="3" t="s">
        <v>67</v>
      </c>
      <c r="O1071" s="3" t="s">
        <v>40</v>
      </c>
      <c r="P1071" s="3" t="s">
        <v>40</v>
      </c>
      <c r="Q1071" s="3" t="s">
        <v>40</v>
      </c>
      <c r="R1071" s="3"/>
      <c r="S1071" s="3">
        <v>100</v>
      </c>
      <c r="T1071" s="3">
        <v>4</v>
      </c>
      <c r="U1071" s="3">
        <v>4</v>
      </c>
      <c r="V1071" s="3">
        <v>0</v>
      </c>
      <c r="W1071" s="3" t="s">
        <v>4250</v>
      </c>
      <c r="X1071" s="14" t="str">
        <f t="shared" si="16"/>
        <v>-</v>
      </c>
    </row>
    <row r="1072" spans="1:24" s="4" customFormat="1" ht="11.25" x14ac:dyDescent="0.2">
      <c r="A1072" s="3" t="s">
        <v>3877</v>
      </c>
      <c r="B1072" s="3" t="s">
        <v>4231</v>
      </c>
      <c r="C1072" s="3" t="s">
        <v>36</v>
      </c>
      <c r="D1072" s="3">
        <v>13698</v>
      </c>
      <c r="E1072" s="3" t="s">
        <v>4251</v>
      </c>
      <c r="F1072" s="3" t="s">
        <v>4254</v>
      </c>
      <c r="G1072" s="3" t="s">
        <v>4252</v>
      </c>
      <c r="H1072" s="3" t="s">
        <v>4253</v>
      </c>
      <c r="I1072" s="3" t="s">
        <v>42</v>
      </c>
      <c r="J1072" s="3" t="s">
        <v>43</v>
      </c>
      <c r="K1072" s="3" t="s">
        <v>44</v>
      </c>
      <c r="L1072" s="3" t="s">
        <v>6</v>
      </c>
      <c r="M1072" s="3" t="s">
        <v>9</v>
      </c>
      <c r="N1072" s="3">
        <v>33</v>
      </c>
      <c r="O1072" s="3">
        <v>2</v>
      </c>
      <c r="P1072" s="3">
        <v>6</v>
      </c>
      <c r="Q1072" s="3">
        <v>0</v>
      </c>
      <c r="R1072" s="3"/>
      <c r="S1072" s="3">
        <v>0</v>
      </c>
      <c r="T1072" s="3">
        <v>0</v>
      </c>
      <c r="U1072" s="3">
        <v>0</v>
      </c>
      <c r="V1072" s="3">
        <v>0</v>
      </c>
      <c r="W1072" s="3" t="s">
        <v>4255</v>
      </c>
      <c r="X1072" s="14">
        <f t="shared" si="16"/>
        <v>1</v>
      </c>
    </row>
    <row r="1073" spans="1:24" s="4" customFormat="1" ht="11.25" x14ac:dyDescent="0.2">
      <c r="A1073" s="3" t="s">
        <v>3877</v>
      </c>
      <c r="B1073" s="3" t="s">
        <v>4231</v>
      </c>
      <c r="C1073" s="3" t="s">
        <v>36</v>
      </c>
      <c r="D1073" s="3">
        <v>13702</v>
      </c>
      <c r="E1073" s="3" t="s">
        <v>4256</v>
      </c>
      <c r="F1073" s="3" t="s">
        <v>4259</v>
      </c>
      <c r="G1073" s="3" t="s">
        <v>4257</v>
      </c>
      <c r="H1073" s="3" t="s">
        <v>4258</v>
      </c>
      <c r="I1073" s="3" t="s">
        <v>42</v>
      </c>
      <c r="J1073" s="3" t="s">
        <v>43</v>
      </c>
      <c r="K1073" s="3" t="s">
        <v>44</v>
      </c>
      <c r="L1073" s="3" t="s">
        <v>45</v>
      </c>
      <c r="M1073" s="3" t="s">
        <v>9</v>
      </c>
      <c r="N1073" s="3">
        <v>32</v>
      </c>
      <c r="O1073" s="3">
        <v>6</v>
      </c>
      <c r="P1073" s="3">
        <v>19</v>
      </c>
      <c r="Q1073" s="3">
        <v>0</v>
      </c>
      <c r="R1073" s="3"/>
      <c r="S1073" s="3">
        <v>0</v>
      </c>
      <c r="T1073" s="3">
        <v>0</v>
      </c>
      <c r="U1073" s="3">
        <v>0</v>
      </c>
      <c r="V1073" s="3">
        <v>0</v>
      </c>
      <c r="W1073" s="3" t="s">
        <v>4260</v>
      </c>
      <c r="X1073" s="14">
        <f t="shared" si="16"/>
        <v>1</v>
      </c>
    </row>
    <row r="1074" spans="1:24" s="4" customFormat="1" ht="11.25" x14ac:dyDescent="0.2">
      <c r="A1074" s="3" t="s">
        <v>3877</v>
      </c>
      <c r="B1074" s="3" t="s">
        <v>4261</v>
      </c>
      <c r="C1074" s="3" t="s">
        <v>36</v>
      </c>
      <c r="D1074" s="3">
        <v>13225</v>
      </c>
      <c r="E1074" s="3" t="s">
        <v>4062</v>
      </c>
      <c r="F1074" s="3" t="s">
        <v>3994</v>
      </c>
      <c r="G1074" s="3" t="s">
        <v>4262</v>
      </c>
      <c r="H1074" s="3" t="s">
        <v>4263</v>
      </c>
      <c r="I1074" s="3" t="s">
        <v>42</v>
      </c>
      <c r="J1074" s="3" t="s">
        <v>43</v>
      </c>
      <c r="K1074" s="3" t="s">
        <v>44</v>
      </c>
      <c r="L1074" s="3" t="s">
        <v>6</v>
      </c>
      <c r="M1074" s="3" t="s">
        <v>5257</v>
      </c>
      <c r="N1074" s="3">
        <v>96</v>
      </c>
      <c r="O1074" s="3">
        <v>43</v>
      </c>
      <c r="P1074" s="3">
        <v>45</v>
      </c>
      <c r="Q1074" s="3">
        <v>0</v>
      </c>
      <c r="R1074" s="3"/>
      <c r="S1074" s="3">
        <v>100</v>
      </c>
      <c r="T1074" s="3">
        <v>20</v>
      </c>
      <c r="U1074" s="3">
        <v>20</v>
      </c>
      <c r="V1074" s="3">
        <v>0</v>
      </c>
      <c r="W1074" s="3" t="s">
        <v>4264</v>
      </c>
      <c r="X1074" s="14">
        <f t="shared" si="16"/>
        <v>-0.04</v>
      </c>
    </row>
    <row r="1075" spans="1:24" s="4" customFormat="1" ht="11.25" x14ac:dyDescent="0.2">
      <c r="A1075" s="3" t="s">
        <v>3877</v>
      </c>
      <c r="B1075" s="3" t="s">
        <v>4261</v>
      </c>
      <c r="C1075" s="3" t="s">
        <v>36</v>
      </c>
      <c r="D1075" s="3">
        <v>13226</v>
      </c>
      <c r="E1075" s="3" t="s">
        <v>4265</v>
      </c>
      <c r="F1075" s="3" t="s">
        <v>4266</v>
      </c>
      <c r="G1075" s="3"/>
      <c r="H1075" s="3"/>
      <c r="I1075" s="3" t="s">
        <v>42</v>
      </c>
      <c r="J1075" s="3" t="s">
        <v>43</v>
      </c>
      <c r="K1075" s="3" t="s">
        <v>44</v>
      </c>
      <c r="L1075" s="3" t="s">
        <v>6</v>
      </c>
      <c r="M1075" s="3" t="s">
        <v>5256</v>
      </c>
      <c r="N1075" s="3" t="s">
        <v>67</v>
      </c>
      <c r="O1075" s="3" t="s">
        <v>40</v>
      </c>
      <c r="P1075" s="3" t="s">
        <v>40</v>
      </c>
      <c r="Q1075" s="3" t="s">
        <v>40</v>
      </c>
      <c r="R1075" s="3"/>
      <c r="S1075" s="3">
        <v>88</v>
      </c>
      <c r="T1075" s="3">
        <v>7</v>
      </c>
      <c r="U1075" s="3">
        <v>8</v>
      </c>
      <c r="V1075" s="3">
        <v>0</v>
      </c>
      <c r="W1075" s="3" t="s">
        <v>4267</v>
      </c>
      <c r="X1075" s="14" t="str">
        <f t="shared" si="16"/>
        <v>-</v>
      </c>
    </row>
    <row r="1076" spans="1:24" s="4" customFormat="1" ht="11.25" x14ac:dyDescent="0.2">
      <c r="A1076" s="3" t="s">
        <v>3877</v>
      </c>
      <c r="B1076" s="3" t="s">
        <v>4261</v>
      </c>
      <c r="C1076" s="3" t="s">
        <v>36</v>
      </c>
      <c r="D1076" s="3">
        <v>13227</v>
      </c>
      <c r="E1076" s="3" t="s">
        <v>4059</v>
      </c>
      <c r="F1076" s="3" t="s">
        <v>3983</v>
      </c>
      <c r="G1076" s="3" t="s">
        <v>4262</v>
      </c>
      <c r="H1076" s="3" t="s">
        <v>4268</v>
      </c>
      <c r="I1076" s="3" t="s">
        <v>42</v>
      </c>
      <c r="J1076" s="3" t="s">
        <v>43</v>
      </c>
      <c r="K1076" s="3" t="s">
        <v>505</v>
      </c>
      <c r="L1076" s="3" t="s">
        <v>6</v>
      </c>
      <c r="M1076" s="3" t="s">
        <v>5257</v>
      </c>
      <c r="N1076" s="3">
        <v>27</v>
      </c>
      <c r="O1076" s="3">
        <v>15592586</v>
      </c>
      <c r="P1076" s="3">
        <v>57789890</v>
      </c>
      <c r="Q1076" s="3">
        <v>0</v>
      </c>
      <c r="R1076" s="3"/>
      <c r="S1076" s="3">
        <v>14</v>
      </c>
      <c r="T1076" s="3">
        <v>7126491</v>
      </c>
      <c r="U1076" s="3">
        <v>51127063</v>
      </c>
      <c r="V1076" s="3">
        <v>0</v>
      </c>
      <c r="W1076" s="3" t="s">
        <v>4269</v>
      </c>
      <c r="X1076" s="14">
        <f t="shared" si="16"/>
        <v>0.9285714285714286</v>
      </c>
    </row>
    <row r="1077" spans="1:24" s="4" customFormat="1" ht="11.25" x14ac:dyDescent="0.2">
      <c r="A1077" s="3" t="s">
        <v>3877</v>
      </c>
      <c r="B1077" s="3" t="s">
        <v>4261</v>
      </c>
      <c r="C1077" s="3" t="s">
        <v>36</v>
      </c>
      <c r="D1077" s="3">
        <v>13228</v>
      </c>
      <c r="E1077" s="3" t="s">
        <v>4205</v>
      </c>
      <c r="F1077" s="3" t="s">
        <v>4271</v>
      </c>
      <c r="G1077" s="3" t="s">
        <v>4262</v>
      </c>
      <c r="H1077" s="3" t="s">
        <v>4270</v>
      </c>
      <c r="I1077" s="3" t="s">
        <v>42</v>
      </c>
      <c r="J1077" s="3" t="s">
        <v>43</v>
      </c>
      <c r="K1077" s="3" t="s">
        <v>44</v>
      </c>
      <c r="L1077" s="3" t="s">
        <v>6</v>
      </c>
      <c r="M1077" s="3" t="s">
        <v>5257</v>
      </c>
      <c r="N1077" s="3">
        <v>100</v>
      </c>
      <c r="O1077" s="3">
        <v>40</v>
      </c>
      <c r="P1077" s="3">
        <v>40</v>
      </c>
      <c r="Q1077" s="3">
        <v>0</v>
      </c>
      <c r="R1077" s="3"/>
      <c r="S1077" s="3">
        <v>100</v>
      </c>
      <c r="T1077" s="3">
        <v>56</v>
      </c>
      <c r="U1077" s="3">
        <v>56</v>
      </c>
      <c r="V1077" s="3">
        <v>0</v>
      </c>
      <c r="W1077" s="3" t="s">
        <v>4272</v>
      </c>
      <c r="X1077" s="14">
        <f t="shared" si="16"/>
        <v>0</v>
      </c>
    </row>
    <row r="1078" spans="1:24" s="4" customFormat="1" ht="11.25" x14ac:dyDescent="0.2">
      <c r="A1078" s="3" t="s">
        <v>3877</v>
      </c>
      <c r="B1078" s="3" t="s">
        <v>4261</v>
      </c>
      <c r="C1078" s="3" t="s">
        <v>36</v>
      </c>
      <c r="D1078" s="3">
        <v>13229</v>
      </c>
      <c r="E1078" s="3" t="s">
        <v>4273</v>
      </c>
      <c r="F1078" s="3" t="s">
        <v>4276</v>
      </c>
      <c r="G1078" s="3" t="s">
        <v>4274</v>
      </c>
      <c r="H1078" s="3" t="s">
        <v>4275</v>
      </c>
      <c r="I1078" s="3" t="s">
        <v>42</v>
      </c>
      <c r="J1078" s="3" t="s">
        <v>43</v>
      </c>
      <c r="K1078" s="3" t="s">
        <v>44</v>
      </c>
      <c r="L1078" s="3" t="s">
        <v>6</v>
      </c>
      <c r="M1078" s="3" t="s">
        <v>5257</v>
      </c>
      <c r="N1078" s="3">
        <v>94</v>
      </c>
      <c r="O1078" s="3">
        <v>67</v>
      </c>
      <c r="P1078" s="3">
        <v>71</v>
      </c>
      <c r="Q1078" s="3">
        <v>0</v>
      </c>
      <c r="R1078" s="3"/>
      <c r="S1078" s="3">
        <v>100</v>
      </c>
      <c r="T1078" s="3">
        <v>63</v>
      </c>
      <c r="U1078" s="3">
        <v>63</v>
      </c>
      <c r="V1078" s="3">
        <v>0</v>
      </c>
      <c r="W1078" s="3" t="s">
        <v>4277</v>
      </c>
      <c r="X1078" s="14">
        <f t="shared" si="16"/>
        <v>-0.06</v>
      </c>
    </row>
    <row r="1079" spans="1:24" s="4" customFormat="1" ht="11.25" x14ac:dyDescent="0.2">
      <c r="A1079" s="3" t="s">
        <v>3877</v>
      </c>
      <c r="B1079" s="3" t="s">
        <v>4261</v>
      </c>
      <c r="C1079" s="3" t="s">
        <v>36</v>
      </c>
      <c r="D1079" s="3">
        <v>13732</v>
      </c>
      <c r="E1079" s="3" t="s">
        <v>4278</v>
      </c>
      <c r="F1079" s="3" t="s">
        <v>4281</v>
      </c>
      <c r="G1079" s="3" t="s">
        <v>4279</v>
      </c>
      <c r="H1079" s="3" t="s">
        <v>4280</v>
      </c>
      <c r="I1079" s="3" t="s">
        <v>42</v>
      </c>
      <c r="J1079" s="3" t="s">
        <v>43</v>
      </c>
      <c r="K1079" s="3" t="s">
        <v>44</v>
      </c>
      <c r="L1079" s="3" t="s">
        <v>6</v>
      </c>
      <c r="M1079" s="3" t="s">
        <v>9</v>
      </c>
      <c r="N1079" s="3">
        <v>85</v>
      </c>
      <c r="O1079" s="3">
        <v>85</v>
      </c>
      <c r="P1079" s="3">
        <v>100</v>
      </c>
      <c r="Q1079" s="3">
        <v>0</v>
      </c>
      <c r="R1079" s="3"/>
      <c r="S1079" s="3">
        <v>0</v>
      </c>
      <c r="T1079" s="3">
        <v>0</v>
      </c>
      <c r="U1079" s="3">
        <v>0</v>
      </c>
      <c r="V1079" s="3">
        <v>0</v>
      </c>
      <c r="W1079" s="3" t="s">
        <v>4282</v>
      </c>
      <c r="X1079" s="14">
        <f t="shared" si="16"/>
        <v>1</v>
      </c>
    </row>
    <row r="1080" spans="1:24" s="4" customFormat="1" ht="11.25" x14ac:dyDescent="0.2">
      <c r="A1080" s="3" t="s">
        <v>3877</v>
      </c>
      <c r="B1080" s="3" t="s">
        <v>4283</v>
      </c>
      <c r="C1080" s="3" t="s">
        <v>36</v>
      </c>
      <c r="D1080" s="3">
        <v>3911</v>
      </c>
      <c r="E1080" s="3" t="s">
        <v>4284</v>
      </c>
      <c r="F1080" s="3" t="s">
        <v>4287</v>
      </c>
      <c r="G1080" s="3" t="s">
        <v>4285</v>
      </c>
      <c r="H1080" s="3" t="s">
        <v>4286</v>
      </c>
      <c r="I1080" s="3" t="s">
        <v>42</v>
      </c>
      <c r="J1080" s="3" t="s">
        <v>43</v>
      </c>
      <c r="K1080" s="3" t="s">
        <v>44</v>
      </c>
      <c r="L1080" s="3" t="s">
        <v>6</v>
      </c>
      <c r="M1080" s="3" t="s">
        <v>5257</v>
      </c>
      <c r="N1080" s="3">
        <v>100</v>
      </c>
      <c r="O1080" s="3">
        <v>45</v>
      </c>
      <c r="P1080" s="3">
        <v>45</v>
      </c>
      <c r="Q1080" s="3">
        <v>0</v>
      </c>
      <c r="R1080" s="3"/>
      <c r="S1080" s="3">
        <v>0</v>
      </c>
      <c r="T1080" s="3">
        <v>41</v>
      </c>
      <c r="U1080" s="3">
        <v>41</v>
      </c>
      <c r="V1080" s="3">
        <v>0</v>
      </c>
      <c r="W1080" s="3" t="s">
        <v>4288</v>
      </c>
      <c r="X1080" s="14" t="str">
        <f t="shared" si="16"/>
        <v>-</v>
      </c>
    </row>
    <row r="1081" spans="1:24" s="4" customFormat="1" ht="11.25" x14ac:dyDescent="0.2">
      <c r="A1081" s="3" t="s">
        <v>3877</v>
      </c>
      <c r="B1081" s="3" t="s">
        <v>4283</v>
      </c>
      <c r="C1081" s="3" t="s">
        <v>36</v>
      </c>
      <c r="D1081" s="3">
        <v>9718</v>
      </c>
      <c r="E1081" s="3" t="s">
        <v>4289</v>
      </c>
      <c r="F1081" s="3" t="s">
        <v>4292</v>
      </c>
      <c r="G1081" s="3" t="s">
        <v>4290</v>
      </c>
      <c r="H1081" s="3" t="s">
        <v>4291</v>
      </c>
      <c r="I1081" s="3" t="s">
        <v>42</v>
      </c>
      <c r="J1081" s="3" t="s">
        <v>43</v>
      </c>
      <c r="K1081" s="3" t="s">
        <v>44</v>
      </c>
      <c r="L1081" s="3" t="s">
        <v>6</v>
      </c>
      <c r="M1081" s="3" t="s">
        <v>5257</v>
      </c>
      <c r="N1081" s="3">
        <v>45</v>
      </c>
      <c r="O1081" s="3">
        <v>83</v>
      </c>
      <c r="P1081" s="3">
        <v>184</v>
      </c>
      <c r="Q1081" s="3">
        <v>0</v>
      </c>
      <c r="R1081" s="3"/>
      <c r="S1081" s="3">
        <v>45</v>
      </c>
      <c r="T1081" s="3">
        <v>88</v>
      </c>
      <c r="U1081" s="3">
        <v>196</v>
      </c>
      <c r="V1081" s="3">
        <v>0</v>
      </c>
      <c r="W1081" s="3" t="s">
        <v>4293</v>
      </c>
      <c r="X1081" s="14">
        <f t="shared" si="16"/>
        <v>0</v>
      </c>
    </row>
    <row r="1082" spans="1:24" s="4" customFormat="1" ht="11.25" x14ac:dyDescent="0.2">
      <c r="A1082" s="3" t="s">
        <v>3877</v>
      </c>
      <c r="B1082" s="3" t="s">
        <v>4283</v>
      </c>
      <c r="C1082" s="3" t="s">
        <v>36</v>
      </c>
      <c r="D1082" s="3">
        <v>13775</v>
      </c>
      <c r="E1082" s="3" t="s">
        <v>4294</v>
      </c>
      <c r="F1082" s="3" t="s">
        <v>4297</v>
      </c>
      <c r="G1082" s="3" t="s">
        <v>4295</v>
      </c>
      <c r="H1082" s="3" t="s">
        <v>4296</v>
      </c>
      <c r="I1082" s="3" t="s">
        <v>42</v>
      </c>
      <c r="J1082" s="3" t="s">
        <v>43</v>
      </c>
      <c r="K1082" s="3" t="s">
        <v>44</v>
      </c>
      <c r="L1082" s="3" t="s">
        <v>6</v>
      </c>
      <c r="M1082" s="3" t="s">
        <v>9</v>
      </c>
      <c r="N1082" s="3">
        <v>46</v>
      </c>
      <c r="O1082" s="3">
        <v>6</v>
      </c>
      <c r="P1082" s="3">
        <v>13</v>
      </c>
      <c r="Q1082" s="3">
        <v>0</v>
      </c>
      <c r="R1082" s="3"/>
      <c r="S1082" s="3" t="s">
        <v>67</v>
      </c>
      <c r="T1082" s="3" t="s">
        <v>40</v>
      </c>
      <c r="U1082" s="3" t="s">
        <v>40</v>
      </c>
      <c r="V1082" s="3" t="s">
        <v>40</v>
      </c>
      <c r="W1082" s="3" t="s">
        <v>4298</v>
      </c>
      <c r="X1082" s="14">
        <f t="shared" si="16"/>
        <v>1</v>
      </c>
    </row>
    <row r="1083" spans="1:24" s="4" customFormat="1" ht="11.25" x14ac:dyDescent="0.2">
      <c r="A1083" s="3" t="s">
        <v>3877</v>
      </c>
      <c r="B1083" s="3" t="s">
        <v>4299</v>
      </c>
      <c r="C1083" s="3" t="s">
        <v>36</v>
      </c>
      <c r="D1083" s="3">
        <v>4232</v>
      </c>
      <c r="E1083" s="3" t="s">
        <v>4300</v>
      </c>
      <c r="F1083" s="3" t="s">
        <v>4301</v>
      </c>
      <c r="G1083" s="3"/>
      <c r="H1083" s="3"/>
      <c r="I1083" s="3" t="s">
        <v>42</v>
      </c>
      <c r="J1083" s="3" t="s">
        <v>43</v>
      </c>
      <c r="K1083" s="3" t="s">
        <v>44</v>
      </c>
      <c r="L1083" s="3" t="s">
        <v>6</v>
      </c>
      <c r="M1083" s="3" t="s">
        <v>5256</v>
      </c>
      <c r="N1083" s="3" t="s">
        <v>67</v>
      </c>
      <c r="O1083" s="3" t="s">
        <v>40</v>
      </c>
      <c r="P1083" s="3" t="s">
        <v>40</v>
      </c>
      <c r="Q1083" s="3" t="s">
        <v>40</v>
      </c>
      <c r="R1083" s="3"/>
      <c r="S1083" s="3">
        <v>91</v>
      </c>
      <c r="T1083" s="3">
        <v>96</v>
      </c>
      <c r="U1083" s="3">
        <v>105</v>
      </c>
      <c r="V1083" s="3">
        <v>0</v>
      </c>
      <c r="W1083" s="3" t="s">
        <v>4302</v>
      </c>
      <c r="X1083" s="14" t="str">
        <f t="shared" si="16"/>
        <v>-</v>
      </c>
    </row>
    <row r="1084" spans="1:24" s="4" customFormat="1" ht="11.25" x14ac:dyDescent="0.2">
      <c r="A1084" s="3" t="s">
        <v>3877</v>
      </c>
      <c r="B1084" s="3" t="s">
        <v>4299</v>
      </c>
      <c r="C1084" s="3" t="s">
        <v>36</v>
      </c>
      <c r="D1084" s="3">
        <v>5386</v>
      </c>
      <c r="E1084" s="3" t="s">
        <v>3991</v>
      </c>
      <c r="F1084" s="3" t="s">
        <v>4189</v>
      </c>
      <c r="G1084" s="3"/>
      <c r="H1084" s="3"/>
      <c r="I1084" s="3" t="s">
        <v>42</v>
      </c>
      <c r="J1084" s="3" t="s">
        <v>43</v>
      </c>
      <c r="K1084" s="3" t="s">
        <v>44</v>
      </c>
      <c r="L1084" s="3" t="s">
        <v>45</v>
      </c>
      <c r="M1084" s="3" t="s">
        <v>5256</v>
      </c>
      <c r="N1084" s="3" t="s">
        <v>67</v>
      </c>
      <c r="O1084" s="3" t="s">
        <v>40</v>
      </c>
      <c r="P1084" s="3" t="s">
        <v>40</v>
      </c>
      <c r="Q1084" s="3" t="s">
        <v>40</v>
      </c>
      <c r="R1084" s="3"/>
      <c r="S1084" s="3">
        <v>99</v>
      </c>
      <c r="T1084" s="3">
        <v>133</v>
      </c>
      <c r="U1084" s="3">
        <v>135</v>
      </c>
      <c r="V1084" s="3">
        <v>0</v>
      </c>
      <c r="W1084" s="3" t="s">
        <v>4303</v>
      </c>
      <c r="X1084" s="14" t="str">
        <f t="shared" si="16"/>
        <v>-</v>
      </c>
    </row>
    <row r="1085" spans="1:24" s="4" customFormat="1" ht="11.25" x14ac:dyDescent="0.2">
      <c r="A1085" s="3" t="s">
        <v>3877</v>
      </c>
      <c r="B1085" s="3" t="s">
        <v>4299</v>
      </c>
      <c r="C1085" s="3" t="s">
        <v>36</v>
      </c>
      <c r="D1085" s="3">
        <v>8587</v>
      </c>
      <c r="E1085" s="3" t="s">
        <v>4304</v>
      </c>
      <c r="F1085" s="3" t="s">
        <v>4072</v>
      </c>
      <c r="G1085" s="3"/>
      <c r="H1085" s="3"/>
      <c r="I1085" s="3" t="s">
        <v>42</v>
      </c>
      <c r="J1085" s="3" t="s">
        <v>52</v>
      </c>
      <c r="K1085" s="3" t="s">
        <v>44</v>
      </c>
      <c r="L1085" s="3" t="s">
        <v>6</v>
      </c>
      <c r="M1085" s="3" t="s">
        <v>5256</v>
      </c>
      <c r="N1085" s="3" t="s">
        <v>67</v>
      </c>
      <c r="O1085" s="3" t="s">
        <v>40</v>
      </c>
      <c r="P1085" s="3" t="s">
        <v>40</v>
      </c>
      <c r="Q1085" s="3" t="s">
        <v>40</v>
      </c>
      <c r="R1085" s="3"/>
      <c r="S1085" s="3">
        <v>100.6</v>
      </c>
      <c r="T1085" s="3">
        <v>21416311852</v>
      </c>
      <c r="U1085" s="3">
        <v>21298980844</v>
      </c>
      <c r="V1085" s="3">
        <v>0</v>
      </c>
      <c r="W1085" s="3" t="s">
        <v>4305</v>
      </c>
      <c r="X1085" s="14" t="e">
        <f t="shared" si="16"/>
        <v>#VALUE!</v>
      </c>
    </row>
    <row r="1086" spans="1:24" s="4" customFormat="1" ht="11.25" x14ac:dyDescent="0.2">
      <c r="A1086" s="3" t="s">
        <v>3877</v>
      </c>
      <c r="B1086" s="3" t="s">
        <v>4299</v>
      </c>
      <c r="C1086" s="3" t="s">
        <v>36</v>
      </c>
      <c r="D1086" s="3">
        <v>9132</v>
      </c>
      <c r="E1086" s="3" t="s">
        <v>4306</v>
      </c>
      <c r="F1086" s="3" t="s">
        <v>4307</v>
      </c>
      <c r="G1086" s="3"/>
      <c r="H1086" s="3"/>
      <c r="I1086" s="3" t="s">
        <v>42</v>
      </c>
      <c r="J1086" s="3" t="s">
        <v>43</v>
      </c>
      <c r="K1086" s="3" t="s">
        <v>44</v>
      </c>
      <c r="L1086" s="3" t="s">
        <v>6</v>
      </c>
      <c r="M1086" s="3" t="s">
        <v>5256</v>
      </c>
      <c r="N1086" s="3" t="s">
        <v>67</v>
      </c>
      <c r="O1086" s="3" t="s">
        <v>40</v>
      </c>
      <c r="P1086" s="3" t="s">
        <v>40</v>
      </c>
      <c r="Q1086" s="3" t="s">
        <v>40</v>
      </c>
      <c r="R1086" s="3"/>
      <c r="S1086" s="3">
        <v>38</v>
      </c>
      <c r="T1086" s="3">
        <v>17</v>
      </c>
      <c r="U1086" s="3">
        <v>45</v>
      </c>
      <c r="V1086" s="3">
        <v>0</v>
      </c>
      <c r="W1086" s="3" t="s">
        <v>4308</v>
      </c>
      <c r="X1086" s="14" t="str">
        <f t="shared" si="16"/>
        <v>-</v>
      </c>
    </row>
    <row r="1087" spans="1:24" s="4" customFormat="1" ht="11.25" x14ac:dyDescent="0.2">
      <c r="A1087" s="3" t="s">
        <v>3877</v>
      </c>
      <c r="B1087" s="3" t="s">
        <v>4299</v>
      </c>
      <c r="C1087" s="3" t="s">
        <v>36</v>
      </c>
      <c r="D1087" s="3">
        <v>10731</v>
      </c>
      <c r="E1087" s="3" t="s">
        <v>4034</v>
      </c>
      <c r="F1087" s="3" t="s">
        <v>3983</v>
      </c>
      <c r="G1087" s="3" t="s">
        <v>4309</v>
      </c>
      <c r="H1087" s="3"/>
      <c r="I1087" s="3" t="s">
        <v>42</v>
      </c>
      <c r="J1087" s="3" t="s">
        <v>43</v>
      </c>
      <c r="K1087" s="3" t="s">
        <v>44</v>
      </c>
      <c r="L1087" s="3" t="s">
        <v>6</v>
      </c>
      <c r="M1087" s="3" t="s">
        <v>5257</v>
      </c>
      <c r="N1087" s="3">
        <v>35</v>
      </c>
      <c r="O1087" s="3">
        <v>30740547</v>
      </c>
      <c r="P1087" s="3">
        <v>87830133</v>
      </c>
      <c r="Q1087" s="3">
        <v>0</v>
      </c>
      <c r="R1087" s="3"/>
      <c r="S1087" s="3">
        <v>32</v>
      </c>
      <c r="T1087" s="3">
        <v>24506080</v>
      </c>
      <c r="U1087" s="3">
        <v>77265079</v>
      </c>
      <c r="V1087" s="3">
        <v>0</v>
      </c>
      <c r="W1087" s="3" t="s">
        <v>4310</v>
      </c>
      <c r="X1087" s="14">
        <f t="shared" si="16"/>
        <v>9.375E-2</v>
      </c>
    </row>
    <row r="1088" spans="1:24" s="4" customFormat="1" ht="11.25" x14ac:dyDescent="0.2">
      <c r="A1088" s="3" t="s">
        <v>3877</v>
      </c>
      <c r="B1088" s="3" t="s">
        <v>4299</v>
      </c>
      <c r="C1088" s="3" t="s">
        <v>36</v>
      </c>
      <c r="D1088" s="3">
        <v>13737</v>
      </c>
      <c r="E1088" s="3" t="s">
        <v>4311</v>
      </c>
      <c r="F1088" s="3" t="s">
        <v>4314</v>
      </c>
      <c r="G1088" s="3" t="s">
        <v>4312</v>
      </c>
      <c r="H1088" s="3" t="s">
        <v>4313</v>
      </c>
      <c r="I1088" s="3" t="s">
        <v>42</v>
      </c>
      <c r="J1088" s="3" t="s">
        <v>43</v>
      </c>
      <c r="K1088" s="3" t="s">
        <v>44</v>
      </c>
      <c r="L1088" s="3" t="s">
        <v>45</v>
      </c>
      <c r="M1088" s="3" t="s">
        <v>9</v>
      </c>
      <c r="N1088" s="3">
        <v>50</v>
      </c>
      <c r="O1088" s="3">
        <v>2</v>
      </c>
      <c r="P1088" s="3">
        <v>4</v>
      </c>
      <c r="Q1088" s="3">
        <v>0</v>
      </c>
      <c r="R1088" s="3"/>
      <c r="S1088" s="3" t="s">
        <v>67</v>
      </c>
      <c r="T1088" s="3" t="s">
        <v>40</v>
      </c>
      <c r="U1088" s="3" t="s">
        <v>40</v>
      </c>
      <c r="V1088" s="3" t="s">
        <v>40</v>
      </c>
      <c r="W1088" s="3" t="s">
        <v>4315</v>
      </c>
      <c r="X1088" s="14">
        <f t="shared" si="16"/>
        <v>1</v>
      </c>
    </row>
    <row r="1089" spans="1:24" s="4" customFormat="1" ht="11.25" x14ac:dyDescent="0.2">
      <c r="A1089" s="3" t="s">
        <v>3877</v>
      </c>
      <c r="B1089" s="3" t="s">
        <v>4299</v>
      </c>
      <c r="C1089" s="3" t="s">
        <v>36</v>
      </c>
      <c r="D1089" s="3">
        <v>13738</v>
      </c>
      <c r="E1089" s="3" t="s">
        <v>4316</v>
      </c>
      <c r="F1089" s="3" t="s">
        <v>4319</v>
      </c>
      <c r="G1089" s="3" t="s">
        <v>4317</v>
      </c>
      <c r="H1089" s="3" t="s">
        <v>4318</v>
      </c>
      <c r="I1089" s="3" t="s">
        <v>42</v>
      </c>
      <c r="J1089" s="3" t="s">
        <v>43</v>
      </c>
      <c r="K1089" s="3" t="s">
        <v>44</v>
      </c>
      <c r="L1089" s="3" t="s">
        <v>45</v>
      </c>
      <c r="M1089" s="3" t="s">
        <v>9</v>
      </c>
      <c r="N1089" s="3">
        <v>50</v>
      </c>
      <c r="O1089" s="3">
        <v>2</v>
      </c>
      <c r="P1089" s="3">
        <v>4</v>
      </c>
      <c r="Q1089" s="3">
        <v>0</v>
      </c>
      <c r="R1089" s="3"/>
      <c r="S1089" s="3" t="s">
        <v>67</v>
      </c>
      <c r="T1089" s="3" t="s">
        <v>40</v>
      </c>
      <c r="U1089" s="3" t="s">
        <v>40</v>
      </c>
      <c r="V1089" s="3" t="s">
        <v>40</v>
      </c>
      <c r="W1089" s="3" t="s">
        <v>4320</v>
      </c>
      <c r="X1089" s="14">
        <f t="shared" si="16"/>
        <v>1</v>
      </c>
    </row>
    <row r="1090" spans="1:24" s="4" customFormat="1" ht="11.25" x14ac:dyDescent="0.2">
      <c r="A1090" s="3" t="s">
        <v>3877</v>
      </c>
      <c r="B1090" s="3" t="s">
        <v>4299</v>
      </c>
      <c r="C1090" s="3" t="s">
        <v>36</v>
      </c>
      <c r="D1090" s="3">
        <v>13740</v>
      </c>
      <c r="E1090" s="3" t="s">
        <v>4321</v>
      </c>
      <c r="F1090" s="3" t="s">
        <v>4324</v>
      </c>
      <c r="G1090" s="3" t="s">
        <v>4322</v>
      </c>
      <c r="H1090" s="3" t="s">
        <v>4323</v>
      </c>
      <c r="I1090" s="3" t="s">
        <v>42</v>
      </c>
      <c r="J1090" s="3" t="s">
        <v>43</v>
      </c>
      <c r="K1090" s="3" t="s">
        <v>44</v>
      </c>
      <c r="L1090" s="3" t="s">
        <v>45</v>
      </c>
      <c r="M1090" s="3" t="s">
        <v>9</v>
      </c>
      <c r="N1090" s="3">
        <v>80</v>
      </c>
      <c r="O1090" s="3">
        <v>12</v>
      </c>
      <c r="P1090" s="3">
        <v>15</v>
      </c>
      <c r="Q1090" s="3">
        <v>0</v>
      </c>
      <c r="R1090" s="3"/>
      <c r="S1090" s="3" t="s">
        <v>67</v>
      </c>
      <c r="T1090" s="3" t="s">
        <v>40</v>
      </c>
      <c r="U1090" s="3" t="s">
        <v>40</v>
      </c>
      <c r="V1090" s="3" t="s">
        <v>40</v>
      </c>
      <c r="W1090" s="3" t="s">
        <v>4325</v>
      </c>
      <c r="X1090" s="14">
        <f t="shared" si="16"/>
        <v>1</v>
      </c>
    </row>
    <row r="1091" spans="1:24" s="4" customFormat="1" ht="11.25" x14ac:dyDescent="0.2">
      <c r="A1091" s="3" t="s">
        <v>3877</v>
      </c>
      <c r="B1091" s="3" t="s">
        <v>4326</v>
      </c>
      <c r="C1091" s="3" t="s">
        <v>639</v>
      </c>
      <c r="D1091" s="3">
        <v>12327</v>
      </c>
      <c r="E1091" s="3" t="s">
        <v>4327</v>
      </c>
      <c r="F1091" s="3" t="s">
        <v>4328</v>
      </c>
      <c r="G1091" s="3"/>
      <c r="H1091" s="3"/>
      <c r="I1091" s="3" t="s">
        <v>42</v>
      </c>
      <c r="J1091" s="3" t="s">
        <v>43</v>
      </c>
      <c r="K1091" s="3" t="s">
        <v>44</v>
      </c>
      <c r="L1091" s="3" t="s">
        <v>6</v>
      </c>
      <c r="M1091" s="3" t="s">
        <v>5256</v>
      </c>
      <c r="N1091" s="3" t="s">
        <v>67</v>
      </c>
      <c r="O1091" s="3" t="s">
        <v>40</v>
      </c>
      <c r="P1091" s="3" t="s">
        <v>40</v>
      </c>
      <c r="Q1091" s="3" t="s">
        <v>40</v>
      </c>
      <c r="R1091" s="3"/>
      <c r="S1091" s="3">
        <v>24</v>
      </c>
      <c r="T1091" s="3">
        <v>83</v>
      </c>
      <c r="U1091" s="3">
        <v>346</v>
      </c>
      <c r="V1091" s="3">
        <v>0</v>
      </c>
      <c r="W1091" s="3" t="s">
        <v>4329</v>
      </c>
      <c r="X1091" s="14" t="str">
        <f t="shared" ref="X1091:X1154" si="17">+IF(J1091="Asc",IF(AND(M1091="Nuevo",IFERROR((N1091-S1091)/S1091,"-") ="-"),1,IFERROR((N1091-S1091)/S1091,"-")),IF(AND(M1091="Nuevo",IFERROR((N1091-S1091)/S1091,"-") ="-"),1,IFERROR((N1091-S1091)/S1091,"-"))*-1)</f>
        <v>-</v>
      </c>
    </row>
    <row r="1092" spans="1:24" s="4" customFormat="1" ht="11.25" x14ac:dyDescent="0.2">
      <c r="A1092" s="3" t="s">
        <v>3877</v>
      </c>
      <c r="B1092" s="3" t="s">
        <v>4326</v>
      </c>
      <c r="C1092" s="3" t="s">
        <v>639</v>
      </c>
      <c r="D1092" s="3">
        <v>12347</v>
      </c>
      <c r="E1092" s="3" t="s">
        <v>4330</v>
      </c>
      <c r="F1092" s="3" t="s">
        <v>4331</v>
      </c>
      <c r="G1092" s="3"/>
      <c r="H1092" s="3"/>
      <c r="I1092" s="3" t="s">
        <v>42</v>
      </c>
      <c r="J1092" s="3" t="s">
        <v>43</v>
      </c>
      <c r="K1092" s="3" t="s">
        <v>53</v>
      </c>
      <c r="L1092" s="3" t="s">
        <v>6</v>
      </c>
      <c r="M1092" s="3" t="s">
        <v>5256</v>
      </c>
      <c r="N1092" s="3" t="s">
        <v>67</v>
      </c>
      <c r="O1092" s="3" t="s">
        <v>40</v>
      </c>
      <c r="P1092" s="3" t="s">
        <v>40</v>
      </c>
      <c r="Q1092" s="3" t="s">
        <v>40</v>
      </c>
      <c r="R1092" s="3"/>
      <c r="S1092" s="3">
        <v>100</v>
      </c>
      <c r="T1092" s="3">
        <v>53</v>
      </c>
      <c r="U1092" s="3">
        <v>53</v>
      </c>
      <c r="V1092" s="3">
        <v>0</v>
      </c>
      <c r="W1092" s="3" t="s">
        <v>4332</v>
      </c>
      <c r="X1092" s="14" t="str">
        <f t="shared" si="17"/>
        <v>-</v>
      </c>
    </row>
    <row r="1093" spans="1:24" s="4" customFormat="1" ht="11.25" x14ac:dyDescent="0.2">
      <c r="A1093" s="3" t="s">
        <v>3877</v>
      </c>
      <c r="B1093" s="3" t="s">
        <v>4326</v>
      </c>
      <c r="C1093" s="3" t="s">
        <v>639</v>
      </c>
      <c r="D1093" s="3">
        <v>13319</v>
      </c>
      <c r="E1093" s="3" t="s">
        <v>4333</v>
      </c>
      <c r="F1093" s="3" t="s">
        <v>4334</v>
      </c>
      <c r="G1093" s="3"/>
      <c r="H1093" s="3"/>
      <c r="I1093" s="3" t="s">
        <v>42</v>
      </c>
      <c r="J1093" s="3" t="s">
        <v>43</v>
      </c>
      <c r="K1093" s="3" t="s">
        <v>44</v>
      </c>
      <c r="L1093" s="3" t="s">
        <v>6</v>
      </c>
      <c r="M1093" s="3" t="s">
        <v>5256</v>
      </c>
      <c r="N1093" s="3" t="s">
        <v>67</v>
      </c>
      <c r="O1093" s="3" t="s">
        <v>40</v>
      </c>
      <c r="P1093" s="3" t="s">
        <v>40</v>
      </c>
      <c r="Q1093" s="3" t="s">
        <v>40</v>
      </c>
      <c r="R1093" s="3"/>
      <c r="S1093" s="3">
        <v>3.65</v>
      </c>
      <c r="T1093" s="3">
        <v>599</v>
      </c>
      <c r="U1093" s="3">
        <v>16398</v>
      </c>
      <c r="V1093" s="3">
        <v>0</v>
      </c>
      <c r="W1093" s="3" t="s">
        <v>4335</v>
      </c>
      <c r="X1093" s="14" t="str">
        <f t="shared" si="17"/>
        <v>-</v>
      </c>
    </row>
    <row r="1094" spans="1:24" s="4" customFormat="1" ht="11.25" x14ac:dyDescent="0.2">
      <c r="A1094" s="3" t="s">
        <v>3877</v>
      </c>
      <c r="B1094" s="3" t="s">
        <v>4326</v>
      </c>
      <c r="C1094" s="3" t="s">
        <v>639</v>
      </c>
      <c r="D1094" s="3">
        <v>13411</v>
      </c>
      <c r="E1094" s="3" t="s">
        <v>4336</v>
      </c>
      <c r="F1094" s="3" t="s">
        <v>4339</v>
      </c>
      <c r="G1094" s="3" t="s">
        <v>4337</v>
      </c>
      <c r="H1094" s="3" t="s">
        <v>4338</v>
      </c>
      <c r="I1094" s="3" t="s">
        <v>42</v>
      </c>
      <c r="J1094" s="3" t="s">
        <v>43</v>
      </c>
      <c r="K1094" s="3" t="s">
        <v>53</v>
      </c>
      <c r="L1094" s="3" t="s">
        <v>6</v>
      </c>
      <c r="M1094" s="3" t="s">
        <v>5257</v>
      </c>
      <c r="N1094" s="3">
        <v>98</v>
      </c>
      <c r="O1094" s="3">
        <v>98</v>
      </c>
      <c r="P1094" s="3">
        <v>100</v>
      </c>
      <c r="Q1094" s="3">
        <v>0</v>
      </c>
      <c r="R1094" s="3"/>
      <c r="S1094" s="3">
        <v>99</v>
      </c>
      <c r="T1094" s="3">
        <v>189</v>
      </c>
      <c r="U1094" s="3">
        <v>190</v>
      </c>
      <c r="V1094" s="3">
        <v>0</v>
      </c>
      <c r="W1094" s="3" t="s">
        <v>4340</v>
      </c>
      <c r="X1094" s="14">
        <f t="shared" si="17"/>
        <v>-1.0101010101010102E-2</v>
      </c>
    </row>
    <row r="1095" spans="1:24" s="4" customFormat="1" ht="11.25" x14ac:dyDescent="0.2">
      <c r="A1095" s="3" t="s">
        <v>3877</v>
      </c>
      <c r="B1095" s="3" t="s">
        <v>4326</v>
      </c>
      <c r="C1095" s="3" t="s">
        <v>639</v>
      </c>
      <c r="D1095" s="3">
        <v>13412</v>
      </c>
      <c r="E1095" s="3" t="s">
        <v>4341</v>
      </c>
      <c r="F1095" s="3" t="s">
        <v>4342</v>
      </c>
      <c r="G1095" s="3" t="s">
        <v>4337</v>
      </c>
      <c r="H1095" s="3" t="s">
        <v>4338</v>
      </c>
      <c r="I1095" s="3" t="s">
        <v>4343</v>
      </c>
      <c r="J1095" s="3" t="s">
        <v>52</v>
      </c>
      <c r="K1095" s="3" t="s">
        <v>53</v>
      </c>
      <c r="L1095" s="3" t="s">
        <v>6</v>
      </c>
      <c r="M1095" s="3" t="s">
        <v>5257</v>
      </c>
      <c r="N1095" s="3">
        <v>2.7</v>
      </c>
      <c r="O1095" s="3">
        <v>840</v>
      </c>
      <c r="P1095" s="3">
        <v>311</v>
      </c>
      <c r="Q1095" s="3">
        <v>0</v>
      </c>
      <c r="R1095" s="3"/>
      <c r="S1095" s="3">
        <v>2.19</v>
      </c>
      <c r="T1095" s="3">
        <v>834</v>
      </c>
      <c r="U1095" s="3">
        <v>380</v>
      </c>
      <c r="V1095" s="3">
        <v>0</v>
      </c>
      <c r="W1095" s="3" t="s">
        <v>4344</v>
      </c>
      <c r="X1095" s="14">
        <f t="shared" si="17"/>
        <v>-0.23287671232876722</v>
      </c>
    </row>
    <row r="1096" spans="1:24" s="4" customFormat="1" ht="11.25" x14ac:dyDescent="0.2">
      <c r="A1096" s="3" t="s">
        <v>3877</v>
      </c>
      <c r="B1096" s="3" t="s">
        <v>4326</v>
      </c>
      <c r="C1096" s="3" t="s">
        <v>639</v>
      </c>
      <c r="D1096" s="3">
        <v>13413</v>
      </c>
      <c r="E1096" s="3" t="s">
        <v>4345</v>
      </c>
      <c r="F1096" s="3" t="s">
        <v>4348</v>
      </c>
      <c r="G1096" s="3" t="s">
        <v>4346</v>
      </c>
      <c r="H1096" s="3" t="s">
        <v>4347</v>
      </c>
      <c r="I1096" s="3" t="s">
        <v>42</v>
      </c>
      <c r="J1096" s="3" t="s">
        <v>43</v>
      </c>
      <c r="K1096" s="3" t="s">
        <v>44</v>
      </c>
      <c r="L1096" s="3" t="s">
        <v>6</v>
      </c>
      <c r="M1096" s="3" t="s">
        <v>5257</v>
      </c>
      <c r="N1096" s="3">
        <v>43</v>
      </c>
      <c r="O1096" s="3">
        <v>150</v>
      </c>
      <c r="P1096" s="3">
        <v>346</v>
      </c>
      <c r="Q1096" s="3">
        <v>0</v>
      </c>
      <c r="R1096" s="3"/>
      <c r="S1096" s="3">
        <v>43</v>
      </c>
      <c r="T1096" s="3">
        <v>148</v>
      </c>
      <c r="U1096" s="3">
        <v>346</v>
      </c>
      <c r="V1096" s="3">
        <v>0</v>
      </c>
      <c r="W1096" s="3" t="s">
        <v>4349</v>
      </c>
      <c r="X1096" s="14">
        <f t="shared" si="17"/>
        <v>0</v>
      </c>
    </row>
    <row r="1097" spans="1:24" s="4" customFormat="1" ht="11.25" x14ac:dyDescent="0.2">
      <c r="A1097" s="3" t="s">
        <v>3877</v>
      </c>
      <c r="B1097" s="3" t="s">
        <v>4326</v>
      </c>
      <c r="C1097" s="3" t="s">
        <v>639</v>
      </c>
      <c r="D1097" s="3">
        <v>13414</v>
      </c>
      <c r="E1097" s="3" t="s">
        <v>4350</v>
      </c>
      <c r="F1097" s="3" t="s">
        <v>4352</v>
      </c>
      <c r="G1097" s="3" t="s">
        <v>4346</v>
      </c>
      <c r="H1097" s="3" t="s">
        <v>4351</v>
      </c>
      <c r="I1097" s="3" t="s">
        <v>42</v>
      </c>
      <c r="J1097" s="3" t="s">
        <v>43</v>
      </c>
      <c r="K1097" s="3" t="s">
        <v>44</v>
      </c>
      <c r="L1097" s="3" t="s">
        <v>6</v>
      </c>
      <c r="M1097" s="3" t="s">
        <v>5257</v>
      </c>
      <c r="N1097" s="3">
        <v>75</v>
      </c>
      <c r="O1097" s="3">
        <v>12</v>
      </c>
      <c r="P1097" s="3">
        <v>16</v>
      </c>
      <c r="Q1097" s="3">
        <v>0</v>
      </c>
      <c r="R1097" s="3"/>
      <c r="S1097" s="3">
        <v>94</v>
      </c>
      <c r="T1097" s="3">
        <v>15</v>
      </c>
      <c r="U1097" s="3">
        <v>16</v>
      </c>
      <c r="V1097" s="3">
        <v>0</v>
      </c>
      <c r="W1097" s="3" t="s">
        <v>4353</v>
      </c>
      <c r="X1097" s="14">
        <f t="shared" si="17"/>
        <v>-0.20212765957446807</v>
      </c>
    </row>
    <row r="1098" spans="1:24" s="4" customFormat="1" ht="11.25" x14ac:dyDescent="0.2">
      <c r="A1098" s="3" t="s">
        <v>3877</v>
      </c>
      <c r="B1098" s="3" t="s">
        <v>4354</v>
      </c>
      <c r="C1098" s="3" t="s">
        <v>263</v>
      </c>
      <c r="D1098" s="3">
        <v>9119</v>
      </c>
      <c r="E1098" s="3" t="s">
        <v>4355</v>
      </c>
      <c r="F1098" s="3" t="s">
        <v>4356</v>
      </c>
      <c r="G1098" s="3"/>
      <c r="H1098" s="3"/>
      <c r="I1098" s="3" t="s">
        <v>42</v>
      </c>
      <c r="J1098" s="3" t="s">
        <v>43</v>
      </c>
      <c r="K1098" s="3" t="s">
        <v>44</v>
      </c>
      <c r="L1098" s="3" t="s">
        <v>6</v>
      </c>
      <c r="M1098" s="3" t="s">
        <v>5256</v>
      </c>
      <c r="N1098" s="3" t="s">
        <v>67</v>
      </c>
      <c r="O1098" s="3" t="s">
        <v>40</v>
      </c>
      <c r="P1098" s="3" t="s">
        <v>40</v>
      </c>
      <c r="Q1098" s="3" t="s">
        <v>40</v>
      </c>
      <c r="R1098" s="3"/>
      <c r="S1098" s="3">
        <v>100</v>
      </c>
      <c r="T1098" s="3">
        <v>3917</v>
      </c>
      <c r="U1098" s="3">
        <v>3917</v>
      </c>
      <c r="V1098" s="3">
        <v>0</v>
      </c>
      <c r="W1098" s="3" t="s">
        <v>4357</v>
      </c>
      <c r="X1098" s="14" t="str">
        <f t="shared" si="17"/>
        <v>-</v>
      </c>
    </row>
    <row r="1099" spans="1:24" s="4" customFormat="1" ht="11.25" x14ac:dyDescent="0.2">
      <c r="A1099" s="3" t="s">
        <v>3877</v>
      </c>
      <c r="B1099" s="3" t="s">
        <v>4354</v>
      </c>
      <c r="C1099" s="3" t="s">
        <v>263</v>
      </c>
      <c r="D1099" s="3">
        <v>9120</v>
      </c>
      <c r="E1099" s="3" t="s">
        <v>4358</v>
      </c>
      <c r="F1099" s="3" t="s">
        <v>4359</v>
      </c>
      <c r="G1099" s="3"/>
      <c r="H1099" s="3"/>
      <c r="I1099" s="3" t="s">
        <v>42</v>
      </c>
      <c r="J1099" s="3" t="s">
        <v>43</v>
      </c>
      <c r="K1099" s="3" t="s">
        <v>44</v>
      </c>
      <c r="L1099" s="3" t="s">
        <v>45</v>
      </c>
      <c r="M1099" s="3" t="s">
        <v>5256</v>
      </c>
      <c r="N1099" s="3" t="s">
        <v>67</v>
      </c>
      <c r="O1099" s="3" t="s">
        <v>40</v>
      </c>
      <c r="P1099" s="3" t="s">
        <v>40</v>
      </c>
      <c r="Q1099" s="3" t="s">
        <v>40</v>
      </c>
      <c r="R1099" s="3"/>
      <c r="S1099" s="3">
        <v>100</v>
      </c>
      <c r="T1099" s="3">
        <v>1800</v>
      </c>
      <c r="U1099" s="3">
        <v>1800</v>
      </c>
      <c r="V1099" s="3">
        <v>0</v>
      </c>
      <c r="W1099" s="3" t="s">
        <v>4360</v>
      </c>
      <c r="X1099" s="14" t="str">
        <f t="shared" si="17"/>
        <v>-</v>
      </c>
    </row>
    <row r="1100" spans="1:24" s="4" customFormat="1" ht="11.25" x14ac:dyDescent="0.2">
      <c r="A1100" s="3" t="s">
        <v>3877</v>
      </c>
      <c r="B1100" s="3" t="s">
        <v>4354</v>
      </c>
      <c r="C1100" s="3" t="s">
        <v>263</v>
      </c>
      <c r="D1100" s="3">
        <v>9121</v>
      </c>
      <c r="E1100" s="3" t="s">
        <v>4361</v>
      </c>
      <c r="F1100" s="3" t="s">
        <v>4362</v>
      </c>
      <c r="G1100" s="3"/>
      <c r="H1100" s="3"/>
      <c r="I1100" s="3" t="s">
        <v>42</v>
      </c>
      <c r="J1100" s="3" t="s">
        <v>43</v>
      </c>
      <c r="K1100" s="3" t="s">
        <v>44</v>
      </c>
      <c r="L1100" s="3" t="s">
        <v>45</v>
      </c>
      <c r="M1100" s="3" t="s">
        <v>5256</v>
      </c>
      <c r="N1100" s="3" t="s">
        <v>67</v>
      </c>
      <c r="O1100" s="3" t="s">
        <v>40</v>
      </c>
      <c r="P1100" s="3" t="s">
        <v>40</v>
      </c>
      <c r="Q1100" s="3" t="s">
        <v>40</v>
      </c>
      <c r="R1100" s="3"/>
      <c r="S1100" s="3">
        <v>100</v>
      </c>
      <c r="T1100" s="3">
        <v>104</v>
      </c>
      <c r="U1100" s="3">
        <v>104</v>
      </c>
      <c r="V1100" s="3">
        <v>0</v>
      </c>
      <c r="W1100" s="3" t="s">
        <v>4363</v>
      </c>
      <c r="X1100" s="14" t="str">
        <f t="shared" si="17"/>
        <v>-</v>
      </c>
    </row>
    <row r="1101" spans="1:24" s="4" customFormat="1" ht="11.25" x14ac:dyDescent="0.2">
      <c r="A1101" s="3" t="s">
        <v>3877</v>
      </c>
      <c r="B1101" s="3" t="s">
        <v>4354</v>
      </c>
      <c r="C1101" s="3" t="s">
        <v>263</v>
      </c>
      <c r="D1101" s="3">
        <v>10044</v>
      </c>
      <c r="E1101" s="3" t="s">
        <v>4364</v>
      </c>
      <c r="F1101" s="3" t="s">
        <v>4365</v>
      </c>
      <c r="G1101" s="3"/>
      <c r="H1101" s="3"/>
      <c r="I1101" s="3" t="s">
        <v>87</v>
      </c>
      <c r="J1101" s="3" t="s">
        <v>52</v>
      </c>
      <c r="K1101" s="3" t="s">
        <v>53</v>
      </c>
      <c r="L1101" s="3" t="s">
        <v>6</v>
      </c>
      <c r="M1101" s="3" t="s">
        <v>5256</v>
      </c>
      <c r="N1101" s="3" t="s">
        <v>67</v>
      </c>
      <c r="O1101" s="3" t="s">
        <v>40</v>
      </c>
      <c r="P1101" s="3" t="s">
        <v>40</v>
      </c>
      <c r="Q1101" s="3" t="s">
        <v>40</v>
      </c>
      <c r="R1101" s="3"/>
      <c r="S1101" s="3">
        <v>7</v>
      </c>
      <c r="T1101" s="3">
        <v>9719</v>
      </c>
      <c r="U1101" s="3">
        <v>1457</v>
      </c>
      <c r="V1101" s="3">
        <v>0</v>
      </c>
      <c r="W1101" s="3" t="s">
        <v>4366</v>
      </c>
      <c r="X1101" s="14" t="e">
        <f t="shared" si="17"/>
        <v>#VALUE!</v>
      </c>
    </row>
    <row r="1102" spans="1:24" s="4" customFormat="1" ht="11.25" x14ac:dyDescent="0.2">
      <c r="A1102" s="3" t="s">
        <v>3877</v>
      </c>
      <c r="B1102" s="3" t="s">
        <v>4354</v>
      </c>
      <c r="C1102" s="3" t="s">
        <v>263</v>
      </c>
      <c r="D1102" s="3">
        <v>10046</v>
      </c>
      <c r="E1102" s="3" t="s">
        <v>4367</v>
      </c>
      <c r="F1102" s="3" t="s">
        <v>4368</v>
      </c>
      <c r="G1102" s="3"/>
      <c r="H1102" s="3"/>
      <c r="I1102" s="3" t="s">
        <v>87</v>
      </c>
      <c r="J1102" s="3" t="s">
        <v>52</v>
      </c>
      <c r="K1102" s="3" t="s">
        <v>53</v>
      </c>
      <c r="L1102" s="3" t="s">
        <v>6</v>
      </c>
      <c r="M1102" s="3" t="s">
        <v>5256</v>
      </c>
      <c r="N1102" s="3" t="s">
        <v>67</v>
      </c>
      <c r="O1102" s="3" t="s">
        <v>40</v>
      </c>
      <c r="P1102" s="3" t="s">
        <v>40</v>
      </c>
      <c r="Q1102" s="3" t="s">
        <v>40</v>
      </c>
      <c r="R1102" s="3"/>
      <c r="S1102" s="3">
        <v>9</v>
      </c>
      <c r="T1102" s="3">
        <v>64660</v>
      </c>
      <c r="U1102" s="3">
        <v>7585</v>
      </c>
      <c r="V1102" s="3">
        <v>0</v>
      </c>
      <c r="W1102" s="3" t="s">
        <v>4369</v>
      </c>
      <c r="X1102" s="14" t="e">
        <f t="shared" si="17"/>
        <v>#VALUE!</v>
      </c>
    </row>
    <row r="1103" spans="1:24" s="4" customFormat="1" ht="11.25" x14ac:dyDescent="0.2">
      <c r="A1103" s="3" t="s">
        <v>3877</v>
      </c>
      <c r="B1103" s="3" t="s">
        <v>4354</v>
      </c>
      <c r="C1103" s="3" t="s">
        <v>263</v>
      </c>
      <c r="D1103" s="3">
        <v>13761</v>
      </c>
      <c r="E1103" s="3" t="s">
        <v>4370</v>
      </c>
      <c r="F1103" s="3" t="s">
        <v>4373</v>
      </c>
      <c r="G1103" s="3" t="s">
        <v>4371</v>
      </c>
      <c r="H1103" s="3" t="s">
        <v>4372</v>
      </c>
      <c r="I1103" s="3" t="s">
        <v>42</v>
      </c>
      <c r="J1103" s="3" t="s">
        <v>43</v>
      </c>
      <c r="K1103" s="3" t="s">
        <v>44</v>
      </c>
      <c r="L1103" s="3" t="s">
        <v>45</v>
      </c>
      <c r="M1103" s="3" t="s">
        <v>9</v>
      </c>
      <c r="N1103" s="3">
        <v>50</v>
      </c>
      <c r="O1103" s="3">
        <v>6</v>
      </c>
      <c r="P1103" s="3">
        <v>12</v>
      </c>
      <c r="Q1103" s="3">
        <v>0</v>
      </c>
      <c r="R1103" s="3"/>
      <c r="S1103" s="3" t="s">
        <v>67</v>
      </c>
      <c r="T1103" s="3" t="s">
        <v>40</v>
      </c>
      <c r="U1103" s="3" t="s">
        <v>40</v>
      </c>
      <c r="V1103" s="3" t="s">
        <v>40</v>
      </c>
      <c r="W1103" s="3" t="s">
        <v>4374</v>
      </c>
      <c r="X1103" s="14">
        <f t="shared" si="17"/>
        <v>1</v>
      </c>
    </row>
    <row r="1104" spans="1:24" s="4" customFormat="1" ht="11.25" x14ac:dyDescent="0.2">
      <c r="A1104" s="3" t="s">
        <v>3877</v>
      </c>
      <c r="B1104" s="3" t="s">
        <v>4354</v>
      </c>
      <c r="C1104" s="3" t="s">
        <v>263</v>
      </c>
      <c r="D1104" s="3">
        <v>13763</v>
      </c>
      <c r="E1104" s="3" t="s">
        <v>4375</v>
      </c>
      <c r="F1104" s="3" t="s">
        <v>4377</v>
      </c>
      <c r="G1104" s="3" t="s">
        <v>4371</v>
      </c>
      <c r="H1104" s="3" t="s">
        <v>4376</v>
      </c>
      <c r="I1104" s="3" t="s">
        <v>42</v>
      </c>
      <c r="J1104" s="3" t="s">
        <v>43</v>
      </c>
      <c r="K1104" s="3" t="s">
        <v>44</v>
      </c>
      <c r="L1104" s="3" t="s">
        <v>6</v>
      </c>
      <c r="M1104" s="3" t="s">
        <v>9</v>
      </c>
      <c r="N1104" s="3">
        <v>50</v>
      </c>
      <c r="O1104" s="3">
        <v>6</v>
      </c>
      <c r="P1104" s="3">
        <v>12</v>
      </c>
      <c r="Q1104" s="3">
        <v>0</v>
      </c>
      <c r="R1104" s="3"/>
      <c r="S1104" s="3" t="s">
        <v>67</v>
      </c>
      <c r="T1104" s="3" t="s">
        <v>40</v>
      </c>
      <c r="U1104" s="3" t="s">
        <v>40</v>
      </c>
      <c r="V1104" s="3" t="s">
        <v>40</v>
      </c>
      <c r="W1104" s="3" t="s">
        <v>4378</v>
      </c>
      <c r="X1104" s="14">
        <f t="shared" si="17"/>
        <v>1</v>
      </c>
    </row>
    <row r="1105" spans="1:24" s="4" customFormat="1" ht="11.25" x14ac:dyDescent="0.2">
      <c r="A1105" s="3" t="s">
        <v>3877</v>
      </c>
      <c r="B1105" s="3" t="s">
        <v>4354</v>
      </c>
      <c r="C1105" s="3" t="s">
        <v>263</v>
      </c>
      <c r="D1105" s="3">
        <v>13776</v>
      </c>
      <c r="E1105" s="3" t="s">
        <v>4379</v>
      </c>
      <c r="F1105" s="3" t="s">
        <v>4382</v>
      </c>
      <c r="G1105" s="3" t="s">
        <v>4380</v>
      </c>
      <c r="H1105" s="3" t="s">
        <v>4381</v>
      </c>
      <c r="I1105" s="3" t="s">
        <v>42</v>
      </c>
      <c r="J1105" s="3" t="s">
        <v>43</v>
      </c>
      <c r="K1105" s="3" t="s">
        <v>44</v>
      </c>
      <c r="L1105" s="3" t="s">
        <v>45</v>
      </c>
      <c r="M1105" s="3" t="s">
        <v>9</v>
      </c>
      <c r="N1105" s="3">
        <v>50</v>
      </c>
      <c r="O1105" s="3">
        <v>6</v>
      </c>
      <c r="P1105" s="3">
        <v>12</v>
      </c>
      <c r="Q1105" s="3">
        <v>0</v>
      </c>
      <c r="R1105" s="3"/>
      <c r="S1105" s="3" t="s">
        <v>67</v>
      </c>
      <c r="T1105" s="3" t="s">
        <v>40</v>
      </c>
      <c r="U1105" s="3" t="s">
        <v>40</v>
      </c>
      <c r="V1105" s="3" t="s">
        <v>40</v>
      </c>
      <c r="W1105" s="3" t="s">
        <v>4383</v>
      </c>
      <c r="X1105" s="14">
        <f t="shared" si="17"/>
        <v>1</v>
      </c>
    </row>
    <row r="1106" spans="1:24" s="4" customFormat="1" ht="11.25" x14ac:dyDescent="0.2">
      <c r="A1106" s="3" t="s">
        <v>3877</v>
      </c>
      <c r="B1106" s="3" t="s">
        <v>4354</v>
      </c>
      <c r="C1106" s="3" t="s">
        <v>263</v>
      </c>
      <c r="D1106" s="3">
        <v>13779</v>
      </c>
      <c r="E1106" s="3" t="s">
        <v>4384</v>
      </c>
      <c r="F1106" s="3" t="s">
        <v>4386</v>
      </c>
      <c r="G1106" s="3" t="s">
        <v>4380</v>
      </c>
      <c r="H1106" s="3" t="s">
        <v>4385</v>
      </c>
      <c r="I1106" s="3" t="s">
        <v>42</v>
      </c>
      <c r="J1106" s="3" t="s">
        <v>43</v>
      </c>
      <c r="K1106" s="3" t="s">
        <v>44</v>
      </c>
      <c r="L1106" s="3" t="s">
        <v>45</v>
      </c>
      <c r="M1106" s="3" t="s">
        <v>9</v>
      </c>
      <c r="N1106" s="3">
        <v>75</v>
      </c>
      <c r="O1106" s="3">
        <v>6</v>
      </c>
      <c r="P1106" s="3">
        <v>8</v>
      </c>
      <c r="Q1106" s="3">
        <v>0</v>
      </c>
      <c r="R1106" s="3"/>
      <c r="S1106" s="3" t="s">
        <v>67</v>
      </c>
      <c r="T1106" s="3" t="s">
        <v>40</v>
      </c>
      <c r="U1106" s="3" t="s">
        <v>40</v>
      </c>
      <c r="V1106" s="3" t="s">
        <v>40</v>
      </c>
      <c r="W1106" s="3" t="s">
        <v>4387</v>
      </c>
      <c r="X1106" s="14">
        <f t="shared" si="17"/>
        <v>1</v>
      </c>
    </row>
    <row r="1107" spans="1:24" s="4" customFormat="1" ht="11.25" x14ac:dyDescent="0.2">
      <c r="A1107" s="3" t="s">
        <v>3877</v>
      </c>
      <c r="B1107" s="3" t="s">
        <v>4354</v>
      </c>
      <c r="C1107" s="3" t="s">
        <v>263</v>
      </c>
      <c r="D1107" s="3">
        <v>13781</v>
      </c>
      <c r="E1107" s="3" t="s">
        <v>4388</v>
      </c>
      <c r="F1107" s="3" t="s">
        <v>4391</v>
      </c>
      <c r="G1107" s="3" t="s">
        <v>4389</v>
      </c>
      <c r="H1107" s="3" t="s">
        <v>4390</v>
      </c>
      <c r="I1107" s="3" t="s">
        <v>42</v>
      </c>
      <c r="J1107" s="3" t="s">
        <v>52</v>
      </c>
      <c r="K1107" s="3" t="s">
        <v>505</v>
      </c>
      <c r="L1107" s="3" t="s">
        <v>45</v>
      </c>
      <c r="M1107" s="3" t="s">
        <v>9</v>
      </c>
      <c r="N1107" s="3">
        <v>80</v>
      </c>
      <c r="O1107" s="3">
        <v>1680000000</v>
      </c>
      <c r="P1107" s="3">
        <v>2100000000</v>
      </c>
      <c r="Q1107" s="3">
        <v>0</v>
      </c>
      <c r="R1107" s="3"/>
      <c r="S1107" s="3" t="s">
        <v>67</v>
      </c>
      <c r="T1107" s="3" t="s">
        <v>40</v>
      </c>
      <c r="U1107" s="3" t="s">
        <v>40</v>
      </c>
      <c r="V1107" s="3" t="s">
        <v>40</v>
      </c>
      <c r="W1107" s="3"/>
      <c r="X1107" s="14">
        <f t="shared" si="17"/>
        <v>-1</v>
      </c>
    </row>
    <row r="1108" spans="1:24" s="4" customFormat="1" ht="11.25" x14ac:dyDescent="0.2">
      <c r="A1108" s="3" t="s">
        <v>3877</v>
      </c>
      <c r="B1108" s="3" t="s">
        <v>4354</v>
      </c>
      <c r="C1108" s="3" t="s">
        <v>263</v>
      </c>
      <c r="D1108" s="3">
        <v>13784</v>
      </c>
      <c r="E1108" s="3" t="s">
        <v>4392</v>
      </c>
      <c r="F1108" s="3" t="s">
        <v>4395</v>
      </c>
      <c r="G1108" s="3" t="s">
        <v>4393</v>
      </c>
      <c r="H1108" s="3" t="s">
        <v>4394</v>
      </c>
      <c r="I1108" s="3" t="s">
        <v>42</v>
      </c>
      <c r="J1108" s="3" t="s">
        <v>43</v>
      </c>
      <c r="K1108" s="3" t="s">
        <v>505</v>
      </c>
      <c r="L1108" s="3" t="s">
        <v>45</v>
      </c>
      <c r="M1108" s="3" t="s">
        <v>9</v>
      </c>
      <c r="N1108" s="3">
        <v>80</v>
      </c>
      <c r="O1108" s="3">
        <v>4000000000</v>
      </c>
      <c r="P1108" s="3">
        <v>5000000000</v>
      </c>
      <c r="Q1108" s="3">
        <v>0</v>
      </c>
      <c r="R1108" s="3"/>
      <c r="S1108" s="3" t="s">
        <v>67</v>
      </c>
      <c r="T1108" s="3" t="s">
        <v>40</v>
      </c>
      <c r="U1108" s="3" t="s">
        <v>40</v>
      </c>
      <c r="V1108" s="3" t="s">
        <v>40</v>
      </c>
      <c r="W1108" s="3" t="s">
        <v>4396</v>
      </c>
      <c r="X1108" s="14">
        <f t="shared" si="17"/>
        <v>1</v>
      </c>
    </row>
    <row r="1109" spans="1:24" s="4" customFormat="1" ht="11.25" x14ac:dyDescent="0.2">
      <c r="A1109" s="3" t="s">
        <v>3877</v>
      </c>
      <c r="B1109" s="3" t="s">
        <v>4354</v>
      </c>
      <c r="C1109" s="3" t="s">
        <v>263</v>
      </c>
      <c r="D1109" s="3">
        <v>14018</v>
      </c>
      <c r="E1109" s="3" t="s">
        <v>4397</v>
      </c>
      <c r="F1109" s="3" t="s">
        <v>4399</v>
      </c>
      <c r="G1109" s="3" t="s">
        <v>4389</v>
      </c>
      <c r="H1109" s="3" t="s">
        <v>4398</v>
      </c>
      <c r="I1109" s="3" t="s">
        <v>42</v>
      </c>
      <c r="J1109" s="3" t="s">
        <v>52</v>
      </c>
      <c r="K1109" s="3" t="s">
        <v>505</v>
      </c>
      <c r="L1109" s="3" t="s">
        <v>45</v>
      </c>
      <c r="M1109" s="3" t="s">
        <v>9</v>
      </c>
      <c r="N1109" s="3">
        <v>80</v>
      </c>
      <c r="O1109" s="3">
        <v>3040000000</v>
      </c>
      <c r="P1109" s="3">
        <v>3800000000</v>
      </c>
      <c r="Q1109" s="3">
        <v>0</v>
      </c>
      <c r="R1109" s="3"/>
      <c r="S1109" s="3" t="s">
        <v>67</v>
      </c>
      <c r="T1109" s="3" t="s">
        <v>40</v>
      </c>
      <c r="U1109" s="3" t="s">
        <v>40</v>
      </c>
      <c r="V1109" s="3" t="s">
        <v>40</v>
      </c>
      <c r="W1109" s="3"/>
      <c r="X1109" s="14">
        <f t="shared" si="17"/>
        <v>-1</v>
      </c>
    </row>
    <row r="1110" spans="1:24" s="4" customFormat="1" ht="11.25" x14ac:dyDescent="0.2">
      <c r="A1110" s="3" t="s">
        <v>3877</v>
      </c>
      <c r="B1110" s="3" t="s">
        <v>4400</v>
      </c>
      <c r="C1110" s="3" t="s">
        <v>639</v>
      </c>
      <c r="D1110" s="3">
        <v>11811</v>
      </c>
      <c r="E1110" s="3" t="s">
        <v>4401</v>
      </c>
      <c r="F1110" s="3" t="s">
        <v>4404</v>
      </c>
      <c r="G1110" s="3" t="s">
        <v>4402</v>
      </c>
      <c r="H1110" s="3" t="s">
        <v>4403</v>
      </c>
      <c r="I1110" s="3" t="s">
        <v>42</v>
      </c>
      <c r="J1110" s="3" t="s">
        <v>43</v>
      </c>
      <c r="K1110" s="3" t="s">
        <v>53</v>
      </c>
      <c r="L1110" s="3" t="s">
        <v>6</v>
      </c>
      <c r="M1110" s="3" t="s">
        <v>5257</v>
      </c>
      <c r="N1110" s="3">
        <v>92</v>
      </c>
      <c r="O1110" s="3">
        <v>2300</v>
      </c>
      <c r="P1110" s="3">
        <v>2500</v>
      </c>
      <c r="Q1110" s="3">
        <v>0</v>
      </c>
      <c r="R1110" s="3"/>
      <c r="S1110" s="3">
        <v>97</v>
      </c>
      <c r="T1110" s="3">
        <v>2120</v>
      </c>
      <c r="U1110" s="3">
        <v>2182</v>
      </c>
      <c r="V1110" s="3">
        <v>0</v>
      </c>
      <c r="W1110" s="3" t="s">
        <v>4405</v>
      </c>
      <c r="X1110" s="14">
        <f t="shared" si="17"/>
        <v>-5.1546391752577317E-2</v>
      </c>
    </row>
    <row r="1111" spans="1:24" s="4" customFormat="1" ht="11.25" x14ac:dyDescent="0.2">
      <c r="A1111" s="3" t="s">
        <v>3877</v>
      </c>
      <c r="B1111" s="3" t="s">
        <v>4400</v>
      </c>
      <c r="C1111" s="3" t="s">
        <v>639</v>
      </c>
      <c r="D1111" s="3">
        <v>11817</v>
      </c>
      <c r="E1111" s="3" t="s">
        <v>4406</v>
      </c>
      <c r="F1111" s="3" t="s">
        <v>4409</v>
      </c>
      <c r="G1111" s="3" t="s">
        <v>4407</v>
      </c>
      <c r="H1111" s="3" t="s">
        <v>4408</v>
      </c>
      <c r="I1111" s="3" t="s">
        <v>42</v>
      </c>
      <c r="J1111" s="3" t="s">
        <v>43</v>
      </c>
      <c r="K1111" s="3" t="s">
        <v>44</v>
      </c>
      <c r="L1111" s="3" t="s">
        <v>392</v>
      </c>
      <c r="M1111" s="3" t="s">
        <v>5257</v>
      </c>
      <c r="N1111" s="3">
        <v>60</v>
      </c>
      <c r="O1111" s="3">
        <v>4950</v>
      </c>
      <c r="P1111" s="3">
        <v>8249</v>
      </c>
      <c r="Q1111" s="3">
        <v>0</v>
      </c>
      <c r="R1111" s="3"/>
      <c r="S1111" s="3">
        <v>66</v>
      </c>
      <c r="T1111" s="3">
        <v>4931</v>
      </c>
      <c r="U1111" s="3">
        <v>7450</v>
      </c>
      <c r="V1111" s="3">
        <v>0</v>
      </c>
      <c r="W1111" s="3" t="s">
        <v>4410</v>
      </c>
      <c r="X1111" s="14">
        <f t="shared" si="17"/>
        <v>-9.0909090909090912E-2</v>
      </c>
    </row>
    <row r="1112" spans="1:24" s="4" customFormat="1" ht="11.25" x14ac:dyDescent="0.2">
      <c r="A1112" s="3" t="s">
        <v>3877</v>
      </c>
      <c r="B1112" s="3" t="s">
        <v>4400</v>
      </c>
      <c r="C1112" s="3" t="s">
        <v>639</v>
      </c>
      <c r="D1112" s="3">
        <v>12090</v>
      </c>
      <c r="E1112" s="3" t="s">
        <v>4411</v>
      </c>
      <c r="F1112" s="3" t="s">
        <v>4413</v>
      </c>
      <c r="G1112" s="3" t="s">
        <v>4407</v>
      </c>
      <c r="H1112" s="3" t="s">
        <v>4412</v>
      </c>
      <c r="I1112" s="3" t="s">
        <v>42</v>
      </c>
      <c r="J1112" s="3" t="s">
        <v>43</v>
      </c>
      <c r="K1112" s="3" t="s">
        <v>44</v>
      </c>
      <c r="L1112" s="3" t="s">
        <v>6</v>
      </c>
      <c r="M1112" s="3" t="s">
        <v>5257</v>
      </c>
      <c r="N1112" s="3">
        <v>88</v>
      </c>
      <c r="O1112" s="3">
        <v>2675</v>
      </c>
      <c r="P1112" s="3">
        <v>3040</v>
      </c>
      <c r="Q1112" s="3">
        <v>0</v>
      </c>
      <c r="R1112" s="3"/>
      <c r="S1112" s="3">
        <v>96</v>
      </c>
      <c r="T1112" s="3">
        <v>2701</v>
      </c>
      <c r="U1112" s="3">
        <v>2800</v>
      </c>
      <c r="V1112" s="3">
        <v>0</v>
      </c>
      <c r="W1112" s="3" t="s">
        <v>4414</v>
      </c>
      <c r="X1112" s="14">
        <f t="shared" si="17"/>
        <v>-8.3333333333333329E-2</v>
      </c>
    </row>
    <row r="1113" spans="1:24" s="4" customFormat="1" ht="11.25" x14ac:dyDescent="0.2">
      <c r="A1113" s="3" t="s">
        <v>3877</v>
      </c>
      <c r="B1113" s="3" t="s">
        <v>4400</v>
      </c>
      <c r="C1113" s="3" t="s">
        <v>639</v>
      </c>
      <c r="D1113" s="3">
        <v>12537</v>
      </c>
      <c r="E1113" s="3" t="s">
        <v>4415</v>
      </c>
      <c r="F1113" s="3" t="s">
        <v>4416</v>
      </c>
      <c r="G1113" s="3"/>
      <c r="H1113" s="3"/>
      <c r="I1113" s="3" t="s">
        <v>42</v>
      </c>
      <c r="J1113" s="3" t="s">
        <v>43</v>
      </c>
      <c r="K1113" s="3" t="s">
        <v>44</v>
      </c>
      <c r="L1113" s="3" t="s">
        <v>45</v>
      </c>
      <c r="M1113" s="3" t="s">
        <v>5256</v>
      </c>
      <c r="N1113" s="3" t="s">
        <v>67</v>
      </c>
      <c r="O1113" s="3" t="s">
        <v>40</v>
      </c>
      <c r="P1113" s="3" t="s">
        <v>40</v>
      </c>
      <c r="Q1113" s="3" t="s">
        <v>40</v>
      </c>
      <c r="R1113" s="3"/>
      <c r="S1113" s="3">
        <v>100</v>
      </c>
      <c r="T1113" s="3">
        <v>1045</v>
      </c>
      <c r="U1113" s="3">
        <v>1045</v>
      </c>
      <c r="V1113" s="3">
        <v>0</v>
      </c>
      <c r="W1113" s="3" t="s">
        <v>4417</v>
      </c>
      <c r="X1113" s="14" t="str">
        <f t="shared" si="17"/>
        <v>-</v>
      </c>
    </row>
    <row r="1114" spans="1:24" s="4" customFormat="1" ht="11.25" x14ac:dyDescent="0.2">
      <c r="A1114" s="3" t="s">
        <v>3877</v>
      </c>
      <c r="B1114" s="3" t="s">
        <v>4400</v>
      </c>
      <c r="C1114" s="3" t="s">
        <v>639</v>
      </c>
      <c r="D1114" s="3">
        <v>13193</v>
      </c>
      <c r="E1114" s="3" t="s">
        <v>4418</v>
      </c>
      <c r="F1114" s="3" t="s">
        <v>4420</v>
      </c>
      <c r="G1114" s="3" t="s">
        <v>4407</v>
      </c>
      <c r="H1114" s="3" t="s">
        <v>4419</v>
      </c>
      <c r="I1114" s="3" t="s">
        <v>42</v>
      </c>
      <c r="J1114" s="3" t="s">
        <v>43</v>
      </c>
      <c r="K1114" s="3" t="s">
        <v>44</v>
      </c>
      <c r="L1114" s="3" t="s">
        <v>6</v>
      </c>
      <c r="M1114" s="3" t="s">
        <v>5257</v>
      </c>
      <c r="N1114" s="3">
        <v>90</v>
      </c>
      <c r="O1114" s="3">
        <v>72</v>
      </c>
      <c r="P1114" s="3">
        <v>80</v>
      </c>
      <c r="Q1114" s="3">
        <v>0</v>
      </c>
      <c r="R1114" s="3"/>
      <c r="S1114" s="3">
        <v>67</v>
      </c>
      <c r="T1114" s="3">
        <v>43</v>
      </c>
      <c r="U1114" s="3">
        <v>64</v>
      </c>
      <c r="V1114" s="3">
        <v>0</v>
      </c>
      <c r="W1114" s="3" t="s">
        <v>4421</v>
      </c>
      <c r="X1114" s="14">
        <f t="shared" si="17"/>
        <v>0.34328358208955223</v>
      </c>
    </row>
    <row r="1115" spans="1:24" s="4" customFormat="1" ht="11.25" x14ac:dyDescent="0.2">
      <c r="A1115" s="3" t="s">
        <v>3877</v>
      </c>
      <c r="B1115" s="3" t="s">
        <v>4400</v>
      </c>
      <c r="C1115" s="3" t="s">
        <v>639</v>
      </c>
      <c r="D1115" s="3">
        <v>13438</v>
      </c>
      <c r="E1115" s="3" t="s">
        <v>4422</v>
      </c>
      <c r="F1115" s="3" t="s">
        <v>4425</v>
      </c>
      <c r="G1115" s="3" t="s">
        <v>4423</v>
      </c>
      <c r="H1115" s="3" t="s">
        <v>4424</v>
      </c>
      <c r="I1115" s="3" t="s">
        <v>42</v>
      </c>
      <c r="J1115" s="3" t="s">
        <v>43</v>
      </c>
      <c r="K1115" s="3" t="s">
        <v>44</v>
      </c>
      <c r="L1115" s="3" t="s">
        <v>6</v>
      </c>
      <c r="M1115" s="3" t="s">
        <v>9</v>
      </c>
      <c r="N1115" s="3">
        <v>70</v>
      </c>
      <c r="O1115" s="3">
        <v>305</v>
      </c>
      <c r="P1115" s="3">
        <v>435</v>
      </c>
      <c r="Q1115" s="3">
        <v>0</v>
      </c>
      <c r="R1115" s="3"/>
      <c r="S1115" s="3">
        <v>27</v>
      </c>
      <c r="T1115" s="3">
        <v>117</v>
      </c>
      <c r="U1115" s="3">
        <v>435</v>
      </c>
      <c r="V1115" s="3">
        <v>0</v>
      </c>
      <c r="W1115" s="3" t="s">
        <v>4426</v>
      </c>
      <c r="X1115" s="14">
        <f t="shared" si="17"/>
        <v>1.5925925925925926</v>
      </c>
    </row>
    <row r="1116" spans="1:24" s="4" customFormat="1" ht="11.25" x14ac:dyDescent="0.2">
      <c r="A1116" s="3" t="s">
        <v>3877</v>
      </c>
      <c r="B1116" s="3" t="s">
        <v>4427</v>
      </c>
      <c r="C1116" s="3" t="s">
        <v>263</v>
      </c>
      <c r="D1116" s="3">
        <v>10674</v>
      </c>
      <c r="E1116" s="3" t="s">
        <v>4428</v>
      </c>
      <c r="F1116" s="3" t="s">
        <v>4431</v>
      </c>
      <c r="G1116" s="3" t="s">
        <v>4429</v>
      </c>
      <c r="H1116" s="3" t="s">
        <v>4430</v>
      </c>
      <c r="I1116" s="3" t="s">
        <v>87</v>
      </c>
      <c r="J1116" s="3" t="s">
        <v>52</v>
      </c>
      <c r="K1116" s="3" t="s">
        <v>53</v>
      </c>
      <c r="L1116" s="3" t="s">
        <v>6</v>
      </c>
      <c r="M1116" s="3" t="s">
        <v>5257</v>
      </c>
      <c r="N1116" s="3">
        <v>6.25</v>
      </c>
      <c r="O1116" s="3">
        <v>6813</v>
      </c>
      <c r="P1116" s="3">
        <v>1090</v>
      </c>
      <c r="Q1116" s="3">
        <v>0</v>
      </c>
      <c r="R1116" s="3"/>
      <c r="S1116" s="3">
        <v>6.45</v>
      </c>
      <c r="T1116" s="3">
        <v>6872</v>
      </c>
      <c r="U1116" s="3">
        <v>1066</v>
      </c>
      <c r="V1116" s="3">
        <v>0</v>
      </c>
      <c r="W1116" s="3" t="s">
        <v>4432</v>
      </c>
      <c r="X1116" s="14">
        <f t="shared" si="17"/>
        <v>3.1007751937984523E-2</v>
      </c>
    </row>
    <row r="1117" spans="1:24" s="4" customFormat="1" ht="11.25" x14ac:dyDescent="0.2">
      <c r="A1117" s="3" t="s">
        <v>3877</v>
      </c>
      <c r="B1117" s="3" t="s">
        <v>4427</v>
      </c>
      <c r="C1117" s="3" t="s">
        <v>263</v>
      </c>
      <c r="D1117" s="3">
        <v>11886</v>
      </c>
      <c r="E1117" s="3" t="s">
        <v>4433</v>
      </c>
      <c r="F1117" s="3" t="s">
        <v>4434</v>
      </c>
      <c r="G1117" s="3"/>
      <c r="H1117" s="3"/>
      <c r="I1117" s="3" t="s">
        <v>87</v>
      </c>
      <c r="J1117" s="3" t="s">
        <v>52</v>
      </c>
      <c r="K1117" s="3" t="s">
        <v>53</v>
      </c>
      <c r="L1117" s="3" t="s">
        <v>6</v>
      </c>
      <c r="M1117" s="3" t="s">
        <v>5256</v>
      </c>
      <c r="N1117" s="3" t="s">
        <v>67</v>
      </c>
      <c r="O1117" s="3" t="s">
        <v>40</v>
      </c>
      <c r="P1117" s="3" t="s">
        <v>40</v>
      </c>
      <c r="Q1117" s="3" t="s">
        <v>40</v>
      </c>
      <c r="R1117" s="3"/>
      <c r="S1117" s="3">
        <v>18</v>
      </c>
      <c r="T1117" s="3">
        <v>71718</v>
      </c>
      <c r="U1117" s="3">
        <v>4024</v>
      </c>
      <c r="V1117" s="3">
        <v>0</v>
      </c>
      <c r="W1117" s="3" t="s">
        <v>4435</v>
      </c>
      <c r="X1117" s="14" t="e">
        <f t="shared" si="17"/>
        <v>#VALUE!</v>
      </c>
    </row>
    <row r="1118" spans="1:24" s="4" customFormat="1" ht="11.25" x14ac:dyDescent="0.2">
      <c r="A1118" s="3" t="s">
        <v>3877</v>
      </c>
      <c r="B1118" s="3" t="s">
        <v>4427</v>
      </c>
      <c r="C1118" s="3" t="s">
        <v>263</v>
      </c>
      <c r="D1118" s="3">
        <v>12702</v>
      </c>
      <c r="E1118" s="3" t="s">
        <v>4436</v>
      </c>
      <c r="F1118" s="3" t="s">
        <v>4437</v>
      </c>
      <c r="G1118" s="3"/>
      <c r="H1118" s="3"/>
      <c r="I1118" s="3" t="s">
        <v>42</v>
      </c>
      <c r="J1118" s="3" t="s">
        <v>43</v>
      </c>
      <c r="K1118" s="3" t="s">
        <v>44</v>
      </c>
      <c r="L1118" s="3" t="s">
        <v>6</v>
      </c>
      <c r="M1118" s="3" t="s">
        <v>5256</v>
      </c>
      <c r="N1118" s="3" t="s">
        <v>67</v>
      </c>
      <c r="O1118" s="3" t="s">
        <v>40</v>
      </c>
      <c r="P1118" s="3" t="s">
        <v>40</v>
      </c>
      <c r="Q1118" s="3" t="s">
        <v>40</v>
      </c>
      <c r="R1118" s="3"/>
      <c r="S1118" s="3">
        <v>100</v>
      </c>
      <c r="T1118" s="3">
        <v>30</v>
      </c>
      <c r="U1118" s="3">
        <v>30</v>
      </c>
      <c r="V1118" s="3">
        <v>0</v>
      </c>
      <c r="W1118" s="3" t="s">
        <v>4438</v>
      </c>
      <c r="X1118" s="14" t="str">
        <f t="shared" si="17"/>
        <v>-</v>
      </c>
    </row>
    <row r="1119" spans="1:24" s="4" customFormat="1" ht="11.25" x14ac:dyDescent="0.2">
      <c r="A1119" s="3" t="s">
        <v>3877</v>
      </c>
      <c r="B1119" s="3" t="s">
        <v>4427</v>
      </c>
      <c r="C1119" s="3" t="s">
        <v>263</v>
      </c>
      <c r="D1119" s="3">
        <v>13216</v>
      </c>
      <c r="E1119" s="3" t="s">
        <v>4439</v>
      </c>
      <c r="F1119" s="3" t="s">
        <v>4440</v>
      </c>
      <c r="G1119" s="3" t="s">
        <v>4429</v>
      </c>
      <c r="H1119" s="3"/>
      <c r="I1119" s="3" t="s">
        <v>87</v>
      </c>
      <c r="J1119" s="3" t="s">
        <v>52</v>
      </c>
      <c r="K1119" s="3" t="s">
        <v>53</v>
      </c>
      <c r="L1119" s="3" t="s">
        <v>6</v>
      </c>
      <c r="M1119" s="3" t="s">
        <v>5257</v>
      </c>
      <c r="N1119" s="3">
        <v>3.83</v>
      </c>
      <c r="O1119" s="3">
        <v>1302</v>
      </c>
      <c r="P1119" s="3">
        <v>340</v>
      </c>
      <c r="Q1119" s="3">
        <v>0</v>
      </c>
      <c r="R1119" s="3"/>
      <c r="S1119" s="3">
        <v>2.4</v>
      </c>
      <c r="T1119" s="3">
        <v>913</v>
      </c>
      <c r="U1119" s="3">
        <v>380</v>
      </c>
      <c r="V1119" s="3">
        <v>0</v>
      </c>
      <c r="W1119" s="3" t="s">
        <v>4441</v>
      </c>
      <c r="X1119" s="14">
        <f t="shared" si="17"/>
        <v>-0.59583333333333344</v>
      </c>
    </row>
    <row r="1120" spans="1:24" s="4" customFormat="1" ht="11.25" x14ac:dyDescent="0.2">
      <c r="A1120" s="3" t="s">
        <v>3877</v>
      </c>
      <c r="B1120" s="3" t="s">
        <v>4427</v>
      </c>
      <c r="C1120" s="3" t="s">
        <v>263</v>
      </c>
      <c r="D1120" s="3">
        <v>13495</v>
      </c>
      <c r="E1120" s="3" t="s">
        <v>4442</v>
      </c>
      <c r="F1120" s="3" t="s">
        <v>4445</v>
      </c>
      <c r="G1120" s="3" t="s">
        <v>4443</v>
      </c>
      <c r="H1120" s="3" t="s">
        <v>4444</v>
      </c>
      <c r="I1120" s="3" t="s">
        <v>42</v>
      </c>
      <c r="J1120" s="3" t="s">
        <v>43</v>
      </c>
      <c r="K1120" s="3" t="s">
        <v>44</v>
      </c>
      <c r="L1120" s="3" t="s">
        <v>6</v>
      </c>
      <c r="M1120" s="3" t="s">
        <v>9</v>
      </c>
      <c r="N1120" s="3">
        <v>9.11</v>
      </c>
      <c r="O1120" s="3">
        <v>3150</v>
      </c>
      <c r="P1120" s="3">
        <v>2887</v>
      </c>
      <c r="Q1120" s="3">
        <v>0</v>
      </c>
      <c r="R1120" s="3"/>
      <c r="S1120" s="3">
        <v>-13.98</v>
      </c>
      <c r="T1120" s="3">
        <v>2565</v>
      </c>
      <c r="U1120" s="3">
        <v>2982</v>
      </c>
      <c r="V1120" s="3">
        <v>0</v>
      </c>
      <c r="W1120" s="3"/>
      <c r="X1120" s="14">
        <f t="shared" si="17"/>
        <v>-1.6516452074391987</v>
      </c>
    </row>
    <row r="1121" spans="1:24" s="4" customFormat="1" ht="11.25" x14ac:dyDescent="0.2">
      <c r="A1121" s="3" t="s">
        <v>3877</v>
      </c>
      <c r="B1121" s="3" t="s">
        <v>4427</v>
      </c>
      <c r="C1121" s="3" t="s">
        <v>263</v>
      </c>
      <c r="D1121" s="3">
        <v>13496</v>
      </c>
      <c r="E1121" s="3" t="s">
        <v>4446</v>
      </c>
      <c r="F1121" s="3" t="s">
        <v>4449</v>
      </c>
      <c r="G1121" s="3" t="s">
        <v>4447</v>
      </c>
      <c r="H1121" s="3" t="s">
        <v>4448</v>
      </c>
      <c r="I1121" s="3" t="s">
        <v>42</v>
      </c>
      <c r="J1121" s="3" t="s">
        <v>43</v>
      </c>
      <c r="K1121" s="3" t="s">
        <v>44</v>
      </c>
      <c r="L1121" s="3" t="s">
        <v>6</v>
      </c>
      <c r="M1121" s="3" t="s">
        <v>9</v>
      </c>
      <c r="N1121" s="3">
        <v>100</v>
      </c>
      <c r="O1121" s="3">
        <v>8</v>
      </c>
      <c r="P1121" s="3">
        <v>8</v>
      </c>
      <c r="Q1121" s="3">
        <v>0</v>
      </c>
      <c r="R1121" s="3"/>
      <c r="S1121" s="3">
        <v>40</v>
      </c>
      <c r="T1121" s="3">
        <v>2</v>
      </c>
      <c r="U1121" s="3">
        <v>5</v>
      </c>
      <c r="V1121" s="3">
        <v>0</v>
      </c>
      <c r="W1121" s="3" t="s">
        <v>4450</v>
      </c>
      <c r="X1121" s="14">
        <f t="shared" si="17"/>
        <v>1.5</v>
      </c>
    </row>
    <row r="1122" spans="1:24" s="4" customFormat="1" ht="11.25" x14ac:dyDescent="0.2">
      <c r="A1122" s="3" t="s">
        <v>3877</v>
      </c>
      <c r="B1122" s="3" t="s">
        <v>4451</v>
      </c>
      <c r="C1122" s="3" t="s">
        <v>2069</v>
      </c>
      <c r="D1122" s="3">
        <v>12451</v>
      </c>
      <c r="E1122" s="3" t="s">
        <v>4452</v>
      </c>
      <c r="F1122" s="3" t="s">
        <v>4455</v>
      </c>
      <c r="G1122" s="3" t="s">
        <v>4453</v>
      </c>
      <c r="H1122" s="3" t="s">
        <v>4454</v>
      </c>
      <c r="I1122" s="3" t="s">
        <v>42</v>
      </c>
      <c r="J1122" s="3" t="s">
        <v>43</v>
      </c>
      <c r="K1122" s="3" t="s">
        <v>44</v>
      </c>
      <c r="L1122" s="3" t="s">
        <v>78</v>
      </c>
      <c r="M1122" s="3" t="s">
        <v>5257</v>
      </c>
      <c r="N1122" s="3">
        <v>95.02</v>
      </c>
      <c r="O1122" s="3">
        <v>1716</v>
      </c>
      <c r="P1122" s="3">
        <v>1806</v>
      </c>
      <c r="Q1122" s="3">
        <v>0</v>
      </c>
      <c r="R1122" s="3"/>
      <c r="S1122" s="3">
        <v>0</v>
      </c>
      <c r="T1122" s="3">
        <v>1762</v>
      </c>
      <c r="U1122" s="3">
        <v>1822</v>
      </c>
      <c r="V1122" s="3">
        <v>0</v>
      </c>
      <c r="W1122" s="3" t="s">
        <v>4456</v>
      </c>
      <c r="X1122" s="14" t="str">
        <f t="shared" si="17"/>
        <v>-</v>
      </c>
    </row>
    <row r="1123" spans="1:24" s="4" customFormat="1" ht="11.25" x14ac:dyDescent="0.2">
      <c r="A1123" s="3" t="s">
        <v>3877</v>
      </c>
      <c r="B1123" s="3" t="s">
        <v>4451</v>
      </c>
      <c r="C1123" s="3" t="s">
        <v>2069</v>
      </c>
      <c r="D1123" s="3">
        <v>12543</v>
      </c>
      <c r="E1123" s="3" t="s">
        <v>4457</v>
      </c>
      <c r="F1123" s="3" t="s">
        <v>4458</v>
      </c>
      <c r="G1123" s="3" t="s">
        <v>4453</v>
      </c>
      <c r="H1123" s="3"/>
      <c r="I1123" s="3" t="s">
        <v>42</v>
      </c>
      <c r="J1123" s="3" t="s">
        <v>43</v>
      </c>
      <c r="K1123" s="3" t="s">
        <v>44</v>
      </c>
      <c r="L1123" s="3" t="s">
        <v>392</v>
      </c>
      <c r="M1123" s="3" t="s">
        <v>5256</v>
      </c>
      <c r="N1123" s="3" t="s">
        <v>67</v>
      </c>
      <c r="O1123" s="3" t="s">
        <v>40</v>
      </c>
      <c r="P1123" s="3" t="s">
        <v>40</v>
      </c>
      <c r="Q1123" s="3" t="s">
        <v>40</v>
      </c>
      <c r="R1123" s="3"/>
      <c r="S1123" s="3">
        <v>99.9</v>
      </c>
      <c r="T1123" s="3">
        <v>7497</v>
      </c>
      <c r="U1123" s="3">
        <v>7507</v>
      </c>
      <c r="V1123" s="3">
        <v>0</v>
      </c>
      <c r="W1123" s="3" t="s">
        <v>4459</v>
      </c>
      <c r="X1123" s="14" t="str">
        <f t="shared" si="17"/>
        <v>-</v>
      </c>
    </row>
    <row r="1124" spans="1:24" s="4" customFormat="1" ht="11.25" x14ac:dyDescent="0.2">
      <c r="A1124" s="3" t="s">
        <v>3877</v>
      </c>
      <c r="B1124" s="3" t="s">
        <v>4451</v>
      </c>
      <c r="C1124" s="3" t="s">
        <v>2069</v>
      </c>
      <c r="D1124" s="3">
        <v>12849</v>
      </c>
      <c r="E1124" s="3" t="s">
        <v>4460</v>
      </c>
      <c r="F1124" s="3" t="s">
        <v>4461</v>
      </c>
      <c r="G1124" s="3" t="s">
        <v>4453</v>
      </c>
      <c r="H1124" s="3"/>
      <c r="I1124" s="3" t="s">
        <v>42</v>
      </c>
      <c r="J1124" s="3" t="s">
        <v>43</v>
      </c>
      <c r="K1124" s="3" t="s">
        <v>44</v>
      </c>
      <c r="L1124" s="3" t="s">
        <v>45</v>
      </c>
      <c r="M1124" s="3" t="s">
        <v>5256</v>
      </c>
      <c r="N1124" s="3" t="s">
        <v>67</v>
      </c>
      <c r="O1124" s="3" t="s">
        <v>40</v>
      </c>
      <c r="P1124" s="3" t="s">
        <v>40</v>
      </c>
      <c r="Q1124" s="3" t="s">
        <v>40</v>
      </c>
      <c r="R1124" s="3"/>
      <c r="S1124" s="3">
        <v>91.9</v>
      </c>
      <c r="T1124" s="3">
        <v>147</v>
      </c>
      <c r="U1124" s="3">
        <v>160</v>
      </c>
      <c r="V1124" s="3">
        <v>0</v>
      </c>
      <c r="W1124" s="3" t="s">
        <v>4462</v>
      </c>
      <c r="X1124" s="14" t="str">
        <f t="shared" si="17"/>
        <v>-</v>
      </c>
    </row>
    <row r="1125" spans="1:24" s="4" customFormat="1" ht="11.25" x14ac:dyDescent="0.2">
      <c r="A1125" s="3" t="s">
        <v>3877</v>
      </c>
      <c r="B1125" s="3" t="s">
        <v>4451</v>
      </c>
      <c r="C1125" s="3" t="s">
        <v>2069</v>
      </c>
      <c r="D1125" s="3">
        <v>12861</v>
      </c>
      <c r="E1125" s="3" t="s">
        <v>4463</v>
      </c>
      <c r="F1125" s="3" t="s">
        <v>4464</v>
      </c>
      <c r="G1125" s="3" t="s">
        <v>4453</v>
      </c>
      <c r="H1125" s="3"/>
      <c r="I1125" s="3" t="s">
        <v>42</v>
      </c>
      <c r="J1125" s="3" t="s">
        <v>43</v>
      </c>
      <c r="K1125" s="3" t="s">
        <v>53</v>
      </c>
      <c r="L1125" s="3" t="s">
        <v>78</v>
      </c>
      <c r="M1125" s="3" t="s">
        <v>5256</v>
      </c>
      <c r="N1125" s="3" t="s">
        <v>67</v>
      </c>
      <c r="O1125" s="3" t="s">
        <v>40</v>
      </c>
      <c r="P1125" s="3" t="s">
        <v>40</v>
      </c>
      <c r="Q1125" s="3" t="s">
        <v>40</v>
      </c>
      <c r="R1125" s="3"/>
      <c r="S1125" s="3">
        <v>76.099999999999994</v>
      </c>
      <c r="T1125" s="3">
        <v>1131</v>
      </c>
      <c r="U1125" s="3">
        <v>1486</v>
      </c>
      <c r="V1125" s="3">
        <v>0</v>
      </c>
      <c r="W1125" s="3" t="s">
        <v>4465</v>
      </c>
      <c r="X1125" s="14" t="str">
        <f t="shared" si="17"/>
        <v>-</v>
      </c>
    </row>
    <row r="1126" spans="1:24" s="4" customFormat="1" ht="11.25" x14ac:dyDescent="0.2">
      <c r="A1126" s="3" t="s">
        <v>3877</v>
      </c>
      <c r="B1126" s="3" t="s">
        <v>4451</v>
      </c>
      <c r="C1126" s="3" t="s">
        <v>2069</v>
      </c>
      <c r="D1126" s="3">
        <v>13357</v>
      </c>
      <c r="E1126" s="3" t="s">
        <v>4466</v>
      </c>
      <c r="F1126" s="3" t="s">
        <v>4469</v>
      </c>
      <c r="G1126" s="3" t="s">
        <v>4467</v>
      </c>
      <c r="H1126" s="3" t="s">
        <v>4468</v>
      </c>
      <c r="I1126" s="3" t="s">
        <v>42</v>
      </c>
      <c r="J1126" s="3" t="s">
        <v>43</v>
      </c>
      <c r="K1126" s="3" t="s">
        <v>53</v>
      </c>
      <c r="L1126" s="3" t="s">
        <v>6</v>
      </c>
      <c r="M1126" s="3" t="s">
        <v>5257</v>
      </c>
      <c r="N1126" s="3">
        <v>93.8</v>
      </c>
      <c r="O1126" s="3">
        <v>45</v>
      </c>
      <c r="P1126" s="3">
        <v>48</v>
      </c>
      <c r="Q1126" s="3">
        <v>0</v>
      </c>
      <c r="R1126" s="3"/>
      <c r="S1126" s="3">
        <v>100</v>
      </c>
      <c r="T1126" s="3">
        <v>48</v>
      </c>
      <c r="U1126" s="3">
        <v>48</v>
      </c>
      <c r="V1126" s="3">
        <v>0</v>
      </c>
      <c r="W1126" s="3" t="s">
        <v>4470</v>
      </c>
      <c r="X1126" s="14">
        <f t="shared" si="17"/>
        <v>-6.2000000000000027E-2</v>
      </c>
    </row>
    <row r="1127" spans="1:24" s="4" customFormat="1" ht="11.25" x14ac:dyDescent="0.2">
      <c r="A1127" s="3" t="s">
        <v>3877</v>
      </c>
      <c r="B1127" s="3" t="s">
        <v>4451</v>
      </c>
      <c r="C1127" s="3" t="s">
        <v>2069</v>
      </c>
      <c r="D1127" s="3">
        <v>13487</v>
      </c>
      <c r="E1127" s="3" t="s">
        <v>4471</v>
      </c>
      <c r="F1127" s="3" t="s">
        <v>4474</v>
      </c>
      <c r="G1127" s="3" t="s">
        <v>4472</v>
      </c>
      <c r="H1127" s="3" t="s">
        <v>4473</v>
      </c>
      <c r="I1127" s="3" t="s">
        <v>42</v>
      </c>
      <c r="J1127" s="3" t="s">
        <v>43</v>
      </c>
      <c r="K1127" s="3" t="s">
        <v>44</v>
      </c>
      <c r="L1127" s="3" t="s">
        <v>6</v>
      </c>
      <c r="M1127" s="3" t="s">
        <v>9</v>
      </c>
      <c r="N1127" s="3">
        <v>56.52</v>
      </c>
      <c r="O1127" s="3">
        <v>13</v>
      </c>
      <c r="P1127" s="3">
        <v>23</v>
      </c>
      <c r="Q1127" s="3">
        <v>0</v>
      </c>
      <c r="R1127" s="3"/>
      <c r="S1127" s="3">
        <v>47.83</v>
      </c>
      <c r="T1127" s="3">
        <v>11</v>
      </c>
      <c r="U1127" s="3">
        <v>23</v>
      </c>
      <c r="V1127" s="3">
        <v>0</v>
      </c>
      <c r="W1127" s="3" t="s">
        <v>4475</v>
      </c>
      <c r="X1127" s="14">
        <f t="shared" si="17"/>
        <v>0.18168513485260307</v>
      </c>
    </row>
    <row r="1128" spans="1:24" s="4" customFormat="1" ht="11.25" x14ac:dyDescent="0.2">
      <c r="A1128" s="3" t="s">
        <v>3877</v>
      </c>
      <c r="B1128" s="3" t="s">
        <v>4476</v>
      </c>
      <c r="C1128" s="3" t="s">
        <v>263</v>
      </c>
      <c r="D1128" s="3">
        <v>6167</v>
      </c>
      <c r="E1128" s="3" t="s">
        <v>4477</v>
      </c>
      <c r="F1128" s="3" t="s">
        <v>4478</v>
      </c>
      <c r="G1128" s="3"/>
      <c r="H1128" s="3"/>
      <c r="I1128" s="3" t="s">
        <v>42</v>
      </c>
      <c r="J1128" s="3" t="s">
        <v>43</v>
      </c>
      <c r="K1128" s="3" t="s">
        <v>44</v>
      </c>
      <c r="L1128" s="3" t="s">
        <v>6</v>
      </c>
      <c r="M1128" s="3" t="s">
        <v>5256</v>
      </c>
      <c r="N1128" s="3" t="s">
        <v>67</v>
      </c>
      <c r="O1128" s="3" t="s">
        <v>40</v>
      </c>
      <c r="P1128" s="3" t="s">
        <v>40</v>
      </c>
      <c r="Q1128" s="3" t="s">
        <v>40</v>
      </c>
      <c r="R1128" s="3"/>
      <c r="S1128" s="3">
        <v>100</v>
      </c>
      <c r="T1128" s="3">
        <v>0</v>
      </c>
      <c r="U1128" s="3">
        <v>525600</v>
      </c>
      <c r="V1128" s="3">
        <v>0</v>
      </c>
      <c r="W1128" s="3" t="s">
        <v>4479</v>
      </c>
      <c r="X1128" s="14" t="str">
        <f t="shared" si="17"/>
        <v>-</v>
      </c>
    </row>
    <row r="1129" spans="1:24" s="4" customFormat="1" ht="11.25" x14ac:dyDescent="0.2">
      <c r="A1129" s="3" t="s">
        <v>3877</v>
      </c>
      <c r="B1129" s="3" t="s">
        <v>4476</v>
      </c>
      <c r="C1129" s="3" t="s">
        <v>263</v>
      </c>
      <c r="D1129" s="3">
        <v>10090</v>
      </c>
      <c r="E1129" s="3" t="s">
        <v>4480</v>
      </c>
      <c r="F1129" s="3" t="s">
        <v>4483</v>
      </c>
      <c r="G1129" s="3" t="s">
        <v>4481</v>
      </c>
      <c r="H1129" s="3" t="s">
        <v>4482</v>
      </c>
      <c r="I1129" s="3" t="s">
        <v>87</v>
      </c>
      <c r="J1129" s="3" t="s">
        <v>52</v>
      </c>
      <c r="K1129" s="3" t="s">
        <v>44</v>
      </c>
      <c r="L1129" s="3" t="s">
        <v>45</v>
      </c>
      <c r="M1129" s="3" t="s">
        <v>5257</v>
      </c>
      <c r="N1129" s="3">
        <v>25</v>
      </c>
      <c r="O1129" s="3">
        <v>50000</v>
      </c>
      <c r="P1129" s="3">
        <v>2000</v>
      </c>
      <c r="Q1129" s="3">
        <v>0</v>
      </c>
      <c r="R1129" s="3"/>
      <c r="S1129" s="3">
        <v>29</v>
      </c>
      <c r="T1129" s="3">
        <v>40808</v>
      </c>
      <c r="U1129" s="3">
        <v>1386</v>
      </c>
      <c r="V1129" s="3">
        <v>0</v>
      </c>
      <c r="W1129" s="3" t="s">
        <v>4484</v>
      </c>
      <c r="X1129" s="14">
        <f t="shared" si="17"/>
        <v>0.13793103448275862</v>
      </c>
    </row>
    <row r="1130" spans="1:24" s="4" customFormat="1" ht="11.25" x14ac:dyDescent="0.2">
      <c r="A1130" s="3" t="s">
        <v>3877</v>
      </c>
      <c r="B1130" s="3" t="s">
        <v>4476</v>
      </c>
      <c r="C1130" s="3" t="s">
        <v>263</v>
      </c>
      <c r="D1130" s="3">
        <v>12598</v>
      </c>
      <c r="E1130" s="3" t="s">
        <v>4485</v>
      </c>
      <c r="F1130" s="3" t="s">
        <v>4488</v>
      </c>
      <c r="G1130" s="3" t="s">
        <v>4486</v>
      </c>
      <c r="H1130" s="3" t="s">
        <v>4487</v>
      </c>
      <c r="I1130" s="3" t="s">
        <v>42</v>
      </c>
      <c r="J1130" s="3" t="s">
        <v>43</v>
      </c>
      <c r="K1130" s="3" t="s">
        <v>44</v>
      </c>
      <c r="L1130" s="3" t="s">
        <v>45</v>
      </c>
      <c r="M1130" s="3" t="s">
        <v>5257</v>
      </c>
      <c r="N1130" s="3">
        <v>65</v>
      </c>
      <c r="O1130" s="3">
        <v>21125</v>
      </c>
      <c r="P1130" s="3">
        <v>32500</v>
      </c>
      <c r="Q1130" s="3">
        <v>0</v>
      </c>
      <c r="R1130" s="3"/>
      <c r="S1130" s="3">
        <v>88</v>
      </c>
      <c r="T1130" s="3">
        <v>28435</v>
      </c>
      <c r="U1130" s="3">
        <v>32348</v>
      </c>
      <c r="V1130" s="3">
        <v>0</v>
      </c>
      <c r="W1130" s="3" t="s">
        <v>4489</v>
      </c>
      <c r="X1130" s="14">
        <f t="shared" si="17"/>
        <v>-0.26136363636363635</v>
      </c>
    </row>
    <row r="1131" spans="1:24" s="4" customFormat="1" ht="11.25" x14ac:dyDescent="0.2">
      <c r="A1131" s="3" t="s">
        <v>3877</v>
      </c>
      <c r="B1131" s="3" t="s">
        <v>4476</v>
      </c>
      <c r="C1131" s="3" t="s">
        <v>263</v>
      </c>
      <c r="D1131" s="3">
        <v>12744</v>
      </c>
      <c r="E1131" s="3" t="s">
        <v>4490</v>
      </c>
      <c r="F1131" s="3" t="s">
        <v>4491</v>
      </c>
      <c r="G1131" s="3"/>
      <c r="H1131" s="3"/>
      <c r="I1131" s="3" t="s">
        <v>87</v>
      </c>
      <c r="J1131" s="3" t="s">
        <v>52</v>
      </c>
      <c r="K1131" s="3" t="s">
        <v>53</v>
      </c>
      <c r="L1131" s="3" t="s">
        <v>6</v>
      </c>
      <c r="M1131" s="3" t="s">
        <v>5256</v>
      </c>
      <c r="N1131" s="3" t="s">
        <v>67</v>
      </c>
      <c r="O1131" s="3" t="s">
        <v>40</v>
      </c>
      <c r="P1131" s="3" t="s">
        <v>40</v>
      </c>
      <c r="Q1131" s="3" t="s">
        <v>40</v>
      </c>
      <c r="R1131" s="3"/>
      <c r="S1131" s="3">
        <v>25.2</v>
      </c>
      <c r="T1131" s="3">
        <v>39819</v>
      </c>
      <c r="U1131" s="3">
        <v>1583</v>
      </c>
      <c r="V1131" s="3">
        <v>0</v>
      </c>
      <c r="W1131" s="3" t="s">
        <v>4492</v>
      </c>
      <c r="X1131" s="14" t="e">
        <f t="shared" si="17"/>
        <v>#VALUE!</v>
      </c>
    </row>
    <row r="1132" spans="1:24" s="4" customFormat="1" ht="11.25" x14ac:dyDescent="0.2">
      <c r="A1132" s="3" t="s">
        <v>3877</v>
      </c>
      <c r="B1132" s="3" t="s">
        <v>4476</v>
      </c>
      <c r="C1132" s="3" t="s">
        <v>263</v>
      </c>
      <c r="D1132" s="3">
        <v>13142</v>
      </c>
      <c r="E1132" s="3" t="s">
        <v>4493</v>
      </c>
      <c r="F1132" s="3" t="s">
        <v>4494</v>
      </c>
      <c r="G1132" s="3"/>
      <c r="H1132" s="3"/>
      <c r="I1132" s="3" t="s">
        <v>42</v>
      </c>
      <c r="J1132" s="3" t="s">
        <v>43</v>
      </c>
      <c r="K1132" s="3" t="s">
        <v>44</v>
      </c>
      <c r="L1132" s="3" t="s">
        <v>6</v>
      </c>
      <c r="M1132" s="3" t="s">
        <v>5256</v>
      </c>
      <c r="N1132" s="3" t="s">
        <v>67</v>
      </c>
      <c r="O1132" s="3" t="s">
        <v>40</v>
      </c>
      <c r="P1132" s="3" t="s">
        <v>40</v>
      </c>
      <c r="Q1132" s="3" t="s">
        <v>40</v>
      </c>
      <c r="R1132" s="3"/>
      <c r="S1132" s="3">
        <v>100</v>
      </c>
      <c r="T1132" s="3">
        <v>12</v>
      </c>
      <c r="U1132" s="3">
        <v>12</v>
      </c>
      <c r="V1132" s="3">
        <v>0</v>
      </c>
      <c r="W1132" s="3" t="s">
        <v>4495</v>
      </c>
      <c r="X1132" s="14" t="str">
        <f t="shared" si="17"/>
        <v>-</v>
      </c>
    </row>
    <row r="1133" spans="1:24" s="4" customFormat="1" ht="11.25" x14ac:dyDescent="0.2">
      <c r="A1133" s="3" t="s">
        <v>3877</v>
      </c>
      <c r="B1133" s="3" t="s">
        <v>4476</v>
      </c>
      <c r="C1133" s="3" t="s">
        <v>263</v>
      </c>
      <c r="D1133" s="3">
        <v>13766</v>
      </c>
      <c r="E1133" s="3" t="s">
        <v>4496</v>
      </c>
      <c r="F1133" s="3" t="s">
        <v>4499</v>
      </c>
      <c r="G1133" s="3" t="s">
        <v>4497</v>
      </c>
      <c r="H1133" s="3" t="s">
        <v>4498</v>
      </c>
      <c r="I1133" s="3" t="s">
        <v>42</v>
      </c>
      <c r="J1133" s="3" t="s">
        <v>43</v>
      </c>
      <c r="K1133" s="3" t="s">
        <v>44</v>
      </c>
      <c r="L1133" s="3" t="s">
        <v>6</v>
      </c>
      <c r="M1133" s="3" t="s">
        <v>9</v>
      </c>
      <c r="N1133" s="3">
        <v>99.97</v>
      </c>
      <c r="O1133" s="3">
        <v>525442</v>
      </c>
      <c r="P1133" s="3">
        <v>525600</v>
      </c>
      <c r="Q1133" s="3">
        <v>0</v>
      </c>
      <c r="R1133" s="3"/>
      <c r="S1133" s="3" t="s">
        <v>67</v>
      </c>
      <c r="T1133" s="3" t="s">
        <v>40</v>
      </c>
      <c r="U1133" s="3" t="s">
        <v>40</v>
      </c>
      <c r="V1133" s="3" t="s">
        <v>40</v>
      </c>
      <c r="W1133" s="3" t="s">
        <v>4500</v>
      </c>
      <c r="X1133" s="14">
        <f t="shared" si="17"/>
        <v>1</v>
      </c>
    </row>
    <row r="1134" spans="1:24" s="4" customFormat="1" ht="11.25" x14ac:dyDescent="0.2">
      <c r="A1134" s="3" t="s">
        <v>3877</v>
      </c>
      <c r="B1134" s="3" t="s">
        <v>4476</v>
      </c>
      <c r="C1134" s="3" t="s">
        <v>263</v>
      </c>
      <c r="D1134" s="3">
        <v>13771</v>
      </c>
      <c r="E1134" s="3" t="s">
        <v>4501</v>
      </c>
      <c r="F1134" s="3" t="s">
        <v>4503</v>
      </c>
      <c r="G1134" s="3" t="s">
        <v>4497</v>
      </c>
      <c r="H1134" s="3" t="s">
        <v>4502</v>
      </c>
      <c r="I1134" s="3" t="s">
        <v>42</v>
      </c>
      <c r="J1134" s="3" t="s">
        <v>43</v>
      </c>
      <c r="K1134" s="3" t="s">
        <v>44</v>
      </c>
      <c r="L1134" s="3" t="s">
        <v>6</v>
      </c>
      <c r="M1134" s="3" t="s">
        <v>9</v>
      </c>
      <c r="N1134" s="3">
        <v>61.29</v>
      </c>
      <c r="O1134" s="3">
        <v>114</v>
      </c>
      <c r="P1134" s="3">
        <v>186</v>
      </c>
      <c r="Q1134" s="3">
        <v>0</v>
      </c>
      <c r="R1134" s="3"/>
      <c r="S1134" s="3" t="s">
        <v>67</v>
      </c>
      <c r="T1134" s="3" t="s">
        <v>40</v>
      </c>
      <c r="U1134" s="3" t="s">
        <v>40</v>
      </c>
      <c r="V1134" s="3" t="s">
        <v>40</v>
      </c>
      <c r="W1134" s="3" t="s">
        <v>4504</v>
      </c>
      <c r="X1134" s="14">
        <f t="shared" si="17"/>
        <v>1</v>
      </c>
    </row>
    <row r="1135" spans="1:24" s="4" customFormat="1" ht="11.25" x14ac:dyDescent="0.2">
      <c r="A1135" s="3" t="s">
        <v>3877</v>
      </c>
      <c r="B1135" s="3" t="s">
        <v>4476</v>
      </c>
      <c r="C1135" s="3" t="s">
        <v>263</v>
      </c>
      <c r="D1135" s="3">
        <v>13774</v>
      </c>
      <c r="E1135" s="3" t="s">
        <v>4505</v>
      </c>
      <c r="F1135" s="3" t="s">
        <v>4507</v>
      </c>
      <c r="G1135" s="3" t="s">
        <v>4497</v>
      </c>
      <c r="H1135" s="3" t="s">
        <v>4506</v>
      </c>
      <c r="I1135" s="3" t="s">
        <v>42</v>
      </c>
      <c r="J1135" s="3" t="s">
        <v>43</v>
      </c>
      <c r="K1135" s="3" t="s">
        <v>53</v>
      </c>
      <c r="L1135" s="3" t="s">
        <v>6</v>
      </c>
      <c r="M1135" s="3" t="s">
        <v>9</v>
      </c>
      <c r="N1135" s="3">
        <v>99</v>
      </c>
      <c r="O1135" s="3">
        <v>12870</v>
      </c>
      <c r="P1135" s="3">
        <v>13000</v>
      </c>
      <c r="Q1135" s="3">
        <v>0</v>
      </c>
      <c r="R1135" s="3"/>
      <c r="S1135" s="3" t="s">
        <v>67</v>
      </c>
      <c r="T1135" s="3" t="s">
        <v>40</v>
      </c>
      <c r="U1135" s="3" t="s">
        <v>40</v>
      </c>
      <c r="V1135" s="3" t="s">
        <v>40</v>
      </c>
      <c r="W1135" s="3" t="s">
        <v>4508</v>
      </c>
      <c r="X1135" s="14">
        <f t="shared" si="17"/>
        <v>1</v>
      </c>
    </row>
    <row r="1136" spans="1:24" s="4" customFormat="1" ht="11.25" x14ac:dyDescent="0.2">
      <c r="A1136" s="3" t="s">
        <v>3877</v>
      </c>
      <c r="B1136" s="3" t="s">
        <v>4476</v>
      </c>
      <c r="C1136" s="3" t="s">
        <v>263</v>
      </c>
      <c r="D1136" s="3">
        <v>13777</v>
      </c>
      <c r="E1136" s="3" t="s">
        <v>4509</v>
      </c>
      <c r="F1136" s="3" t="s">
        <v>4511</v>
      </c>
      <c r="G1136" s="3"/>
      <c r="H1136" s="3" t="s">
        <v>4510</v>
      </c>
      <c r="I1136" s="3" t="s">
        <v>87</v>
      </c>
      <c r="J1136" s="3" t="s">
        <v>52</v>
      </c>
      <c r="K1136" s="3" t="s">
        <v>53</v>
      </c>
      <c r="L1136" s="3" t="s">
        <v>6</v>
      </c>
      <c r="M1136" s="3" t="s">
        <v>9</v>
      </c>
      <c r="N1136" s="3">
        <v>18</v>
      </c>
      <c r="O1136" s="3">
        <v>3500</v>
      </c>
      <c r="P1136" s="3">
        <v>194</v>
      </c>
      <c r="Q1136" s="3">
        <v>0</v>
      </c>
      <c r="R1136" s="3"/>
      <c r="S1136" s="3" t="s">
        <v>67</v>
      </c>
      <c r="T1136" s="3" t="s">
        <v>40</v>
      </c>
      <c r="U1136" s="3" t="s">
        <v>40</v>
      </c>
      <c r="V1136" s="3" t="s">
        <v>40</v>
      </c>
      <c r="W1136" s="3"/>
      <c r="X1136" s="14">
        <f t="shared" si="17"/>
        <v>-1</v>
      </c>
    </row>
    <row r="1137" spans="1:24" s="4" customFormat="1" ht="11.25" x14ac:dyDescent="0.2">
      <c r="A1137" s="3" t="s">
        <v>3877</v>
      </c>
      <c r="B1137" s="3" t="s">
        <v>4476</v>
      </c>
      <c r="C1137" s="3" t="s">
        <v>263</v>
      </c>
      <c r="D1137" s="3">
        <v>13787</v>
      </c>
      <c r="E1137" s="3" t="s">
        <v>4512</v>
      </c>
      <c r="F1137" s="3" t="s">
        <v>4515</v>
      </c>
      <c r="G1137" s="3" t="s">
        <v>4513</v>
      </c>
      <c r="H1137" s="3" t="s">
        <v>4514</v>
      </c>
      <c r="I1137" s="3" t="s">
        <v>42</v>
      </c>
      <c r="J1137" s="3" t="s">
        <v>43</v>
      </c>
      <c r="K1137" s="3" t="s">
        <v>44</v>
      </c>
      <c r="L1137" s="3" t="s">
        <v>45</v>
      </c>
      <c r="M1137" s="3" t="s">
        <v>9</v>
      </c>
      <c r="N1137" s="3">
        <v>70.209999999999994</v>
      </c>
      <c r="O1137" s="3">
        <v>33</v>
      </c>
      <c r="P1137" s="3">
        <v>47</v>
      </c>
      <c r="Q1137" s="3">
        <v>0</v>
      </c>
      <c r="R1137" s="3"/>
      <c r="S1137" s="3" t="s">
        <v>67</v>
      </c>
      <c r="T1137" s="3" t="s">
        <v>40</v>
      </c>
      <c r="U1137" s="3" t="s">
        <v>40</v>
      </c>
      <c r="V1137" s="3" t="s">
        <v>40</v>
      </c>
      <c r="W1137" s="3" t="s">
        <v>4516</v>
      </c>
      <c r="X1137" s="14">
        <f t="shared" si="17"/>
        <v>1</v>
      </c>
    </row>
    <row r="1138" spans="1:24" s="4" customFormat="1" ht="11.25" x14ac:dyDescent="0.2">
      <c r="A1138" s="3" t="s">
        <v>3877</v>
      </c>
      <c r="B1138" s="3" t="s">
        <v>4476</v>
      </c>
      <c r="C1138" s="3" t="s">
        <v>263</v>
      </c>
      <c r="D1138" s="3">
        <v>13788</v>
      </c>
      <c r="E1138" s="3" t="s">
        <v>4517</v>
      </c>
      <c r="F1138" s="3" t="s">
        <v>4519</v>
      </c>
      <c r="G1138" s="3" t="s">
        <v>4513</v>
      </c>
      <c r="H1138" s="3" t="s">
        <v>4518</v>
      </c>
      <c r="I1138" s="3" t="s">
        <v>42</v>
      </c>
      <c r="J1138" s="3" t="s">
        <v>43</v>
      </c>
      <c r="K1138" s="3" t="s">
        <v>505</v>
      </c>
      <c r="L1138" s="3" t="s">
        <v>45</v>
      </c>
      <c r="M1138" s="3" t="s">
        <v>9</v>
      </c>
      <c r="N1138" s="3">
        <v>40</v>
      </c>
      <c r="O1138" s="3">
        <v>8800000000</v>
      </c>
      <c r="P1138" s="3">
        <v>22000000000</v>
      </c>
      <c r="Q1138" s="3">
        <v>0</v>
      </c>
      <c r="R1138" s="3"/>
      <c r="S1138" s="3" t="s">
        <v>67</v>
      </c>
      <c r="T1138" s="3" t="s">
        <v>40</v>
      </c>
      <c r="U1138" s="3" t="s">
        <v>40</v>
      </c>
      <c r="V1138" s="3" t="s">
        <v>40</v>
      </c>
      <c r="W1138" s="3" t="s">
        <v>4520</v>
      </c>
      <c r="X1138" s="14">
        <f t="shared" si="17"/>
        <v>1</v>
      </c>
    </row>
    <row r="1139" spans="1:24" s="4" customFormat="1" ht="11.25" x14ac:dyDescent="0.2">
      <c r="A1139" s="3" t="s">
        <v>3877</v>
      </c>
      <c r="B1139" s="3" t="s">
        <v>4476</v>
      </c>
      <c r="C1139" s="3" t="s">
        <v>263</v>
      </c>
      <c r="D1139" s="3">
        <v>13793</v>
      </c>
      <c r="E1139" s="3" t="s">
        <v>4521</v>
      </c>
      <c r="F1139" s="3" t="s">
        <v>4524</v>
      </c>
      <c r="G1139" s="3" t="s">
        <v>4522</v>
      </c>
      <c r="H1139" s="3" t="s">
        <v>4523</v>
      </c>
      <c r="I1139" s="3" t="s">
        <v>42</v>
      </c>
      <c r="J1139" s="3" t="s">
        <v>43</v>
      </c>
      <c r="K1139" s="3" t="s">
        <v>44</v>
      </c>
      <c r="L1139" s="3" t="s">
        <v>6</v>
      </c>
      <c r="M1139" s="3" t="s">
        <v>9</v>
      </c>
      <c r="N1139" s="3">
        <v>78.599999999999994</v>
      </c>
      <c r="O1139" s="3">
        <v>22950</v>
      </c>
      <c r="P1139" s="3">
        <v>29200</v>
      </c>
      <c r="Q1139" s="3">
        <v>0</v>
      </c>
      <c r="R1139" s="3"/>
      <c r="S1139" s="3" t="s">
        <v>67</v>
      </c>
      <c r="T1139" s="3" t="s">
        <v>40</v>
      </c>
      <c r="U1139" s="3" t="s">
        <v>40</v>
      </c>
      <c r="V1139" s="3" t="s">
        <v>40</v>
      </c>
      <c r="W1139" s="3" t="s">
        <v>4525</v>
      </c>
      <c r="X1139" s="14">
        <f t="shared" si="17"/>
        <v>1</v>
      </c>
    </row>
    <row r="1140" spans="1:24" s="4" customFormat="1" ht="11.25" x14ac:dyDescent="0.2">
      <c r="A1140" s="3" t="s">
        <v>3877</v>
      </c>
      <c r="B1140" s="3" t="s">
        <v>4476</v>
      </c>
      <c r="C1140" s="3" t="s">
        <v>263</v>
      </c>
      <c r="D1140" s="3">
        <v>13794</v>
      </c>
      <c r="E1140" s="3" t="s">
        <v>4526</v>
      </c>
      <c r="F1140" s="3" t="s">
        <v>4528</v>
      </c>
      <c r="G1140" s="3" t="s">
        <v>4522</v>
      </c>
      <c r="H1140" s="3" t="s">
        <v>4527</v>
      </c>
      <c r="I1140" s="3" t="s">
        <v>42</v>
      </c>
      <c r="J1140" s="3" t="s">
        <v>43</v>
      </c>
      <c r="K1140" s="3" t="s">
        <v>44</v>
      </c>
      <c r="L1140" s="3" t="s">
        <v>6</v>
      </c>
      <c r="M1140" s="3" t="s">
        <v>9</v>
      </c>
      <c r="N1140" s="3">
        <v>81.88</v>
      </c>
      <c r="O1140" s="3">
        <v>5650</v>
      </c>
      <c r="P1140" s="3">
        <v>6900</v>
      </c>
      <c r="Q1140" s="3">
        <v>0</v>
      </c>
      <c r="R1140" s="3"/>
      <c r="S1140" s="3" t="s">
        <v>67</v>
      </c>
      <c r="T1140" s="3" t="s">
        <v>40</v>
      </c>
      <c r="U1140" s="3" t="s">
        <v>40</v>
      </c>
      <c r="V1140" s="3" t="s">
        <v>40</v>
      </c>
      <c r="W1140" s="3" t="s">
        <v>4529</v>
      </c>
      <c r="X1140" s="14">
        <f t="shared" si="17"/>
        <v>1</v>
      </c>
    </row>
    <row r="1141" spans="1:24" s="4" customFormat="1" ht="11.25" x14ac:dyDescent="0.2">
      <c r="A1141" s="3" t="s">
        <v>3877</v>
      </c>
      <c r="B1141" s="3" t="s">
        <v>4476</v>
      </c>
      <c r="C1141" s="3" t="s">
        <v>263</v>
      </c>
      <c r="D1141" s="3">
        <v>13795</v>
      </c>
      <c r="E1141" s="3" t="s">
        <v>4530</v>
      </c>
      <c r="F1141" s="3" t="s">
        <v>4532</v>
      </c>
      <c r="G1141" s="3" t="s">
        <v>4481</v>
      </c>
      <c r="H1141" s="3" t="s">
        <v>4531</v>
      </c>
      <c r="I1141" s="3" t="s">
        <v>2177</v>
      </c>
      <c r="J1141" s="3" t="s">
        <v>43</v>
      </c>
      <c r="K1141" s="3" t="s">
        <v>953</v>
      </c>
      <c r="L1141" s="3" t="s">
        <v>6</v>
      </c>
      <c r="M1141" s="3" t="s">
        <v>9</v>
      </c>
      <c r="N1141" s="3">
        <v>80000</v>
      </c>
      <c r="O1141" s="3">
        <v>32000000</v>
      </c>
      <c r="P1141" s="3">
        <v>400</v>
      </c>
      <c r="Q1141" s="3">
        <v>0</v>
      </c>
      <c r="R1141" s="3"/>
      <c r="S1141" s="3" t="s">
        <v>67</v>
      </c>
      <c r="T1141" s="3" t="s">
        <v>40</v>
      </c>
      <c r="U1141" s="3" t="s">
        <v>40</v>
      </c>
      <c r="V1141" s="3" t="s">
        <v>40</v>
      </c>
      <c r="W1141" s="3" t="s">
        <v>4533</v>
      </c>
      <c r="X1141" s="14">
        <f t="shared" si="17"/>
        <v>1</v>
      </c>
    </row>
    <row r="1142" spans="1:24" s="4" customFormat="1" ht="11.25" x14ac:dyDescent="0.2">
      <c r="A1142" s="3" t="s">
        <v>3877</v>
      </c>
      <c r="B1142" s="3" t="s">
        <v>4476</v>
      </c>
      <c r="C1142" s="3" t="s">
        <v>263</v>
      </c>
      <c r="D1142" s="3">
        <v>13796</v>
      </c>
      <c r="E1142" s="3" t="s">
        <v>4534</v>
      </c>
      <c r="F1142" s="3" t="s">
        <v>4536</v>
      </c>
      <c r="G1142" s="3" t="s">
        <v>4481</v>
      </c>
      <c r="H1142" s="3" t="s">
        <v>4535</v>
      </c>
      <c r="I1142" s="3" t="s">
        <v>42</v>
      </c>
      <c r="J1142" s="3" t="s">
        <v>52</v>
      </c>
      <c r="K1142" s="3" t="s">
        <v>44</v>
      </c>
      <c r="L1142" s="3" t="s">
        <v>6</v>
      </c>
      <c r="M1142" s="3" t="s">
        <v>9</v>
      </c>
      <c r="N1142" s="3">
        <v>203</v>
      </c>
      <c r="O1142" s="3">
        <v>345</v>
      </c>
      <c r="P1142" s="3">
        <v>170</v>
      </c>
      <c r="Q1142" s="3">
        <v>0</v>
      </c>
      <c r="R1142" s="3"/>
      <c r="S1142" s="3" t="s">
        <v>67</v>
      </c>
      <c r="T1142" s="3" t="s">
        <v>40</v>
      </c>
      <c r="U1142" s="3" t="s">
        <v>40</v>
      </c>
      <c r="V1142" s="3" t="s">
        <v>40</v>
      </c>
      <c r="W1142" s="3" t="s">
        <v>4537</v>
      </c>
      <c r="X1142" s="14">
        <f t="shared" si="17"/>
        <v>-1</v>
      </c>
    </row>
    <row r="1143" spans="1:24" s="4" customFormat="1" ht="11.25" x14ac:dyDescent="0.2">
      <c r="A1143" s="3" t="s">
        <v>3877</v>
      </c>
      <c r="B1143" s="3" t="s">
        <v>4476</v>
      </c>
      <c r="C1143" s="3" t="s">
        <v>263</v>
      </c>
      <c r="D1143" s="3">
        <v>13804</v>
      </c>
      <c r="E1143" s="3" t="s">
        <v>4538</v>
      </c>
      <c r="F1143" s="3" t="s">
        <v>4541</v>
      </c>
      <c r="G1143" s="3" t="s">
        <v>4539</v>
      </c>
      <c r="H1143" s="3" t="s">
        <v>4540</v>
      </c>
      <c r="I1143" s="3" t="s">
        <v>42</v>
      </c>
      <c r="J1143" s="3" t="s">
        <v>43</v>
      </c>
      <c r="K1143" s="3" t="s">
        <v>44</v>
      </c>
      <c r="L1143" s="3" t="s">
        <v>6</v>
      </c>
      <c r="M1143" s="3" t="s">
        <v>9</v>
      </c>
      <c r="N1143" s="3">
        <v>50</v>
      </c>
      <c r="O1143" s="3">
        <v>173</v>
      </c>
      <c r="P1143" s="3">
        <v>346</v>
      </c>
      <c r="Q1143" s="3">
        <v>0</v>
      </c>
      <c r="R1143" s="3"/>
      <c r="S1143" s="3" t="s">
        <v>67</v>
      </c>
      <c r="T1143" s="3" t="s">
        <v>40</v>
      </c>
      <c r="U1143" s="3" t="s">
        <v>40</v>
      </c>
      <c r="V1143" s="3" t="s">
        <v>40</v>
      </c>
      <c r="W1143" s="3" t="s">
        <v>4542</v>
      </c>
      <c r="X1143" s="14">
        <f t="shared" si="17"/>
        <v>1</v>
      </c>
    </row>
    <row r="1144" spans="1:24" s="4" customFormat="1" ht="11.25" x14ac:dyDescent="0.2">
      <c r="A1144" s="3" t="s">
        <v>3877</v>
      </c>
      <c r="B1144" s="3" t="s">
        <v>4476</v>
      </c>
      <c r="C1144" s="3" t="s">
        <v>263</v>
      </c>
      <c r="D1144" s="3">
        <v>13810</v>
      </c>
      <c r="E1144" s="3" t="s">
        <v>4543</v>
      </c>
      <c r="F1144" s="3" t="s">
        <v>4545</v>
      </c>
      <c r="G1144" s="3" t="s">
        <v>4539</v>
      </c>
      <c r="H1144" s="3" t="s">
        <v>4544</v>
      </c>
      <c r="I1144" s="3" t="s">
        <v>42</v>
      </c>
      <c r="J1144" s="3" t="s">
        <v>43</v>
      </c>
      <c r="K1144" s="3" t="s">
        <v>44</v>
      </c>
      <c r="L1144" s="3" t="s">
        <v>6</v>
      </c>
      <c r="M1144" s="3" t="s">
        <v>9</v>
      </c>
      <c r="N1144" s="3">
        <v>3</v>
      </c>
      <c r="O1144" s="3">
        <v>1</v>
      </c>
      <c r="P1144" s="3">
        <v>40</v>
      </c>
      <c r="Q1144" s="3">
        <v>0</v>
      </c>
      <c r="R1144" s="3"/>
      <c r="S1144" s="3" t="s">
        <v>67</v>
      </c>
      <c r="T1144" s="3" t="s">
        <v>40</v>
      </c>
      <c r="U1144" s="3" t="s">
        <v>40</v>
      </c>
      <c r="V1144" s="3" t="s">
        <v>40</v>
      </c>
      <c r="W1144" s="3" t="s">
        <v>4546</v>
      </c>
      <c r="X1144" s="14">
        <f t="shared" si="17"/>
        <v>1</v>
      </c>
    </row>
    <row r="1145" spans="1:24" s="4" customFormat="1" ht="11.25" x14ac:dyDescent="0.2">
      <c r="A1145" s="3" t="s">
        <v>3877</v>
      </c>
      <c r="B1145" s="3" t="s">
        <v>4476</v>
      </c>
      <c r="C1145" s="3" t="s">
        <v>263</v>
      </c>
      <c r="D1145" s="3">
        <v>13815</v>
      </c>
      <c r="E1145" s="3" t="s">
        <v>4547</v>
      </c>
      <c r="F1145" s="3" t="s">
        <v>4549</v>
      </c>
      <c r="G1145" s="3" t="s">
        <v>4522</v>
      </c>
      <c r="H1145" s="3" t="s">
        <v>4548</v>
      </c>
      <c r="I1145" s="3" t="s">
        <v>42</v>
      </c>
      <c r="J1145" s="3" t="s">
        <v>43</v>
      </c>
      <c r="K1145" s="3" t="s">
        <v>44</v>
      </c>
      <c r="L1145" s="3" t="s">
        <v>45</v>
      </c>
      <c r="M1145" s="3" t="s">
        <v>9</v>
      </c>
      <c r="N1145" s="3">
        <v>50</v>
      </c>
      <c r="O1145" s="3">
        <v>50</v>
      </c>
      <c r="P1145" s="3">
        <v>100</v>
      </c>
      <c r="Q1145" s="3">
        <v>0</v>
      </c>
      <c r="R1145" s="3"/>
      <c r="S1145" s="3" t="s">
        <v>67</v>
      </c>
      <c r="T1145" s="3" t="s">
        <v>40</v>
      </c>
      <c r="U1145" s="3" t="s">
        <v>40</v>
      </c>
      <c r="V1145" s="3" t="s">
        <v>40</v>
      </c>
      <c r="W1145" s="3" t="s">
        <v>4550</v>
      </c>
      <c r="X1145" s="14">
        <f t="shared" si="17"/>
        <v>1</v>
      </c>
    </row>
    <row r="1146" spans="1:24" s="4" customFormat="1" ht="11.25" x14ac:dyDescent="0.2">
      <c r="A1146" s="3" t="s">
        <v>3877</v>
      </c>
      <c r="B1146" s="3" t="s">
        <v>4476</v>
      </c>
      <c r="C1146" s="3" t="s">
        <v>263</v>
      </c>
      <c r="D1146" s="3">
        <v>13822</v>
      </c>
      <c r="E1146" s="3" t="s">
        <v>4551</v>
      </c>
      <c r="F1146" s="3" t="s">
        <v>4554</v>
      </c>
      <c r="G1146" s="3" t="s">
        <v>4552</v>
      </c>
      <c r="H1146" s="3" t="s">
        <v>4553</v>
      </c>
      <c r="I1146" s="3" t="s">
        <v>42</v>
      </c>
      <c r="J1146" s="3" t="s">
        <v>43</v>
      </c>
      <c r="K1146" s="3" t="s">
        <v>44</v>
      </c>
      <c r="L1146" s="3" t="s">
        <v>45</v>
      </c>
      <c r="M1146" s="3" t="s">
        <v>9</v>
      </c>
      <c r="N1146" s="3">
        <v>80</v>
      </c>
      <c r="O1146" s="3">
        <v>16</v>
      </c>
      <c r="P1146" s="3">
        <v>20</v>
      </c>
      <c r="Q1146" s="3">
        <v>0</v>
      </c>
      <c r="R1146" s="3"/>
      <c r="S1146" s="3" t="s">
        <v>67</v>
      </c>
      <c r="T1146" s="3" t="s">
        <v>40</v>
      </c>
      <c r="U1146" s="3" t="s">
        <v>40</v>
      </c>
      <c r="V1146" s="3" t="s">
        <v>40</v>
      </c>
      <c r="W1146" s="3" t="s">
        <v>4555</v>
      </c>
      <c r="X1146" s="14">
        <f t="shared" si="17"/>
        <v>1</v>
      </c>
    </row>
    <row r="1147" spans="1:24" s="4" customFormat="1" ht="11.25" x14ac:dyDescent="0.2">
      <c r="A1147" s="3" t="s">
        <v>3877</v>
      </c>
      <c r="B1147" s="3" t="s">
        <v>4476</v>
      </c>
      <c r="C1147" s="3" t="s">
        <v>263</v>
      </c>
      <c r="D1147" s="3">
        <v>13824</v>
      </c>
      <c r="E1147" s="3" t="s">
        <v>4556</v>
      </c>
      <c r="F1147" s="3" t="s">
        <v>4558</v>
      </c>
      <c r="G1147" s="3" t="s">
        <v>4552</v>
      </c>
      <c r="H1147" s="3" t="s">
        <v>4557</v>
      </c>
      <c r="I1147" s="3" t="s">
        <v>42</v>
      </c>
      <c r="J1147" s="3" t="s">
        <v>43</v>
      </c>
      <c r="K1147" s="3" t="s">
        <v>505</v>
      </c>
      <c r="L1147" s="3" t="s">
        <v>45</v>
      </c>
      <c r="M1147" s="3" t="s">
        <v>9</v>
      </c>
      <c r="N1147" s="3">
        <v>85</v>
      </c>
      <c r="O1147" s="3">
        <v>18996063668</v>
      </c>
      <c r="P1147" s="3">
        <v>22348310198</v>
      </c>
      <c r="Q1147" s="3">
        <v>0</v>
      </c>
      <c r="R1147" s="3"/>
      <c r="S1147" s="3" t="s">
        <v>67</v>
      </c>
      <c r="T1147" s="3" t="s">
        <v>40</v>
      </c>
      <c r="U1147" s="3" t="s">
        <v>40</v>
      </c>
      <c r="V1147" s="3" t="s">
        <v>40</v>
      </c>
      <c r="W1147" s="3" t="s">
        <v>4559</v>
      </c>
      <c r="X1147" s="14">
        <f t="shared" si="17"/>
        <v>1</v>
      </c>
    </row>
    <row r="1148" spans="1:24" s="4" customFormat="1" ht="11.25" x14ac:dyDescent="0.2">
      <c r="A1148" s="3" t="s">
        <v>3877</v>
      </c>
      <c r="B1148" s="3" t="s">
        <v>4476</v>
      </c>
      <c r="C1148" s="3" t="s">
        <v>263</v>
      </c>
      <c r="D1148" s="3">
        <v>13826</v>
      </c>
      <c r="E1148" s="3" t="s">
        <v>4560</v>
      </c>
      <c r="F1148" s="3" t="s">
        <v>4562</v>
      </c>
      <c r="G1148" s="3" t="s">
        <v>4552</v>
      </c>
      <c r="H1148" s="3" t="s">
        <v>4561</v>
      </c>
      <c r="I1148" s="3" t="s">
        <v>42</v>
      </c>
      <c r="J1148" s="3" t="s">
        <v>43</v>
      </c>
      <c r="K1148" s="3" t="s">
        <v>44</v>
      </c>
      <c r="L1148" s="3" t="s">
        <v>6</v>
      </c>
      <c r="M1148" s="3" t="s">
        <v>9</v>
      </c>
      <c r="N1148" s="3">
        <v>6.4</v>
      </c>
      <c r="O1148" s="3">
        <v>70</v>
      </c>
      <c r="P1148" s="3">
        <v>1100</v>
      </c>
      <c r="Q1148" s="3">
        <v>0</v>
      </c>
      <c r="R1148" s="3"/>
      <c r="S1148" s="3" t="s">
        <v>67</v>
      </c>
      <c r="T1148" s="3" t="s">
        <v>40</v>
      </c>
      <c r="U1148" s="3" t="s">
        <v>40</v>
      </c>
      <c r="V1148" s="3" t="s">
        <v>40</v>
      </c>
      <c r="W1148" s="3" t="s">
        <v>4563</v>
      </c>
      <c r="X1148" s="14">
        <f t="shared" si="17"/>
        <v>1</v>
      </c>
    </row>
    <row r="1149" spans="1:24" s="4" customFormat="1" ht="11.25" x14ac:dyDescent="0.2">
      <c r="A1149" s="3" t="s">
        <v>3877</v>
      </c>
      <c r="B1149" s="3" t="s">
        <v>4476</v>
      </c>
      <c r="C1149" s="3" t="s">
        <v>263</v>
      </c>
      <c r="D1149" s="3">
        <v>14010</v>
      </c>
      <c r="E1149" s="3" t="s">
        <v>4564</v>
      </c>
      <c r="F1149" s="3" t="s">
        <v>4567</v>
      </c>
      <c r="G1149" s="3" t="s">
        <v>4565</v>
      </c>
      <c r="H1149" s="3" t="s">
        <v>4566</v>
      </c>
      <c r="I1149" s="3" t="s">
        <v>42</v>
      </c>
      <c r="J1149" s="3" t="s">
        <v>43</v>
      </c>
      <c r="K1149" s="3" t="s">
        <v>44</v>
      </c>
      <c r="L1149" s="3" t="s">
        <v>45</v>
      </c>
      <c r="M1149" s="3" t="s">
        <v>9</v>
      </c>
      <c r="N1149" s="3">
        <v>100</v>
      </c>
      <c r="O1149" s="3">
        <v>12</v>
      </c>
      <c r="P1149" s="3">
        <v>12</v>
      </c>
      <c r="Q1149" s="3">
        <v>0</v>
      </c>
      <c r="R1149" s="3"/>
      <c r="S1149" s="3" t="s">
        <v>67</v>
      </c>
      <c r="T1149" s="3" t="s">
        <v>40</v>
      </c>
      <c r="U1149" s="3" t="s">
        <v>40</v>
      </c>
      <c r="V1149" s="3" t="s">
        <v>40</v>
      </c>
      <c r="W1149" s="3"/>
      <c r="X1149" s="14">
        <f t="shared" si="17"/>
        <v>1</v>
      </c>
    </row>
    <row r="1150" spans="1:24" s="4" customFormat="1" ht="11.25" x14ac:dyDescent="0.2">
      <c r="A1150" s="3" t="s">
        <v>4568</v>
      </c>
      <c r="B1150" s="3" t="s">
        <v>4569</v>
      </c>
      <c r="C1150" s="3" t="s">
        <v>75</v>
      </c>
      <c r="D1150" s="3">
        <v>12098</v>
      </c>
      <c r="E1150" s="3" t="s">
        <v>4570</v>
      </c>
      <c r="F1150" s="3" t="s">
        <v>4571</v>
      </c>
      <c r="G1150" s="3"/>
      <c r="H1150" s="3"/>
      <c r="I1150" s="3" t="s">
        <v>42</v>
      </c>
      <c r="J1150" s="3" t="s">
        <v>43</v>
      </c>
      <c r="K1150" s="3" t="s">
        <v>53</v>
      </c>
      <c r="L1150" s="3" t="s">
        <v>6</v>
      </c>
      <c r="M1150" s="3" t="s">
        <v>5256</v>
      </c>
      <c r="N1150" s="3" t="s">
        <v>67</v>
      </c>
      <c r="O1150" s="3" t="s">
        <v>40</v>
      </c>
      <c r="P1150" s="3" t="s">
        <v>40</v>
      </c>
      <c r="Q1150" s="3" t="s">
        <v>40</v>
      </c>
      <c r="R1150" s="3"/>
      <c r="S1150" s="3">
        <v>98</v>
      </c>
      <c r="T1150" s="3">
        <v>524</v>
      </c>
      <c r="U1150" s="3">
        <v>536</v>
      </c>
      <c r="V1150" s="3">
        <v>0</v>
      </c>
      <c r="W1150" s="3" t="s">
        <v>4572</v>
      </c>
      <c r="X1150" s="14" t="str">
        <f t="shared" si="17"/>
        <v>-</v>
      </c>
    </row>
    <row r="1151" spans="1:24" s="4" customFormat="1" ht="11.25" x14ac:dyDescent="0.2">
      <c r="A1151" s="3" t="s">
        <v>4568</v>
      </c>
      <c r="B1151" s="3" t="s">
        <v>4569</v>
      </c>
      <c r="C1151" s="3" t="s">
        <v>75</v>
      </c>
      <c r="D1151" s="3">
        <v>12603</v>
      </c>
      <c r="E1151" s="3" t="s">
        <v>4573</v>
      </c>
      <c r="F1151" s="3" t="s">
        <v>4576</v>
      </c>
      <c r="G1151" s="3" t="s">
        <v>4574</v>
      </c>
      <c r="H1151" s="3" t="s">
        <v>4575</v>
      </c>
      <c r="I1151" s="3" t="s">
        <v>42</v>
      </c>
      <c r="J1151" s="3" t="s">
        <v>43</v>
      </c>
      <c r="K1151" s="3" t="s">
        <v>44</v>
      </c>
      <c r="L1151" s="3" t="s">
        <v>6</v>
      </c>
      <c r="M1151" s="3" t="s">
        <v>5257</v>
      </c>
      <c r="N1151" s="3">
        <v>100</v>
      </c>
      <c r="O1151" s="3">
        <v>126</v>
      </c>
      <c r="P1151" s="3">
        <v>126</v>
      </c>
      <c r="Q1151" s="3">
        <v>0</v>
      </c>
      <c r="R1151" s="3"/>
      <c r="S1151" s="3">
        <v>100</v>
      </c>
      <c r="T1151" s="3">
        <v>126</v>
      </c>
      <c r="U1151" s="3">
        <v>126</v>
      </c>
      <c r="V1151" s="3">
        <v>0</v>
      </c>
      <c r="W1151" s="3" t="s">
        <v>4577</v>
      </c>
      <c r="X1151" s="14">
        <f t="shared" si="17"/>
        <v>0</v>
      </c>
    </row>
    <row r="1152" spans="1:24" s="4" customFormat="1" ht="11.25" x14ac:dyDescent="0.2">
      <c r="A1152" s="3" t="s">
        <v>4568</v>
      </c>
      <c r="B1152" s="3" t="s">
        <v>4569</v>
      </c>
      <c r="C1152" s="3" t="s">
        <v>75</v>
      </c>
      <c r="D1152" s="3">
        <v>12820</v>
      </c>
      <c r="E1152" s="3" t="s">
        <v>4578</v>
      </c>
      <c r="F1152" s="3" t="s">
        <v>4581</v>
      </c>
      <c r="G1152" s="3" t="s">
        <v>4579</v>
      </c>
      <c r="H1152" s="3" t="s">
        <v>4580</v>
      </c>
      <c r="I1152" s="3" t="s">
        <v>42</v>
      </c>
      <c r="J1152" s="3" t="s">
        <v>43</v>
      </c>
      <c r="K1152" s="3" t="s">
        <v>53</v>
      </c>
      <c r="L1152" s="3" t="s">
        <v>6</v>
      </c>
      <c r="M1152" s="3" t="s">
        <v>5257</v>
      </c>
      <c r="N1152" s="3">
        <v>95.29</v>
      </c>
      <c r="O1152" s="3">
        <v>2673</v>
      </c>
      <c r="P1152" s="3">
        <v>2805</v>
      </c>
      <c r="Q1152" s="3">
        <v>0</v>
      </c>
      <c r="R1152" s="3"/>
      <c r="S1152" s="3">
        <v>95.29</v>
      </c>
      <c r="T1152" s="3">
        <v>2673</v>
      </c>
      <c r="U1152" s="3">
        <v>2805</v>
      </c>
      <c r="V1152" s="3">
        <v>0</v>
      </c>
      <c r="W1152" s="3" t="s">
        <v>4582</v>
      </c>
      <c r="X1152" s="14">
        <f t="shared" si="17"/>
        <v>0</v>
      </c>
    </row>
    <row r="1153" spans="1:24" s="4" customFormat="1" ht="11.25" x14ac:dyDescent="0.2">
      <c r="A1153" s="3" t="s">
        <v>4568</v>
      </c>
      <c r="B1153" s="3" t="s">
        <v>4569</v>
      </c>
      <c r="C1153" s="3" t="s">
        <v>75</v>
      </c>
      <c r="D1153" s="3">
        <v>12826</v>
      </c>
      <c r="E1153" s="3" t="s">
        <v>4583</v>
      </c>
      <c r="F1153" s="3" t="s">
        <v>4586</v>
      </c>
      <c r="G1153" s="3" t="s">
        <v>4584</v>
      </c>
      <c r="H1153" s="3" t="s">
        <v>4585</v>
      </c>
      <c r="I1153" s="3" t="s">
        <v>42</v>
      </c>
      <c r="J1153" s="3" t="s">
        <v>43</v>
      </c>
      <c r="K1153" s="3" t="s">
        <v>44</v>
      </c>
      <c r="L1153" s="3" t="s">
        <v>45</v>
      </c>
      <c r="M1153" s="3" t="s">
        <v>5257</v>
      </c>
      <c r="N1153" s="3">
        <v>100</v>
      </c>
      <c r="O1153" s="3">
        <v>79</v>
      </c>
      <c r="P1153" s="3">
        <v>79</v>
      </c>
      <c r="Q1153" s="3">
        <v>0</v>
      </c>
      <c r="R1153" s="3"/>
      <c r="S1153" s="3">
        <v>100</v>
      </c>
      <c r="T1153" s="3">
        <v>79</v>
      </c>
      <c r="U1153" s="3">
        <v>79</v>
      </c>
      <c r="V1153" s="3">
        <v>0</v>
      </c>
      <c r="W1153" s="3" t="s">
        <v>4587</v>
      </c>
      <c r="X1153" s="14">
        <f t="shared" si="17"/>
        <v>0</v>
      </c>
    </row>
    <row r="1154" spans="1:24" s="4" customFormat="1" ht="11.25" x14ac:dyDescent="0.2">
      <c r="A1154" s="3" t="s">
        <v>4568</v>
      </c>
      <c r="B1154" s="3" t="s">
        <v>4569</v>
      </c>
      <c r="C1154" s="3" t="s">
        <v>75</v>
      </c>
      <c r="D1154" s="3">
        <v>12829</v>
      </c>
      <c r="E1154" s="3" t="s">
        <v>4588</v>
      </c>
      <c r="F1154" s="3" t="s">
        <v>4589</v>
      </c>
      <c r="G1154" s="3"/>
      <c r="H1154" s="3"/>
      <c r="I1154" s="3" t="s">
        <v>42</v>
      </c>
      <c r="J1154" s="3" t="s">
        <v>43</v>
      </c>
      <c r="K1154" s="3" t="s">
        <v>53</v>
      </c>
      <c r="L1154" s="3" t="s">
        <v>6</v>
      </c>
      <c r="M1154" s="3" t="s">
        <v>5256</v>
      </c>
      <c r="N1154" s="3" t="s">
        <v>67</v>
      </c>
      <c r="O1154" s="3" t="s">
        <v>40</v>
      </c>
      <c r="P1154" s="3" t="s">
        <v>40</v>
      </c>
      <c r="Q1154" s="3" t="s">
        <v>40</v>
      </c>
      <c r="R1154" s="3"/>
      <c r="S1154" s="3">
        <v>92.31</v>
      </c>
      <c r="T1154" s="3">
        <v>12</v>
      </c>
      <c r="U1154" s="3">
        <v>13</v>
      </c>
      <c r="V1154" s="3">
        <v>0</v>
      </c>
      <c r="W1154" s="3" t="s">
        <v>4590</v>
      </c>
      <c r="X1154" s="14" t="str">
        <f t="shared" si="17"/>
        <v>-</v>
      </c>
    </row>
    <row r="1155" spans="1:24" s="4" customFormat="1" ht="11.25" x14ac:dyDescent="0.2">
      <c r="A1155" s="3" t="s">
        <v>4568</v>
      </c>
      <c r="B1155" s="3" t="s">
        <v>4569</v>
      </c>
      <c r="C1155" s="3" t="s">
        <v>75</v>
      </c>
      <c r="D1155" s="3">
        <v>13431</v>
      </c>
      <c r="E1155" s="3" t="s">
        <v>4591</v>
      </c>
      <c r="F1155" s="3" t="s">
        <v>4593</v>
      </c>
      <c r="G1155" s="3" t="s">
        <v>4584</v>
      </c>
      <c r="H1155" s="3" t="s">
        <v>4592</v>
      </c>
      <c r="I1155" s="3" t="s">
        <v>42</v>
      </c>
      <c r="J1155" s="3" t="s">
        <v>43</v>
      </c>
      <c r="K1155" s="3" t="s">
        <v>53</v>
      </c>
      <c r="L1155" s="3" t="s">
        <v>6</v>
      </c>
      <c r="M1155" s="3" t="s">
        <v>9</v>
      </c>
      <c r="N1155" s="3">
        <v>70</v>
      </c>
      <c r="O1155" s="3">
        <v>7</v>
      </c>
      <c r="P1155" s="3">
        <v>10</v>
      </c>
      <c r="Q1155" s="3">
        <v>0</v>
      </c>
      <c r="R1155" s="3"/>
      <c r="S1155" s="3">
        <v>0</v>
      </c>
      <c r="T1155" s="3">
        <v>0</v>
      </c>
      <c r="U1155" s="3">
        <v>8</v>
      </c>
      <c r="V1155" s="3">
        <v>0</v>
      </c>
      <c r="W1155" s="3" t="s">
        <v>4594</v>
      </c>
      <c r="X1155" s="14">
        <f t="shared" ref="X1155:X1218" si="18">+IF(J1155="Asc",IF(AND(M1155="Nuevo",IFERROR((N1155-S1155)/S1155,"-") ="-"),1,IFERROR((N1155-S1155)/S1155,"-")),IF(AND(M1155="Nuevo",IFERROR((N1155-S1155)/S1155,"-") ="-"),1,IFERROR((N1155-S1155)/S1155,"-"))*-1)</f>
        <v>1</v>
      </c>
    </row>
    <row r="1156" spans="1:24" s="4" customFormat="1" ht="11.25" x14ac:dyDescent="0.2">
      <c r="A1156" s="3" t="s">
        <v>4568</v>
      </c>
      <c r="B1156" s="3" t="s">
        <v>4569</v>
      </c>
      <c r="C1156" s="3" t="s">
        <v>75</v>
      </c>
      <c r="D1156" s="3">
        <v>13516</v>
      </c>
      <c r="E1156" s="3" t="s">
        <v>4595</v>
      </c>
      <c r="F1156" s="3" t="s">
        <v>4597</v>
      </c>
      <c r="G1156" s="3" t="s">
        <v>4574</v>
      </c>
      <c r="H1156" s="3" t="s">
        <v>4596</v>
      </c>
      <c r="I1156" s="3" t="s">
        <v>42</v>
      </c>
      <c r="J1156" s="3" t="s">
        <v>43</v>
      </c>
      <c r="K1156" s="3" t="s">
        <v>53</v>
      </c>
      <c r="L1156" s="3" t="s">
        <v>45</v>
      </c>
      <c r="M1156" s="3" t="s">
        <v>9</v>
      </c>
      <c r="N1156" s="3">
        <v>61.11</v>
      </c>
      <c r="O1156" s="3">
        <v>55</v>
      </c>
      <c r="P1156" s="3">
        <v>90</v>
      </c>
      <c r="Q1156" s="3">
        <v>0</v>
      </c>
      <c r="R1156" s="3"/>
      <c r="S1156" s="3">
        <v>0</v>
      </c>
      <c r="T1156" s="3">
        <v>0</v>
      </c>
      <c r="U1156" s="3">
        <v>0</v>
      </c>
      <c r="V1156" s="3">
        <v>0</v>
      </c>
      <c r="W1156" s="3" t="s">
        <v>4598</v>
      </c>
      <c r="X1156" s="14">
        <f t="shared" si="18"/>
        <v>1</v>
      </c>
    </row>
    <row r="1157" spans="1:24" s="4" customFormat="1" ht="11.25" x14ac:dyDescent="0.2">
      <c r="A1157" s="3" t="s">
        <v>4568</v>
      </c>
      <c r="B1157" s="3" t="s">
        <v>4599</v>
      </c>
      <c r="C1157" s="3" t="s">
        <v>75</v>
      </c>
      <c r="D1157" s="3">
        <v>9438</v>
      </c>
      <c r="E1157" s="3" t="s">
        <v>4600</v>
      </c>
      <c r="F1157" s="3" t="s">
        <v>4601</v>
      </c>
      <c r="G1157" s="3"/>
      <c r="H1157" s="3"/>
      <c r="I1157" s="3" t="s">
        <v>42</v>
      </c>
      <c r="J1157" s="3" t="s">
        <v>43</v>
      </c>
      <c r="K1157" s="3" t="s">
        <v>53</v>
      </c>
      <c r="L1157" s="3" t="s">
        <v>6</v>
      </c>
      <c r="M1157" s="3" t="s">
        <v>5256</v>
      </c>
      <c r="N1157" s="3" t="s">
        <v>67</v>
      </c>
      <c r="O1157" s="3" t="s">
        <v>40</v>
      </c>
      <c r="P1157" s="3" t="s">
        <v>40</v>
      </c>
      <c r="Q1157" s="3" t="s">
        <v>40</v>
      </c>
      <c r="R1157" s="3"/>
      <c r="S1157" s="3">
        <v>0</v>
      </c>
      <c r="T1157" s="3">
        <v>6216</v>
      </c>
      <c r="U1157" s="3">
        <v>6244</v>
      </c>
      <c r="V1157" s="3">
        <v>0</v>
      </c>
      <c r="W1157" s="3" t="s">
        <v>4602</v>
      </c>
      <c r="X1157" s="14" t="str">
        <f t="shared" si="18"/>
        <v>-</v>
      </c>
    </row>
    <row r="1158" spans="1:24" s="4" customFormat="1" ht="11.25" x14ac:dyDescent="0.2">
      <c r="A1158" s="3" t="s">
        <v>4568</v>
      </c>
      <c r="B1158" s="3" t="s">
        <v>4599</v>
      </c>
      <c r="C1158" s="3" t="s">
        <v>75</v>
      </c>
      <c r="D1158" s="3">
        <v>11754</v>
      </c>
      <c r="E1158" s="3" t="s">
        <v>4603</v>
      </c>
      <c r="F1158" s="3" t="s">
        <v>4604</v>
      </c>
      <c r="G1158" s="3"/>
      <c r="H1158" s="3"/>
      <c r="I1158" s="3" t="s">
        <v>42</v>
      </c>
      <c r="J1158" s="3" t="s">
        <v>43</v>
      </c>
      <c r="K1158" s="3" t="s">
        <v>53</v>
      </c>
      <c r="L1158" s="3" t="s">
        <v>6</v>
      </c>
      <c r="M1158" s="3" t="s">
        <v>5256</v>
      </c>
      <c r="N1158" s="3" t="s">
        <v>67</v>
      </c>
      <c r="O1158" s="3" t="s">
        <v>40</v>
      </c>
      <c r="P1158" s="3" t="s">
        <v>40</v>
      </c>
      <c r="Q1158" s="3" t="s">
        <v>40</v>
      </c>
      <c r="R1158" s="3"/>
      <c r="S1158" s="3">
        <v>94.34</v>
      </c>
      <c r="T1158" s="3">
        <v>50</v>
      </c>
      <c r="U1158" s="3">
        <v>53</v>
      </c>
      <c r="V1158" s="3">
        <v>0</v>
      </c>
      <c r="W1158" s="3" t="s">
        <v>4605</v>
      </c>
      <c r="X1158" s="14" t="str">
        <f t="shared" si="18"/>
        <v>-</v>
      </c>
    </row>
    <row r="1159" spans="1:24" s="4" customFormat="1" ht="11.25" x14ac:dyDescent="0.2">
      <c r="A1159" s="3" t="s">
        <v>4568</v>
      </c>
      <c r="B1159" s="3" t="s">
        <v>4599</v>
      </c>
      <c r="C1159" s="3" t="s">
        <v>75</v>
      </c>
      <c r="D1159" s="3">
        <v>13009</v>
      </c>
      <c r="E1159" s="3" t="s">
        <v>4606</v>
      </c>
      <c r="F1159" s="3" t="s">
        <v>4607</v>
      </c>
      <c r="G1159" s="3"/>
      <c r="H1159" s="3"/>
      <c r="I1159" s="3" t="s">
        <v>42</v>
      </c>
      <c r="J1159" s="3" t="s">
        <v>52</v>
      </c>
      <c r="K1159" s="3" t="s">
        <v>44</v>
      </c>
      <c r="L1159" s="3" t="s">
        <v>78</v>
      </c>
      <c r="M1159" s="3" t="s">
        <v>5256</v>
      </c>
      <c r="N1159" s="3" t="s">
        <v>67</v>
      </c>
      <c r="O1159" s="3" t="s">
        <v>40</v>
      </c>
      <c r="P1159" s="3" t="s">
        <v>40</v>
      </c>
      <c r="Q1159" s="3" t="s">
        <v>40</v>
      </c>
      <c r="R1159" s="3"/>
      <c r="S1159" s="3">
        <v>58.78</v>
      </c>
      <c r="T1159" s="3">
        <v>77</v>
      </c>
      <c r="U1159" s="3">
        <v>131</v>
      </c>
      <c r="V1159" s="3">
        <v>0</v>
      </c>
      <c r="W1159" s="3" t="s">
        <v>4608</v>
      </c>
      <c r="X1159" s="14" t="e">
        <f t="shared" si="18"/>
        <v>#VALUE!</v>
      </c>
    </row>
    <row r="1160" spans="1:24" s="4" customFormat="1" ht="11.25" x14ac:dyDescent="0.2">
      <c r="A1160" s="3" t="s">
        <v>4568</v>
      </c>
      <c r="B1160" s="3" t="s">
        <v>4599</v>
      </c>
      <c r="C1160" s="3" t="s">
        <v>75</v>
      </c>
      <c r="D1160" s="3">
        <v>13105</v>
      </c>
      <c r="E1160" s="3" t="s">
        <v>4609</v>
      </c>
      <c r="F1160" s="3" t="s">
        <v>4610</v>
      </c>
      <c r="G1160" s="3"/>
      <c r="H1160" s="3"/>
      <c r="I1160" s="3" t="s">
        <v>42</v>
      </c>
      <c r="J1160" s="3" t="s">
        <v>52</v>
      </c>
      <c r="K1160" s="3" t="s">
        <v>44</v>
      </c>
      <c r="L1160" s="3" t="s">
        <v>78</v>
      </c>
      <c r="M1160" s="3" t="s">
        <v>5256</v>
      </c>
      <c r="N1160" s="3" t="s">
        <v>67</v>
      </c>
      <c r="O1160" s="3" t="s">
        <v>40</v>
      </c>
      <c r="P1160" s="3" t="s">
        <v>40</v>
      </c>
      <c r="Q1160" s="3" t="s">
        <v>40</v>
      </c>
      <c r="R1160" s="3"/>
      <c r="S1160" s="3">
        <v>63.54</v>
      </c>
      <c r="T1160" s="3">
        <v>61</v>
      </c>
      <c r="U1160" s="3">
        <v>96</v>
      </c>
      <c r="V1160" s="3">
        <v>0</v>
      </c>
      <c r="W1160" s="3" t="s">
        <v>4611</v>
      </c>
      <c r="X1160" s="14" t="e">
        <f t="shared" si="18"/>
        <v>#VALUE!</v>
      </c>
    </row>
    <row r="1161" spans="1:24" s="4" customFormat="1" ht="11.25" x14ac:dyDescent="0.2">
      <c r="A1161" s="3" t="s">
        <v>4568</v>
      </c>
      <c r="B1161" s="3" t="s">
        <v>4599</v>
      </c>
      <c r="C1161" s="3" t="s">
        <v>75</v>
      </c>
      <c r="D1161" s="3">
        <v>13853</v>
      </c>
      <c r="E1161" s="3" t="s">
        <v>4612</v>
      </c>
      <c r="F1161" s="3" t="s">
        <v>4615</v>
      </c>
      <c r="G1161" s="3" t="s">
        <v>4613</v>
      </c>
      <c r="H1161" s="3" t="s">
        <v>4614</v>
      </c>
      <c r="I1161" s="3" t="s">
        <v>42</v>
      </c>
      <c r="J1161" s="3" t="s">
        <v>52</v>
      </c>
      <c r="K1161" s="3" t="s">
        <v>44</v>
      </c>
      <c r="L1161" s="3" t="s">
        <v>78</v>
      </c>
      <c r="M1161" s="3" t="s">
        <v>9</v>
      </c>
      <c r="N1161" s="3">
        <v>99.18</v>
      </c>
      <c r="O1161" s="3">
        <v>121</v>
      </c>
      <c r="P1161" s="3">
        <v>122</v>
      </c>
      <c r="Q1161" s="3">
        <v>0</v>
      </c>
      <c r="R1161" s="3"/>
      <c r="S1161" s="3">
        <v>59.84</v>
      </c>
      <c r="T1161" s="3">
        <v>73</v>
      </c>
      <c r="U1161" s="3">
        <v>122</v>
      </c>
      <c r="V1161" s="3">
        <v>0</v>
      </c>
      <c r="W1161" s="3" t="s">
        <v>4616</v>
      </c>
      <c r="X1161" s="14">
        <f t="shared" si="18"/>
        <v>-0.65741978609625673</v>
      </c>
    </row>
    <row r="1162" spans="1:24" s="4" customFormat="1" ht="11.25" x14ac:dyDescent="0.2">
      <c r="A1162" s="3" t="s">
        <v>4568</v>
      </c>
      <c r="B1162" s="3" t="s">
        <v>4599</v>
      </c>
      <c r="C1162" s="3" t="s">
        <v>75</v>
      </c>
      <c r="D1162" s="3">
        <v>13858</v>
      </c>
      <c r="E1162" s="3" t="s">
        <v>4617</v>
      </c>
      <c r="F1162" s="3" t="s">
        <v>4620</v>
      </c>
      <c r="G1162" s="3" t="s">
        <v>4618</v>
      </c>
      <c r="H1162" s="3" t="s">
        <v>4619</v>
      </c>
      <c r="I1162" s="3" t="s">
        <v>42</v>
      </c>
      <c r="J1162" s="3" t="s">
        <v>43</v>
      </c>
      <c r="K1162" s="3" t="s">
        <v>44</v>
      </c>
      <c r="L1162" s="3" t="s">
        <v>6</v>
      </c>
      <c r="M1162" s="3" t="s">
        <v>9</v>
      </c>
      <c r="N1162" s="3">
        <v>33.33</v>
      </c>
      <c r="O1162" s="3">
        <v>2</v>
      </c>
      <c r="P1162" s="3">
        <v>6</v>
      </c>
      <c r="Q1162" s="3">
        <v>0</v>
      </c>
      <c r="R1162" s="3"/>
      <c r="S1162" s="3" t="s">
        <v>67</v>
      </c>
      <c r="T1162" s="3" t="s">
        <v>40</v>
      </c>
      <c r="U1162" s="3" t="s">
        <v>40</v>
      </c>
      <c r="V1162" s="3" t="s">
        <v>40</v>
      </c>
      <c r="W1162" s="3" t="s">
        <v>4621</v>
      </c>
      <c r="X1162" s="14">
        <f t="shared" si="18"/>
        <v>1</v>
      </c>
    </row>
    <row r="1163" spans="1:24" s="4" customFormat="1" ht="11.25" x14ac:dyDescent="0.2">
      <c r="A1163" s="3" t="s">
        <v>4568</v>
      </c>
      <c r="B1163" s="3" t="s">
        <v>4599</v>
      </c>
      <c r="C1163" s="3" t="s">
        <v>75</v>
      </c>
      <c r="D1163" s="3">
        <v>13859</v>
      </c>
      <c r="E1163" s="3" t="s">
        <v>4622</v>
      </c>
      <c r="F1163" s="3" t="s">
        <v>4625</v>
      </c>
      <c r="G1163" s="3" t="s">
        <v>4623</v>
      </c>
      <c r="H1163" s="3" t="s">
        <v>4624</v>
      </c>
      <c r="I1163" s="3" t="s">
        <v>42</v>
      </c>
      <c r="J1163" s="3" t="s">
        <v>52</v>
      </c>
      <c r="K1163" s="3" t="s">
        <v>44</v>
      </c>
      <c r="L1163" s="3" t="s">
        <v>78</v>
      </c>
      <c r="M1163" s="3" t="s">
        <v>9</v>
      </c>
      <c r="N1163" s="3">
        <v>70.180000000000007</v>
      </c>
      <c r="O1163" s="3">
        <v>840</v>
      </c>
      <c r="P1163" s="3">
        <v>1197</v>
      </c>
      <c r="Q1163" s="3">
        <v>0</v>
      </c>
      <c r="R1163" s="3"/>
      <c r="S1163" s="3" t="s">
        <v>67</v>
      </c>
      <c r="T1163" s="3" t="s">
        <v>40</v>
      </c>
      <c r="U1163" s="3" t="s">
        <v>40</v>
      </c>
      <c r="V1163" s="3" t="s">
        <v>40</v>
      </c>
      <c r="W1163" s="3" t="s">
        <v>4626</v>
      </c>
      <c r="X1163" s="14">
        <f t="shared" si="18"/>
        <v>-1</v>
      </c>
    </row>
    <row r="1164" spans="1:24" s="4" customFormat="1" ht="11.25" x14ac:dyDescent="0.2">
      <c r="A1164" s="3" t="s">
        <v>4568</v>
      </c>
      <c r="B1164" s="3" t="s">
        <v>4599</v>
      </c>
      <c r="C1164" s="3" t="s">
        <v>75</v>
      </c>
      <c r="D1164" s="3">
        <v>13865</v>
      </c>
      <c r="E1164" s="3" t="s">
        <v>4627</v>
      </c>
      <c r="F1164" s="3" t="s">
        <v>4630</v>
      </c>
      <c r="G1164" s="3" t="s">
        <v>4628</v>
      </c>
      <c r="H1164" s="3" t="s">
        <v>4629</v>
      </c>
      <c r="I1164" s="3" t="s">
        <v>42</v>
      </c>
      <c r="J1164" s="3" t="s">
        <v>43</v>
      </c>
      <c r="K1164" s="3" t="s">
        <v>44</v>
      </c>
      <c r="L1164" s="3" t="s">
        <v>45</v>
      </c>
      <c r="M1164" s="3" t="s">
        <v>9</v>
      </c>
      <c r="N1164" s="3">
        <v>33.33</v>
      </c>
      <c r="O1164" s="3">
        <v>2</v>
      </c>
      <c r="P1164" s="3">
        <v>6</v>
      </c>
      <c r="Q1164" s="3">
        <v>0</v>
      </c>
      <c r="R1164" s="3"/>
      <c r="S1164" s="3" t="s">
        <v>67</v>
      </c>
      <c r="T1164" s="3" t="s">
        <v>40</v>
      </c>
      <c r="U1164" s="3" t="s">
        <v>40</v>
      </c>
      <c r="V1164" s="3" t="s">
        <v>40</v>
      </c>
      <c r="W1164" s="3" t="s">
        <v>4631</v>
      </c>
      <c r="X1164" s="14">
        <f t="shared" si="18"/>
        <v>1</v>
      </c>
    </row>
    <row r="1165" spans="1:24" s="4" customFormat="1" ht="11.25" x14ac:dyDescent="0.2">
      <c r="A1165" s="3" t="s">
        <v>4568</v>
      </c>
      <c r="B1165" s="3" t="s">
        <v>4599</v>
      </c>
      <c r="C1165" s="3" t="s">
        <v>75</v>
      </c>
      <c r="D1165" s="3">
        <v>13907</v>
      </c>
      <c r="E1165" s="3" t="s">
        <v>4632</v>
      </c>
      <c r="F1165" s="3" t="s">
        <v>4635</v>
      </c>
      <c r="G1165" s="3" t="s">
        <v>4633</v>
      </c>
      <c r="H1165" s="3" t="s">
        <v>4634</v>
      </c>
      <c r="I1165" s="3" t="s">
        <v>42</v>
      </c>
      <c r="J1165" s="3" t="s">
        <v>43</v>
      </c>
      <c r="K1165" s="3" t="s">
        <v>44</v>
      </c>
      <c r="L1165" s="3" t="s">
        <v>45</v>
      </c>
      <c r="M1165" s="3" t="s">
        <v>9</v>
      </c>
      <c r="N1165" s="3">
        <v>8.9700000000000006</v>
      </c>
      <c r="O1165" s="3">
        <v>7</v>
      </c>
      <c r="P1165" s="3">
        <v>78</v>
      </c>
      <c r="Q1165" s="3">
        <v>0</v>
      </c>
      <c r="R1165" s="3"/>
      <c r="S1165" s="3" t="s">
        <v>67</v>
      </c>
      <c r="T1165" s="3" t="s">
        <v>40</v>
      </c>
      <c r="U1165" s="3" t="s">
        <v>40</v>
      </c>
      <c r="V1165" s="3" t="s">
        <v>40</v>
      </c>
      <c r="W1165" s="3" t="s">
        <v>4636</v>
      </c>
      <c r="X1165" s="14">
        <f t="shared" si="18"/>
        <v>1</v>
      </c>
    </row>
    <row r="1166" spans="1:24" s="4" customFormat="1" ht="11.25" x14ac:dyDescent="0.2">
      <c r="A1166" s="3" t="s">
        <v>4568</v>
      </c>
      <c r="B1166" s="3" t="s">
        <v>4637</v>
      </c>
      <c r="C1166" s="3" t="s">
        <v>75</v>
      </c>
      <c r="D1166" s="3">
        <v>12018</v>
      </c>
      <c r="E1166" s="3" t="s">
        <v>4638</v>
      </c>
      <c r="F1166" s="3" t="s">
        <v>4641</v>
      </c>
      <c r="G1166" s="3" t="s">
        <v>4639</v>
      </c>
      <c r="H1166" s="3" t="s">
        <v>4640</v>
      </c>
      <c r="I1166" s="3" t="s">
        <v>42</v>
      </c>
      <c r="J1166" s="3" t="s">
        <v>43</v>
      </c>
      <c r="K1166" s="3" t="s">
        <v>53</v>
      </c>
      <c r="L1166" s="3" t="s">
        <v>6</v>
      </c>
      <c r="M1166" s="3" t="s">
        <v>5256</v>
      </c>
      <c r="N1166" s="3" t="s">
        <v>67</v>
      </c>
      <c r="O1166" s="3" t="s">
        <v>40</v>
      </c>
      <c r="P1166" s="3" t="s">
        <v>40</v>
      </c>
      <c r="Q1166" s="3" t="s">
        <v>40</v>
      </c>
      <c r="R1166" s="3"/>
      <c r="S1166" s="3">
        <v>72</v>
      </c>
      <c r="T1166" s="3">
        <v>108</v>
      </c>
      <c r="U1166" s="3">
        <v>150</v>
      </c>
      <c r="V1166" s="3">
        <v>0</v>
      </c>
      <c r="W1166" s="3" t="s">
        <v>4642</v>
      </c>
      <c r="X1166" s="14" t="str">
        <f t="shared" si="18"/>
        <v>-</v>
      </c>
    </row>
    <row r="1167" spans="1:24" s="4" customFormat="1" ht="11.25" x14ac:dyDescent="0.2">
      <c r="A1167" s="3" t="s">
        <v>4568</v>
      </c>
      <c r="B1167" s="3" t="s">
        <v>4637</v>
      </c>
      <c r="C1167" s="3" t="s">
        <v>75</v>
      </c>
      <c r="D1167" s="3">
        <v>12192</v>
      </c>
      <c r="E1167" s="3" t="s">
        <v>4643</v>
      </c>
      <c r="F1167" s="3" t="s">
        <v>4645</v>
      </c>
      <c r="G1167" s="3" t="s">
        <v>4644</v>
      </c>
      <c r="H1167" s="3"/>
      <c r="I1167" s="3" t="s">
        <v>42</v>
      </c>
      <c r="J1167" s="3" t="s">
        <v>43</v>
      </c>
      <c r="K1167" s="3" t="s">
        <v>44</v>
      </c>
      <c r="L1167" s="3" t="s">
        <v>6</v>
      </c>
      <c r="M1167" s="3" t="s">
        <v>5256</v>
      </c>
      <c r="N1167" s="3" t="s">
        <v>67</v>
      </c>
      <c r="O1167" s="3" t="s">
        <v>40</v>
      </c>
      <c r="P1167" s="3" t="s">
        <v>40</v>
      </c>
      <c r="Q1167" s="3" t="s">
        <v>40</v>
      </c>
      <c r="R1167" s="3"/>
      <c r="S1167" s="3">
        <v>53</v>
      </c>
      <c r="T1167" s="3">
        <v>8972</v>
      </c>
      <c r="U1167" s="3">
        <v>16829</v>
      </c>
      <c r="V1167" s="3">
        <v>0</v>
      </c>
      <c r="W1167" s="3" t="s">
        <v>4646</v>
      </c>
      <c r="X1167" s="14" t="str">
        <f t="shared" si="18"/>
        <v>-</v>
      </c>
    </row>
    <row r="1168" spans="1:24" s="4" customFormat="1" ht="11.25" x14ac:dyDescent="0.2">
      <c r="A1168" s="3" t="s">
        <v>4568</v>
      </c>
      <c r="B1168" s="3" t="s">
        <v>4637</v>
      </c>
      <c r="C1168" s="3" t="s">
        <v>75</v>
      </c>
      <c r="D1168" s="3">
        <v>12828</v>
      </c>
      <c r="E1168" s="3" t="s">
        <v>4647</v>
      </c>
      <c r="F1168" s="3" t="s">
        <v>4648</v>
      </c>
      <c r="G1168" s="3" t="s">
        <v>4644</v>
      </c>
      <c r="H1168" s="3"/>
      <c r="I1168" s="3" t="s">
        <v>42</v>
      </c>
      <c r="J1168" s="3" t="s">
        <v>43</v>
      </c>
      <c r="K1168" s="3" t="s">
        <v>44</v>
      </c>
      <c r="L1168" s="3" t="s">
        <v>6</v>
      </c>
      <c r="M1168" s="3" t="s">
        <v>5256</v>
      </c>
      <c r="N1168" s="3" t="s">
        <v>67</v>
      </c>
      <c r="O1168" s="3" t="s">
        <v>40</v>
      </c>
      <c r="P1168" s="3" t="s">
        <v>40</v>
      </c>
      <c r="Q1168" s="3" t="s">
        <v>40</v>
      </c>
      <c r="R1168" s="3"/>
      <c r="S1168" s="3">
        <v>100</v>
      </c>
      <c r="T1168" s="3">
        <v>31535880</v>
      </c>
      <c r="U1168" s="3">
        <v>31536000</v>
      </c>
      <c r="V1168" s="3">
        <v>0</v>
      </c>
      <c r="W1168" s="3" t="s">
        <v>4649</v>
      </c>
      <c r="X1168" s="14" t="str">
        <f t="shared" si="18"/>
        <v>-</v>
      </c>
    </row>
    <row r="1169" spans="1:24" s="4" customFormat="1" ht="11.25" x14ac:dyDescent="0.2">
      <c r="A1169" s="3" t="s">
        <v>4568</v>
      </c>
      <c r="B1169" s="3" t="s">
        <v>4637</v>
      </c>
      <c r="C1169" s="3" t="s">
        <v>75</v>
      </c>
      <c r="D1169" s="3">
        <v>12947</v>
      </c>
      <c r="E1169" s="3" t="s">
        <v>4650</v>
      </c>
      <c r="F1169" s="3" t="s">
        <v>4651</v>
      </c>
      <c r="G1169" s="3" t="s">
        <v>4639</v>
      </c>
      <c r="H1169" s="3"/>
      <c r="I1169" s="3" t="s">
        <v>42</v>
      </c>
      <c r="J1169" s="3" t="s">
        <v>43</v>
      </c>
      <c r="K1169" s="3" t="s">
        <v>53</v>
      </c>
      <c r="L1169" s="3" t="s">
        <v>6</v>
      </c>
      <c r="M1169" s="3" t="s">
        <v>5256</v>
      </c>
      <c r="N1169" s="3" t="s">
        <v>67</v>
      </c>
      <c r="O1169" s="3" t="s">
        <v>40</v>
      </c>
      <c r="P1169" s="3" t="s">
        <v>40</v>
      </c>
      <c r="Q1169" s="3" t="s">
        <v>40</v>
      </c>
      <c r="R1169" s="3"/>
      <c r="S1169" s="3">
        <v>88</v>
      </c>
      <c r="T1169" s="3">
        <v>91</v>
      </c>
      <c r="U1169" s="3">
        <v>104</v>
      </c>
      <c r="V1169" s="3">
        <v>0</v>
      </c>
      <c r="W1169" s="3" t="s">
        <v>4652</v>
      </c>
      <c r="X1169" s="14" t="str">
        <f t="shared" si="18"/>
        <v>-</v>
      </c>
    </row>
    <row r="1170" spans="1:24" s="4" customFormat="1" ht="11.25" x14ac:dyDescent="0.2">
      <c r="A1170" s="3" t="s">
        <v>4568</v>
      </c>
      <c r="B1170" s="3" t="s">
        <v>4637</v>
      </c>
      <c r="C1170" s="3" t="s">
        <v>75</v>
      </c>
      <c r="D1170" s="3">
        <v>13097</v>
      </c>
      <c r="E1170" s="3" t="s">
        <v>4653</v>
      </c>
      <c r="F1170" s="3" t="s">
        <v>4654</v>
      </c>
      <c r="G1170" s="3" t="s">
        <v>4639</v>
      </c>
      <c r="H1170" s="3"/>
      <c r="I1170" s="3" t="s">
        <v>42</v>
      </c>
      <c r="J1170" s="3" t="s">
        <v>43</v>
      </c>
      <c r="K1170" s="3" t="s">
        <v>953</v>
      </c>
      <c r="L1170" s="3" t="s">
        <v>6</v>
      </c>
      <c r="M1170" s="3" t="s">
        <v>5256</v>
      </c>
      <c r="N1170" s="3" t="s">
        <v>67</v>
      </c>
      <c r="O1170" s="3" t="s">
        <v>40</v>
      </c>
      <c r="P1170" s="3" t="s">
        <v>40</v>
      </c>
      <c r="Q1170" s="3" t="s">
        <v>40</v>
      </c>
      <c r="R1170" s="3"/>
      <c r="S1170" s="3">
        <v>82.35</v>
      </c>
      <c r="T1170" s="3">
        <v>14</v>
      </c>
      <c r="U1170" s="3">
        <v>17</v>
      </c>
      <c r="V1170" s="3">
        <v>0</v>
      </c>
      <c r="W1170" s="3" t="s">
        <v>4655</v>
      </c>
      <c r="X1170" s="14" t="str">
        <f t="shared" si="18"/>
        <v>-</v>
      </c>
    </row>
    <row r="1171" spans="1:24" s="4" customFormat="1" ht="11.25" x14ac:dyDescent="0.2">
      <c r="A1171" s="3" t="s">
        <v>4568</v>
      </c>
      <c r="B1171" s="3" t="s">
        <v>4637</v>
      </c>
      <c r="C1171" s="3" t="s">
        <v>75</v>
      </c>
      <c r="D1171" s="3">
        <v>13778</v>
      </c>
      <c r="E1171" s="3" t="s">
        <v>4656</v>
      </c>
      <c r="F1171" s="3" t="s">
        <v>4659</v>
      </c>
      <c r="G1171" s="3" t="s">
        <v>4657</v>
      </c>
      <c r="H1171" s="3" t="s">
        <v>4658</v>
      </c>
      <c r="I1171" s="3" t="s">
        <v>42</v>
      </c>
      <c r="J1171" s="3" t="s">
        <v>43</v>
      </c>
      <c r="K1171" s="3" t="s">
        <v>44</v>
      </c>
      <c r="L1171" s="3" t="s">
        <v>6</v>
      </c>
      <c r="M1171" s="3" t="s">
        <v>9</v>
      </c>
      <c r="N1171" s="3">
        <v>34</v>
      </c>
      <c r="O1171" s="3">
        <v>10657</v>
      </c>
      <c r="P1171" s="3">
        <v>31343</v>
      </c>
      <c r="Q1171" s="3">
        <v>0</v>
      </c>
      <c r="R1171" s="3"/>
      <c r="S1171" s="3">
        <v>33</v>
      </c>
      <c r="T1171" s="3">
        <v>6177</v>
      </c>
      <c r="U1171" s="3">
        <v>18843</v>
      </c>
      <c r="V1171" s="3">
        <v>0</v>
      </c>
      <c r="W1171" s="3" t="s">
        <v>4660</v>
      </c>
      <c r="X1171" s="14">
        <f t="shared" si="18"/>
        <v>3.0303030303030304E-2</v>
      </c>
    </row>
    <row r="1172" spans="1:24" s="4" customFormat="1" ht="11.25" x14ac:dyDescent="0.2">
      <c r="A1172" s="3" t="s">
        <v>4568</v>
      </c>
      <c r="B1172" s="3" t="s">
        <v>4637</v>
      </c>
      <c r="C1172" s="3" t="s">
        <v>75</v>
      </c>
      <c r="D1172" s="3">
        <v>13844</v>
      </c>
      <c r="E1172" s="3" t="s">
        <v>4661</v>
      </c>
      <c r="F1172" s="3" t="s">
        <v>4663</v>
      </c>
      <c r="G1172" s="3" t="s">
        <v>4644</v>
      </c>
      <c r="H1172" s="3" t="s">
        <v>4662</v>
      </c>
      <c r="I1172" s="3" t="s">
        <v>42</v>
      </c>
      <c r="J1172" s="3" t="s">
        <v>43</v>
      </c>
      <c r="K1172" s="3" t="s">
        <v>44</v>
      </c>
      <c r="L1172" s="3" t="s">
        <v>6</v>
      </c>
      <c r="M1172" s="3" t="s">
        <v>9</v>
      </c>
      <c r="N1172" s="3">
        <v>96</v>
      </c>
      <c r="O1172" s="3">
        <v>4400</v>
      </c>
      <c r="P1172" s="3">
        <v>4600</v>
      </c>
      <c r="Q1172" s="3">
        <v>0</v>
      </c>
      <c r="R1172" s="3"/>
      <c r="S1172" s="3">
        <v>96</v>
      </c>
      <c r="T1172" s="3">
        <v>4331</v>
      </c>
      <c r="U1172" s="3">
        <v>4508</v>
      </c>
      <c r="V1172" s="3">
        <v>0</v>
      </c>
      <c r="W1172" s="3" t="s">
        <v>4664</v>
      </c>
      <c r="X1172" s="14">
        <f t="shared" si="18"/>
        <v>0</v>
      </c>
    </row>
    <row r="1173" spans="1:24" s="4" customFormat="1" ht="11.25" x14ac:dyDescent="0.2">
      <c r="A1173" s="3" t="s">
        <v>4568</v>
      </c>
      <c r="B1173" s="3" t="s">
        <v>4637</v>
      </c>
      <c r="C1173" s="3" t="s">
        <v>75</v>
      </c>
      <c r="D1173" s="3">
        <v>13905</v>
      </c>
      <c r="E1173" s="3" t="s">
        <v>4665</v>
      </c>
      <c r="F1173" s="3" t="s">
        <v>4667</v>
      </c>
      <c r="G1173" s="3" t="s">
        <v>4639</v>
      </c>
      <c r="H1173" s="3" t="s">
        <v>4666</v>
      </c>
      <c r="I1173" s="3" t="s">
        <v>42</v>
      </c>
      <c r="J1173" s="3" t="s">
        <v>43</v>
      </c>
      <c r="K1173" s="3" t="s">
        <v>53</v>
      </c>
      <c r="L1173" s="3" t="s">
        <v>6</v>
      </c>
      <c r="M1173" s="3" t="s">
        <v>9</v>
      </c>
      <c r="N1173" s="3">
        <v>78</v>
      </c>
      <c r="O1173" s="3">
        <v>189</v>
      </c>
      <c r="P1173" s="3">
        <v>242</v>
      </c>
      <c r="Q1173" s="3">
        <v>0</v>
      </c>
      <c r="R1173" s="3"/>
      <c r="S1173" s="3">
        <v>81</v>
      </c>
      <c r="T1173" s="3">
        <v>84</v>
      </c>
      <c r="U1173" s="3">
        <v>104</v>
      </c>
      <c r="V1173" s="3">
        <v>0</v>
      </c>
      <c r="W1173" s="3" t="s">
        <v>4668</v>
      </c>
      <c r="X1173" s="14">
        <f t="shared" si="18"/>
        <v>-3.7037037037037035E-2</v>
      </c>
    </row>
    <row r="1174" spans="1:24" s="4" customFormat="1" ht="11.25" x14ac:dyDescent="0.2">
      <c r="A1174" s="3" t="s">
        <v>4568</v>
      </c>
      <c r="B1174" s="3" t="s">
        <v>4637</v>
      </c>
      <c r="C1174" s="3" t="s">
        <v>75</v>
      </c>
      <c r="D1174" s="3">
        <v>14020</v>
      </c>
      <c r="E1174" s="3" t="s">
        <v>4669</v>
      </c>
      <c r="F1174" s="3" t="s">
        <v>4671</v>
      </c>
      <c r="G1174" s="3" t="s">
        <v>4639</v>
      </c>
      <c r="H1174" s="3" t="s">
        <v>4670</v>
      </c>
      <c r="I1174" s="3" t="s">
        <v>42</v>
      </c>
      <c r="J1174" s="3" t="s">
        <v>43</v>
      </c>
      <c r="K1174" s="3" t="s">
        <v>53</v>
      </c>
      <c r="L1174" s="3" t="s">
        <v>6</v>
      </c>
      <c r="M1174" s="3" t="s">
        <v>9</v>
      </c>
      <c r="N1174" s="3">
        <v>83</v>
      </c>
      <c r="O1174" s="3">
        <v>75</v>
      </c>
      <c r="P1174" s="3">
        <v>90</v>
      </c>
      <c r="Q1174" s="3">
        <v>0</v>
      </c>
      <c r="R1174" s="3"/>
      <c r="S1174" s="3">
        <v>90</v>
      </c>
      <c r="T1174" s="3">
        <v>101</v>
      </c>
      <c r="U1174" s="3">
        <v>112</v>
      </c>
      <c r="V1174" s="3">
        <v>0</v>
      </c>
      <c r="W1174" s="3" t="s">
        <v>4672</v>
      </c>
      <c r="X1174" s="14">
        <f t="shared" si="18"/>
        <v>-7.7777777777777779E-2</v>
      </c>
    </row>
    <row r="1175" spans="1:24" s="4" customFormat="1" ht="11.25" x14ac:dyDescent="0.2">
      <c r="A1175" s="3" t="s">
        <v>4673</v>
      </c>
      <c r="B1175" s="3" t="s">
        <v>4674</v>
      </c>
      <c r="C1175" s="3" t="s">
        <v>639</v>
      </c>
      <c r="D1175" s="3">
        <v>9576</v>
      </c>
      <c r="E1175" s="3" t="s">
        <v>4675</v>
      </c>
      <c r="F1175" s="3" t="s">
        <v>4677</v>
      </c>
      <c r="G1175" s="3" t="s">
        <v>4676</v>
      </c>
      <c r="H1175" s="3"/>
      <c r="I1175" s="3" t="s">
        <v>87</v>
      </c>
      <c r="J1175" s="3" t="s">
        <v>52</v>
      </c>
      <c r="K1175" s="3" t="s">
        <v>53</v>
      </c>
      <c r="L1175" s="3" t="s">
        <v>6</v>
      </c>
      <c r="M1175" s="3" t="s">
        <v>5256</v>
      </c>
      <c r="N1175" s="3" t="s">
        <v>67</v>
      </c>
      <c r="O1175" s="3" t="s">
        <v>40</v>
      </c>
      <c r="P1175" s="3" t="s">
        <v>40</v>
      </c>
      <c r="Q1175" s="3" t="s">
        <v>40</v>
      </c>
      <c r="R1175" s="3"/>
      <c r="S1175" s="3">
        <v>39.36</v>
      </c>
      <c r="T1175" s="3">
        <v>58488</v>
      </c>
      <c r="U1175" s="3">
        <v>1486</v>
      </c>
      <c r="V1175" s="3">
        <v>0</v>
      </c>
      <c r="W1175" s="3" t="s">
        <v>4678</v>
      </c>
      <c r="X1175" s="14" t="e">
        <f t="shared" si="18"/>
        <v>#VALUE!</v>
      </c>
    </row>
    <row r="1176" spans="1:24" s="4" customFormat="1" ht="11.25" x14ac:dyDescent="0.2">
      <c r="A1176" s="3" t="s">
        <v>4673</v>
      </c>
      <c r="B1176" s="3" t="s">
        <v>4674</v>
      </c>
      <c r="C1176" s="3" t="s">
        <v>639</v>
      </c>
      <c r="D1176" s="3">
        <v>9612</v>
      </c>
      <c r="E1176" s="3" t="s">
        <v>4679</v>
      </c>
      <c r="F1176" s="3" t="s">
        <v>4680</v>
      </c>
      <c r="G1176" s="3" t="s">
        <v>4676</v>
      </c>
      <c r="H1176" s="3"/>
      <c r="I1176" s="3" t="s">
        <v>87</v>
      </c>
      <c r="J1176" s="3" t="s">
        <v>52</v>
      </c>
      <c r="K1176" s="3" t="s">
        <v>53</v>
      </c>
      <c r="L1176" s="3" t="s">
        <v>6</v>
      </c>
      <c r="M1176" s="3" t="s">
        <v>5256</v>
      </c>
      <c r="N1176" s="3" t="s">
        <v>67</v>
      </c>
      <c r="O1176" s="3" t="s">
        <v>40</v>
      </c>
      <c r="P1176" s="3" t="s">
        <v>40</v>
      </c>
      <c r="Q1176" s="3" t="s">
        <v>40</v>
      </c>
      <c r="R1176" s="3"/>
      <c r="S1176" s="3">
        <v>17.86</v>
      </c>
      <c r="T1176" s="3">
        <v>39960</v>
      </c>
      <c r="U1176" s="3">
        <v>2238</v>
      </c>
      <c r="V1176" s="3">
        <v>0</v>
      </c>
      <c r="W1176" s="3" t="s">
        <v>4681</v>
      </c>
      <c r="X1176" s="14" t="e">
        <f t="shared" si="18"/>
        <v>#VALUE!</v>
      </c>
    </row>
    <row r="1177" spans="1:24" s="4" customFormat="1" ht="11.25" x14ac:dyDescent="0.2">
      <c r="A1177" s="3" t="s">
        <v>4673</v>
      </c>
      <c r="B1177" s="3" t="s">
        <v>4674</v>
      </c>
      <c r="C1177" s="3" t="s">
        <v>639</v>
      </c>
      <c r="D1177" s="3">
        <v>12405</v>
      </c>
      <c r="E1177" s="3" t="s">
        <v>4682</v>
      </c>
      <c r="F1177" s="3" t="s">
        <v>4683</v>
      </c>
      <c r="G1177" s="3" t="s">
        <v>4676</v>
      </c>
      <c r="H1177" s="3"/>
      <c r="I1177" s="3" t="s">
        <v>87</v>
      </c>
      <c r="J1177" s="3" t="s">
        <v>52</v>
      </c>
      <c r="K1177" s="3" t="s">
        <v>53</v>
      </c>
      <c r="L1177" s="3" t="s">
        <v>6</v>
      </c>
      <c r="M1177" s="3" t="s">
        <v>5256</v>
      </c>
      <c r="N1177" s="3" t="s">
        <v>67</v>
      </c>
      <c r="O1177" s="3" t="s">
        <v>40</v>
      </c>
      <c r="P1177" s="3" t="s">
        <v>40</v>
      </c>
      <c r="Q1177" s="3" t="s">
        <v>40</v>
      </c>
      <c r="R1177" s="3"/>
      <c r="S1177" s="3">
        <v>17.78</v>
      </c>
      <c r="T1177" s="3">
        <v>56040</v>
      </c>
      <c r="U1177" s="3">
        <v>3152</v>
      </c>
      <c r="V1177" s="3">
        <v>0</v>
      </c>
      <c r="W1177" s="3" t="s">
        <v>4684</v>
      </c>
      <c r="X1177" s="14" t="e">
        <f t="shared" si="18"/>
        <v>#VALUE!</v>
      </c>
    </row>
    <row r="1178" spans="1:24" s="4" customFormat="1" ht="11.25" x14ac:dyDescent="0.2">
      <c r="A1178" s="3" t="s">
        <v>4673</v>
      </c>
      <c r="B1178" s="3" t="s">
        <v>4674</v>
      </c>
      <c r="C1178" s="3" t="s">
        <v>639</v>
      </c>
      <c r="D1178" s="3">
        <v>13523</v>
      </c>
      <c r="E1178" s="3" t="s">
        <v>4685</v>
      </c>
      <c r="F1178" s="3" t="s">
        <v>4687</v>
      </c>
      <c r="G1178" s="3" t="s">
        <v>4676</v>
      </c>
      <c r="H1178" s="3" t="s">
        <v>4686</v>
      </c>
      <c r="I1178" s="3" t="s">
        <v>87</v>
      </c>
      <c r="J1178" s="3" t="s">
        <v>52</v>
      </c>
      <c r="K1178" s="3" t="s">
        <v>53</v>
      </c>
      <c r="L1178" s="3" t="s">
        <v>6</v>
      </c>
      <c r="M1178" s="3" t="s">
        <v>9</v>
      </c>
      <c r="N1178" s="3">
        <v>22.8</v>
      </c>
      <c r="O1178" s="3">
        <v>41040</v>
      </c>
      <c r="P1178" s="3">
        <v>1800</v>
      </c>
      <c r="Q1178" s="3">
        <v>0</v>
      </c>
      <c r="R1178" s="3"/>
      <c r="S1178" s="3">
        <v>21.12</v>
      </c>
      <c r="T1178" s="3">
        <v>39491</v>
      </c>
      <c r="U1178" s="3">
        <v>1870</v>
      </c>
      <c r="V1178" s="3">
        <v>0</v>
      </c>
      <c r="W1178" s="3" t="s">
        <v>4688</v>
      </c>
      <c r="X1178" s="14">
        <f t="shared" si="18"/>
        <v>-7.954545454545453E-2</v>
      </c>
    </row>
    <row r="1179" spans="1:24" s="4" customFormat="1" ht="11.25" x14ac:dyDescent="0.2">
      <c r="A1179" s="3" t="s">
        <v>4673</v>
      </c>
      <c r="B1179" s="3" t="s">
        <v>4674</v>
      </c>
      <c r="C1179" s="3" t="s">
        <v>639</v>
      </c>
      <c r="D1179" s="3">
        <v>13532</v>
      </c>
      <c r="E1179" s="3" t="s">
        <v>4689</v>
      </c>
      <c r="F1179" s="3" t="s">
        <v>4691</v>
      </c>
      <c r="G1179" s="3" t="s">
        <v>4676</v>
      </c>
      <c r="H1179" s="3" t="s">
        <v>4690</v>
      </c>
      <c r="I1179" s="3" t="s">
        <v>42</v>
      </c>
      <c r="J1179" s="3" t="s">
        <v>43</v>
      </c>
      <c r="K1179" s="3" t="s">
        <v>44</v>
      </c>
      <c r="L1179" s="3" t="s">
        <v>6</v>
      </c>
      <c r="M1179" s="3" t="s">
        <v>9</v>
      </c>
      <c r="N1179" s="3">
        <v>72</v>
      </c>
      <c r="O1179" s="3">
        <v>49174</v>
      </c>
      <c r="P1179" s="3">
        <v>68171</v>
      </c>
      <c r="Q1179" s="3">
        <v>0</v>
      </c>
      <c r="R1179" s="3"/>
      <c r="S1179" s="3">
        <v>58</v>
      </c>
      <c r="T1179" s="3">
        <v>42401</v>
      </c>
      <c r="U1179" s="3">
        <v>72551</v>
      </c>
      <c r="V1179" s="3">
        <v>0</v>
      </c>
      <c r="W1179" s="3" t="s">
        <v>4692</v>
      </c>
      <c r="X1179" s="14">
        <f t="shared" si="18"/>
        <v>0.2413793103448276</v>
      </c>
    </row>
    <row r="1180" spans="1:24" s="4" customFormat="1" ht="11.25" x14ac:dyDescent="0.2">
      <c r="A1180" s="3" t="s">
        <v>4673</v>
      </c>
      <c r="B1180" s="3" t="s">
        <v>4674</v>
      </c>
      <c r="C1180" s="3" t="s">
        <v>639</v>
      </c>
      <c r="D1180" s="3">
        <v>13536</v>
      </c>
      <c r="E1180" s="3" t="s">
        <v>4693</v>
      </c>
      <c r="F1180" s="3" t="s">
        <v>4696</v>
      </c>
      <c r="G1180" s="3" t="s">
        <v>4694</v>
      </c>
      <c r="H1180" s="3" t="s">
        <v>4695</v>
      </c>
      <c r="I1180" s="3" t="s">
        <v>87</v>
      </c>
      <c r="J1180" s="3" t="s">
        <v>52</v>
      </c>
      <c r="K1180" s="3" t="s">
        <v>53</v>
      </c>
      <c r="L1180" s="3" t="s">
        <v>6</v>
      </c>
      <c r="M1180" s="3" t="s">
        <v>9</v>
      </c>
      <c r="N1180" s="3">
        <v>25</v>
      </c>
      <c r="O1180" s="3">
        <v>2100</v>
      </c>
      <c r="P1180" s="3">
        <v>84</v>
      </c>
      <c r="Q1180" s="3">
        <v>0</v>
      </c>
      <c r="R1180" s="3"/>
      <c r="S1180" s="3">
        <v>24.61</v>
      </c>
      <c r="T1180" s="3">
        <v>1846</v>
      </c>
      <c r="U1180" s="3">
        <v>75</v>
      </c>
      <c r="V1180" s="3">
        <v>0</v>
      </c>
      <c r="W1180" s="3" t="s">
        <v>4697</v>
      </c>
      <c r="X1180" s="14">
        <f t="shared" si="18"/>
        <v>-1.5847216578626599E-2</v>
      </c>
    </row>
    <row r="1181" spans="1:24" s="4" customFormat="1" ht="11.25" x14ac:dyDescent="0.2">
      <c r="A1181" s="3" t="s">
        <v>4673</v>
      </c>
      <c r="B1181" s="3" t="s">
        <v>4674</v>
      </c>
      <c r="C1181" s="3" t="s">
        <v>639</v>
      </c>
      <c r="D1181" s="3">
        <v>13538</v>
      </c>
      <c r="E1181" s="3" t="s">
        <v>4698</v>
      </c>
      <c r="F1181" s="3" t="s">
        <v>4701</v>
      </c>
      <c r="G1181" s="3" t="s">
        <v>4699</v>
      </c>
      <c r="H1181" s="3" t="s">
        <v>4700</v>
      </c>
      <c r="I1181" s="3" t="s">
        <v>42</v>
      </c>
      <c r="J1181" s="3" t="s">
        <v>43</v>
      </c>
      <c r="K1181" s="3" t="s">
        <v>44</v>
      </c>
      <c r="L1181" s="3" t="s">
        <v>6</v>
      </c>
      <c r="M1181" s="3" t="s">
        <v>9</v>
      </c>
      <c r="N1181" s="3">
        <v>100</v>
      </c>
      <c r="O1181" s="3">
        <v>4</v>
      </c>
      <c r="P1181" s="3">
        <v>4</v>
      </c>
      <c r="Q1181" s="3">
        <v>0</v>
      </c>
      <c r="R1181" s="3"/>
      <c r="S1181" s="3">
        <v>100</v>
      </c>
      <c r="T1181" s="3">
        <v>4</v>
      </c>
      <c r="U1181" s="3">
        <v>4</v>
      </c>
      <c r="V1181" s="3">
        <v>0</v>
      </c>
      <c r="W1181" s="3" t="s">
        <v>4702</v>
      </c>
      <c r="X1181" s="14">
        <f t="shared" si="18"/>
        <v>0</v>
      </c>
    </row>
    <row r="1182" spans="1:24" s="4" customFormat="1" ht="11.25" x14ac:dyDescent="0.2">
      <c r="A1182" s="3" t="s">
        <v>4673</v>
      </c>
      <c r="B1182" s="3" t="s">
        <v>4674</v>
      </c>
      <c r="C1182" s="3" t="s">
        <v>639</v>
      </c>
      <c r="D1182" s="3">
        <v>13539</v>
      </c>
      <c r="E1182" s="3" t="s">
        <v>4703</v>
      </c>
      <c r="F1182" s="3" t="s">
        <v>4705</v>
      </c>
      <c r="G1182" s="3" t="s">
        <v>4699</v>
      </c>
      <c r="H1182" s="3" t="s">
        <v>4704</v>
      </c>
      <c r="I1182" s="3" t="s">
        <v>42</v>
      </c>
      <c r="J1182" s="3" t="s">
        <v>43</v>
      </c>
      <c r="K1182" s="3" t="s">
        <v>505</v>
      </c>
      <c r="L1182" s="3" t="s">
        <v>6</v>
      </c>
      <c r="M1182" s="3" t="s">
        <v>9</v>
      </c>
      <c r="N1182" s="3">
        <v>0.99</v>
      </c>
      <c r="O1182" s="3">
        <v>18660904759</v>
      </c>
      <c r="P1182" s="3">
        <v>18907854580</v>
      </c>
      <c r="Q1182" s="3">
        <v>0</v>
      </c>
      <c r="R1182" s="3"/>
      <c r="S1182" s="3" t="s">
        <v>67</v>
      </c>
      <c r="T1182" s="3" t="s">
        <v>40</v>
      </c>
      <c r="U1182" s="3" t="s">
        <v>40</v>
      </c>
      <c r="V1182" s="3" t="s">
        <v>40</v>
      </c>
      <c r="W1182" s="3" t="s">
        <v>4706</v>
      </c>
      <c r="X1182" s="14">
        <f t="shared" si="18"/>
        <v>1</v>
      </c>
    </row>
    <row r="1183" spans="1:24" s="4" customFormat="1" ht="11.25" x14ac:dyDescent="0.2">
      <c r="A1183" s="3" t="s">
        <v>4673</v>
      </c>
      <c r="B1183" s="3" t="s">
        <v>4707</v>
      </c>
      <c r="C1183" s="3" t="s">
        <v>639</v>
      </c>
      <c r="D1183" s="3">
        <v>3930</v>
      </c>
      <c r="E1183" s="3" t="s">
        <v>4708</v>
      </c>
      <c r="F1183" s="3" t="s">
        <v>4709</v>
      </c>
      <c r="G1183" s="3"/>
      <c r="H1183" s="3"/>
      <c r="I1183" s="3" t="s">
        <v>87</v>
      </c>
      <c r="J1183" s="3" t="s">
        <v>52</v>
      </c>
      <c r="K1183" s="3" t="s">
        <v>53</v>
      </c>
      <c r="L1183" s="3" t="s">
        <v>6</v>
      </c>
      <c r="M1183" s="3" t="s">
        <v>5256</v>
      </c>
      <c r="N1183" s="3" t="s">
        <v>67</v>
      </c>
      <c r="O1183" s="3" t="s">
        <v>40</v>
      </c>
      <c r="P1183" s="3" t="s">
        <v>40</v>
      </c>
      <c r="Q1183" s="3" t="s">
        <v>40</v>
      </c>
      <c r="R1183" s="3"/>
      <c r="S1183" s="3">
        <v>6.68</v>
      </c>
      <c r="T1183" s="3">
        <v>2210</v>
      </c>
      <c r="U1183" s="3">
        <v>331</v>
      </c>
      <c r="V1183" s="3">
        <v>0</v>
      </c>
      <c r="W1183" s="3" t="s">
        <v>4710</v>
      </c>
      <c r="X1183" s="14" t="e">
        <f t="shared" si="18"/>
        <v>#VALUE!</v>
      </c>
    </row>
    <row r="1184" spans="1:24" s="4" customFormat="1" ht="11.25" x14ac:dyDescent="0.2">
      <c r="A1184" s="3" t="s">
        <v>4673</v>
      </c>
      <c r="B1184" s="3" t="s">
        <v>4707</v>
      </c>
      <c r="C1184" s="3" t="s">
        <v>639</v>
      </c>
      <c r="D1184" s="3">
        <v>12605</v>
      </c>
      <c r="E1184" s="3" t="s">
        <v>4711</v>
      </c>
      <c r="F1184" s="3" t="s">
        <v>4714</v>
      </c>
      <c r="G1184" s="3" t="s">
        <v>4712</v>
      </c>
      <c r="H1184" s="3" t="s">
        <v>4713</v>
      </c>
      <c r="I1184" s="3" t="s">
        <v>42</v>
      </c>
      <c r="J1184" s="3" t="s">
        <v>43</v>
      </c>
      <c r="K1184" s="3" t="s">
        <v>505</v>
      </c>
      <c r="L1184" s="3" t="s">
        <v>6</v>
      </c>
      <c r="M1184" s="3" t="s">
        <v>5257</v>
      </c>
      <c r="N1184" s="3">
        <v>35</v>
      </c>
      <c r="O1184" s="3">
        <v>68788566799</v>
      </c>
      <c r="P1184" s="3">
        <v>196538762284</v>
      </c>
      <c r="Q1184" s="3">
        <v>0</v>
      </c>
      <c r="R1184" s="3"/>
      <c r="S1184" s="3">
        <v>33.340000000000003</v>
      </c>
      <c r="T1184" s="3">
        <v>57310868148</v>
      </c>
      <c r="U1184" s="3">
        <v>171908960151</v>
      </c>
      <c r="V1184" s="3">
        <v>0</v>
      </c>
      <c r="W1184" s="3" t="s">
        <v>4715</v>
      </c>
      <c r="X1184" s="14">
        <f t="shared" si="18"/>
        <v>4.9790041991601572E-2</v>
      </c>
    </row>
    <row r="1185" spans="1:24" s="4" customFormat="1" ht="11.25" x14ac:dyDescent="0.2">
      <c r="A1185" s="3" t="s">
        <v>4673</v>
      </c>
      <c r="B1185" s="3" t="s">
        <v>4707</v>
      </c>
      <c r="C1185" s="3" t="s">
        <v>639</v>
      </c>
      <c r="D1185" s="3">
        <v>12951</v>
      </c>
      <c r="E1185" s="3" t="s">
        <v>4716</v>
      </c>
      <c r="F1185" s="3" t="s">
        <v>4718</v>
      </c>
      <c r="G1185" s="3" t="s">
        <v>4712</v>
      </c>
      <c r="H1185" s="3" t="s">
        <v>4717</v>
      </c>
      <c r="I1185" s="3" t="s">
        <v>87</v>
      </c>
      <c r="J1185" s="3" t="s">
        <v>52</v>
      </c>
      <c r="K1185" s="3" t="s">
        <v>53</v>
      </c>
      <c r="L1185" s="3" t="s">
        <v>6</v>
      </c>
      <c r="M1185" s="3" t="s">
        <v>5257</v>
      </c>
      <c r="N1185" s="3">
        <v>3</v>
      </c>
      <c r="O1185" s="3">
        <v>53232</v>
      </c>
      <c r="P1185" s="3">
        <v>17744</v>
      </c>
      <c r="Q1185" s="3">
        <v>0</v>
      </c>
      <c r="R1185" s="3"/>
      <c r="S1185" s="3">
        <v>2.52</v>
      </c>
      <c r="T1185" s="3">
        <v>24959</v>
      </c>
      <c r="U1185" s="3">
        <v>9891</v>
      </c>
      <c r="V1185" s="3">
        <v>0</v>
      </c>
      <c r="W1185" s="3" t="s">
        <v>4719</v>
      </c>
      <c r="X1185" s="14">
        <f t="shared" si="18"/>
        <v>-0.19047619047619047</v>
      </c>
    </row>
    <row r="1186" spans="1:24" s="4" customFormat="1" ht="11.25" x14ac:dyDescent="0.2">
      <c r="A1186" s="3" t="s">
        <v>4673</v>
      </c>
      <c r="B1186" s="3" t="s">
        <v>4707</v>
      </c>
      <c r="C1186" s="3" t="s">
        <v>639</v>
      </c>
      <c r="D1186" s="3">
        <v>13219</v>
      </c>
      <c r="E1186" s="3" t="s">
        <v>4720</v>
      </c>
      <c r="F1186" s="3" t="s">
        <v>4722</v>
      </c>
      <c r="G1186" s="3" t="s">
        <v>4712</v>
      </c>
      <c r="H1186" s="3" t="s">
        <v>4721</v>
      </c>
      <c r="I1186" s="3" t="s">
        <v>87</v>
      </c>
      <c r="J1186" s="3" t="s">
        <v>52</v>
      </c>
      <c r="K1186" s="3" t="s">
        <v>53</v>
      </c>
      <c r="L1186" s="3" t="s">
        <v>6</v>
      </c>
      <c r="M1186" s="3" t="s">
        <v>5257</v>
      </c>
      <c r="N1186" s="3">
        <v>22</v>
      </c>
      <c r="O1186" s="3">
        <v>44352</v>
      </c>
      <c r="P1186" s="3">
        <v>2016</v>
      </c>
      <c r="Q1186" s="3">
        <v>0</v>
      </c>
      <c r="R1186" s="3"/>
      <c r="S1186" s="3">
        <v>21.18</v>
      </c>
      <c r="T1186" s="3">
        <v>59991</v>
      </c>
      <c r="U1186" s="3">
        <v>2832</v>
      </c>
      <c r="V1186" s="3">
        <v>0</v>
      </c>
      <c r="W1186" s="3" t="s">
        <v>4723</v>
      </c>
      <c r="X1186" s="14">
        <f t="shared" si="18"/>
        <v>-3.8715769593956575E-2</v>
      </c>
    </row>
    <row r="1187" spans="1:24" s="4" customFormat="1" ht="11.25" x14ac:dyDescent="0.2">
      <c r="A1187" s="3" t="s">
        <v>4673</v>
      </c>
      <c r="B1187" s="3" t="s">
        <v>4707</v>
      </c>
      <c r="C1187" s="3" t="s">
        <v>639</v>
      </c>
      <c r="D1187" s="3">
        <v>13222</v>
      </c>
      <c r="E1187" s="3" t="s">
        <v>4724</v>
      </c>
      <c r="F1187" s="3" t="s">
        <v>4725</v>
      </c>
      <c r="G1187" s="3"/>
      <c r="H1187" s="3"/>
      <c r="I1187" s="3" t="s">
        <v>87</v>
      </c>
      <c r="J1187" s="3" t="s">
        <v>52</v>
      </c>
      <c r="K1187" s="3" t="s">
        <v>53</v>
      </c>
      <c r="L1187" s="3" t="s">
        <v>6</v>
      </c>
      <c r="M1187" s="3" t="s">
        <v>5256</v>
      </c>
      <c r="N1187" s="3" t="s">
        <v>67</v>
      </c>
      <c r="O1187" s="3" t="s">
        <v>40</v>
      </c>
      <c r="P1187" s="3" t="s">
        <v>40</v>
      </c>
      <c r="Q1187" s="3" t="s">
        <v>40</v>
      </c>
      <c r="R1187" s="3"/>
      <c r="S1187" s="3">
        <v>28.76</v>
      </c>
      <c r="T1187" s="3">
        <v>25021</v>
      </c>
      <c r="U1187" s="3">
        <v>870</v>
      </c>
      <c r="V1187" s="3">
        <v>0</v>
      </c>
      <c r="W1187" s="3" t="s">
        <v>4726</v>
      </c>
      <c r="X1187" s="14" t="e">
        <f t="shared" si="18"/>
        <v>#VALUE!</v>
      </c>
    </row>
    <row r="1188" spans="1:24" s="4" customFormat="1" ht="11.25" x14ac:dyDescent="0.2">
      <c r="A1188" s="3" t="s">
        <v>4673</v>
      </c>
      <c r="B1188" s="3" t="s">
        <v>4707</v>
      </c>
      <c r="C1188" s="3" t="s">
        <v>639</v>
      </c>
      <c r="D1188" s="3">
        <v>13510</v>
      </c>
      <c r="E1188" s="3" t="s">
        <v>4727</v>
      </c>
      <c r="F1188" s="3" t="s">
        <v>4730</v>
      </c>
      <c r="G1188" s="3" t="s">
        <v>4728</v>
      </c>
      <c r="H1188" s="3" t="s">
        <v>4729</v>
      </c>
      <c r="I1188" s="3" t="s">
        <v>42</v>
      </c>
      <c r="J1188" s="3" t="s">
        <v>43</v>
      </c>
      <c r="K1188" s="3" t="s">
        <v>53</v>
      </c>
      <c r="L1188" s="3" t="s">
        <v>6</v>
      </c>
      <c r="M1188" s="3" t="s">
        <v>9</v>
      </c>
      <c r="N1188" s="3">
        <v>25</v>
      </c>
      <c r="O1188" s="3">
        <v>150</v>
      </c>
      <c r="P1188" s="3">
        <v>600</v>
      </c>
      <c r="Q1188" s="3">
        <v>0</v>
      </c>
      <c r="R1188" s="3"/>
      <c r="S1188" s="3" t="s">
        <v>67</v>
      </c>
      <c r="T1188" s="3" t="s">
        <v>40</v>
      </c>
      <c r="U1188" s="3" t="s">
        <v>40</v>
      </c>
      <c r="V1188" s="3" t="s">
        <v>40</v>
      </c>
      <c r="W1188" s="3" t="s">
        <v>4731</v>
      </c>
      <c r="X1188" s="14">
        <f t="shared" si="18"/>
        <v>1</v>
      </c>
    </row>
    <row r="1189" spans="1:24" s="4" customFormat="1" ht="11.25" x14ac:dyDescent="0.2">
      <c r="A1189" s="3" t="s">
        <v>4673</v>
      </c>
      <c r="B1189" s="3" t="s">
        <v>4732</v>
      </c>
      <c r="C1189" s="3" t="s">
        <v>36</v>
      </c>
      <c r="D1189" s="3">
        <v>521</v>
      </c>
      <c r="E1189" s="3" t="s">
        <v>4733</v>
      </c>
      <c r="F1189" s="3" t="s">
        <v>4735</v>
      </c>
      <c r="G1189" s="3" t="s">
        <v>4734</v>
      </c>
      <c r="H1189" s="3"/>
      <c r="I1189" s="3" t="s">
        <v>87</v>
      </c>
      <c r="J1189" s="3" t="s">
        <v>52</v>
      </c>
      <c r="K1189" s="3" t="s">
        <v>53</v>
      </c>
      <c r="L1189" s="3" t="s">
        <v>6</v>
      </c>
      <c r="M1189" s="3" t="s">
        <v>5256</v>
      </c>
      <c r="N1189" s="3" t="s">
        <v>67</v>
      </c>
      <c r="O1189" s="3" t="s">
        <v>40</v>
      </c>
      <c r="P1189" s="3" t="s">
        <v>40</v>
      </c>
      <c r="Q1189" s="3" t="s">
        <v>40</v>
      </c>
      <c r="R1189" s="3"/>
      <c r="S1189" s="3">
        <v>0</v>
      </c>
      <c r="T1189" s="3">
        <v>12091</v>
      </c>
      <c r="U1189" s="3">
        <v>713</v>
      </c>
      <c r="V1189" s="3">
        <v>0</v>
      </c>
      <c r="W1189" s="3" t="s">
        <v>4736</v>
      </c>
      <c r="X1189" s="14" t="e">
        <f t="shared" si="18"/>
        <v>#VALUE!</v>
      </c>
    </row>
    <row r="1190" spans="1:24" s="4" customFormat="1" ht="11.25" x14ac:dyDescent="0.2">
      <c r="A1190" s="3" t="s">
        <v>4673</v>
      </c>
      <c r="B1190" s="3" t="s">
        <v>4732</v>
      </c>
      <c r="C1190" s="3" t="s">
        <v>36</v>
      </c>
      <c r="D1190" s="3">
        <v>11963</v>
      </c>
      <c r="E1190" s="3" t="s">
        <v>4737</v>
      </c>
      <c r="F1190" s="3" t="s">
        <v>4739</v>
      </c>
      <c r="G1190" s="3" t="s">
        <v>4738</v>
      </c>
      <c r="H1190" s="3"/>
      <c r="I1190" s="3" t="s">
        <v>42</v>
      </c>
      <c r="J1190" s="3" t="s">
        <v>43</v>
      </c>
      <c r="K1190" s="3" t="s">
        <v>44</v>
      </c>
      <c r="L1190" s="3" t="s">
        <v>6</v>
      </c>
      <c r="M1190" s="3" t="s">
        <v>5256</v>
      </c>
      <c r="N1190" s="3" t="s">
        <v>67</v>
      </c>
      <c r="O1190" s="3" t="s">
        <v>40</v>
      </c>
      <c r="P1190" s="3" t="s">
        <v>40</v>
      </c>
      <c r="Q1190" s="3" t="s">
        <v>40</v>
      </c>
      <c r="R1190" s="3"/>
      <c r="S1190" s="3">
        <v>86</v>
      </c>
      <c r="T1190" s="3">
        <v>1391</v>
      </c>
      <c r="U1190" s="3">
        <v>1621</v>
      </c>
      <c r="V1190" s="3">
        <v>0</v>
      </c>
      <c r="W1190" s="3" t="s">
        <v>4740</v>
      </c>
      <c r="X1190" s="14" t="str">
        <f t="shared" si="18"/>
        <v>-</v>
      </c>
    </row>
    <row r="1191" spans="1:24" s="4" customFormat="1" ht="11.25" x14ac:dyDescent="0.2">
      <c r="A1191" s="3" t="s">
        <v>4673</v>
      </c>
      <c r="B1191" s="3" t="s">
        <v>4732</v>
      </c>
      <c r="C1191" s="3" t="s">
        <v>36</v>
      </c>
      <c r="D1191" s="3">
        <v>12801</v>
      </c>
      <c r="E1191" s="3" t="s">
        <v>4741</v>
      </c>
      <c r="F1191" s="3" t="s">
        <v>4743</v>
      </c>
      <c r="G1191" s="3" t="s">
        <v>4742</v>
      </c>
      <c r="H1191" s="3"/>
      <c r="I1191" s="3" t="s">
        <v>42</v>
      </c>
      <c r="J1191" s="3" t="s">
        <v>43</v>
      </c>
      <c r="K1191" s="3" t="s">
        <v>44</v>
      </c>
      <c r="L1191" s="3" t="s">
        <v>6</v>
      </c>
      <c r="M1191" s="3" t="s">
        <v>5256</v>
      </c>
      <c r="N1191" s="3" t="s">
        <v>67</v>
      </c>
      <c r="O1191" s="3" t="s">
        <v>40</v>
      </c>
      <c r="P1191" s="3" t="s">
        <v>40</v>
      </c>
      <c r="Q1191" s="3" t="s">
        <v>40</v>
      </c>
      <c r="R1191" s="3"/>
      <c r="S1191" s="3">
        <v>35</v>
      </c>
      <c r="T1191" s="3">
        <v>22876</v>
      </c>
      <c r="U1191" s="3">
        <v>65120</v>
      </c>
      <c r="V1191" s="3">
        <v>0</v>
      </c>
      <c r="W1191" s="3" t="s">
        <v>4744</v>
      </c>
      <c r="X1191" s="14" t="str">
        <f t="shared" si="18"/>
        <v>-</v>
      </c>
    </row>
    <row r="1192" spans="1:24" s="4" customFormat="1" ht="11.25" x14ac:dyDescent="0.2">
      <c r="A1192" s="3" t="s">
        <v>4673</v>
      </c>
      <c r="B1192" s="3" t="s">
        <v>4732</v>
      </c>
      <c r="C1192" s="3" t="s">
        <v>36</v>
      </c>
      <c r="D1192" s="3">
        <v>12804</v>
      </c>
      <c r="E1192" s="3" t="s">
        <v>4745</v>
      </c>
      <c r="F1192" s="3" t="s">
        <v>4746</v>
      </c>
      <c r="G1192" s="3" t="s">
        <v>4738</v>
      </c>
      <c r="H1192" s="3"/>
      <c r="I1192" s="3" t="s">
        <v>87</v>
      </c>
      <c r="J1192" s="3" t="s">
        <v>52</v>
      </c>
      <c r="K1192" s="3" t="s">
        <v>53</v>
      </c>
      <c r="L1192" s="3" t="s">
        <v>6</v>
      </c>
      <c r="M1192" s="3" t="s">
        <v>5256</v>
      </c>
      <c r="N1192" s="3" t="s">
        <v>67</v>
      </c>
      <c r="O1192" s="3" t="s">
        <v>40</v>
      </c>
      <c r="P1192" s="3" t="s">
        <v>40</v>
      </c>
      <c r="Q1192" s="3" t="s">
        <v>40</v>
      </c>
      <c r="R1192" s="3"/>
      <c r="S1192" s="3">
        <v>15</v>
      </c>
      <c r="T1192" s="3">
        <v>670812</v>
      </c>
      <c r="U1192" s="3">
        <v>44879</v>
      </c>
      <c r="V1192" s="3">
        <v>0</v>
      </c>
      <c r="W1192" s="3" t="s">
        <v>4747</v>
      </c>
      <c r="X1192" s="14" t="e">
        <f t="shared" si="18"/>
        <v>#VALUE!</v>
      </c>
    </row>
    <row r="1193" spans="1:24" s="4" customFormat="1" ht="11.25" x14ac:dyDescent="0.2">
      <c r="A1193" s="3" t="s">
        <v>4673</v>
      </c>
      <c r="B1193" s="3" t="s">
        <v>4732</v>
      </c>
      <c r="C1193" s="3" t="s">
        <v>36</v>
      </c>
      <c r="D1193" s="3">
        <v>12808</v>
      </c>
      <c r="E1193" s="3" t="s">
        <v>4748</v>
      </c>
      <c r="F1193" s="3" t="s">
        <v>4749</v>
      </c>
      <c r="G1193" s="3" t="s">
        <v>4734</v>
      </c>
      <c r="H1193" s="3"/>
      <c r="I1193" s="3" t="s">
        <v>87</v>
      </c>
      <c r="J1193" s="3" t="s">
        <v>52</v>
      </c>
      <c r="K1193" s="3" t="s">
        <v>53</v>
      </c>
      <c r="L1193" s="3" t="s">
        <v>6</v>
      </c>
      <c r="M1193" s="3" t="s">
        <v>5256</v>
      </c>
      <c r="N1193" s="3" t="s">
        <v>67</v>
      </c>
      <c r="O1193" s="3" t="s">
        <v>40</v>
      </c>
      <c r="P1193" s="3" t="s">
        <v>40</v>
      </c>
      <c r="Q1193" s="3" t="s">
        <v>40</v>
      </c>
      <c r="R1193" s="3"/>
      <c r="S1193" s="3">
        <v>2</v>
      </c>
      <c r="T1193" s="3">
        <v>137651</v>
      </c>
      <c r="U1193" s="3">
        <v>60048</v>
      </c>
      <c r="V1193" s="3">
        <v>0</v>
      </c>
      <c r="W1193" s="3" t="s">
        <v>4750</v>
      </c>
      <c r="X1193" s="14" t="e">
        <f t="shared" si="18"/>
        <v>#VALUE!</v>
      </c>
    </row>
    <row r="1194" spans="1:24" s="4" customFormat="1" ht="11.25" x14ac:dyDescent="0.2">
      <c r="A1194" s="3" t="s">
        <v>4673</v>
      </c>
      <c r="B1194" s="3" t="s">
        <v>4732</v>
      </c>
      <c r="C1194" s="3" t="s">
        <v>36</v>
      </c>
      <c r="D1194" s="3">
        <v>13688</v>
      </c>
      <c r="E1194" s="3" t="s">
        <v>4751</v>
      </c>
      <c r="F1194" s="3" t="s">
        <v>4753</v>
      </c>
      <c r="G1194" s="3" t="s">
        <v>4742</v>
      </c>
      <c r="H1194" s="3" t="s">
        <v>4752</v>
      </c>
      <c r="I1194" s="3" t="s">
        <v>42</v>
      </c>
      <c r="J1194" s="3" t="s">
        <v>43</v>
      </c>
      <c r="K1194" s="3" t="s">
        <v>44</v>
      </c>
      <c r="L1194" s="3" t="s">
        <v>6</v>
      </c>
      <c r="M1194" s="3" t="s">
        <v>9</v>
      </c>
      <c r="N1194" s="3">
        <v>6</v>
      </c>
      <c r="O1194" s="3">
        <v>27000</v>
      </c>
      <c r="P1194" s="3">
        <v>450000</v>
      </c>
      <c r="Q1194" s="3">
        <v>0</v>
      </c>
      <c r="R1194" s="3"/>
      <c r="S1194" s="3" t="s">
        <v>67</v>
      </c>
      <c r="T1194" s="3" t="s">
        <v>40</v>
      </c>
      <c r="U1194" s="3" t="s">
        <v>40</v>
      </c>
      <c r="V1194" s="3" t="s">
        <v>40</v>
      </c>
      <c r="W1194" s="3" t="s">
        <v>4754</v>
      </c>
      <c r="X1194" s="14">
        <f t="shared" si="18"/>
        <v>1</v>
      </c>
    </row>
    <row r="1195" spans="1:24" s="4" customFormat="1" ht="11.25" x14ac:dyDescent="0.2">
      <c r="A1195" s="3" t="s">
        <v>4673</v>
      </c>
      <c r="B1195" s="3" t="s">
        <v>4732</v>
      </c>
      <c r="C1195" s="3" t="s">
        <v>36</v>
      </c>
      <c r="D1195" s="3">
        <v>13692</v>
      </c>
      <c r="E1195" s="3" t="s">
        <v>4755</v>
      </c>
      <c r="F1195" s="3" t="s">
        <v>4758</v>
      </c>
      <c r="G1195" s="3" t="s">
        <v>4756</v>
      </c>
      <c r="H1195" s="3" t="s">
        <v>4757</v>
      </c>
      <c r="I1195" s="3" t="s">
        <v>42</v>
      </c>
      <c r="J1195" s="3" t="s">
        <v>43</v>
      </c>
      <c r="K1195" s="3" t="s">
        <v>44</v>
      </c>
      <c r="L1195" s="3" t="s">
        <v>45</v>
      </c>
      <c r="M1195" s="3" t="s">
        <v>9</v>
      </c>
      <c r="N1195" s="3">
        <v>100</v>
      </c>
      <c r="O1195" s="3">
        <v>150</v>
      </c>
      <c r="P1195" s="3">
        <v>150</v>
      </c>
      <c r="Q1195" s="3">
        <v>0</v>
      </c>
      <c r="R1195" s="3"/>
      <c r="S1195" s="3" t="s">
        <v>67</v>
      </c>
      <c r="T1195" s="3" t="s">
        <v>40</v>
      </c>
      <c r="U1195" s="3" t="s">
        <v>40</v>
      </c>
      <c r="V1195" s="3" t="s">
        <v>40</v>
      </c>
      <c r="W1195" s="3" t="s">
        <v>4759</v>
      </c>
      <c r="X1195" s="14">
        <f t="shared" si="18"/>
        <v>1</v>
      </c>
    </row>
    <row r="1196" spans="1:24" s="4" customFormat="1" ht="11.25" x14ac:dyDescent="0.2">
      <c r="A1196" s="3" t="s">
        <v>4673</v>
      </c>
      <c r="B1196" s="3" t="s">
        <v>4732</v>
      </c>
      <c r="C1196" s="3" t="s">
        <v>36</v>
      </c>
      <c r="D1196" s="3">
        <v>13693</v>
      </c>
      <c r="E1196" s="3" t="s">
        <v>4760</v>
      </c>
      <c r="F1196" s="3" t="s">
        <v>4762</v>
      </c>
      <c r="G1196" s="3" t="s">
        <v>4734</v>
      </c>
      <c r="H1196" s="3" t="s">
        <v>4761</v>
      </c>
      <c r="I1196" s="3" t="s">
        <v>42</v>
      </c>
      <c r="J1196" s="3" t="s">
        <v>43</v>
      </c>
      <c r="K1196" s="3" t="s">
        <v>44</v>
      </c>
      <c r="L1196" s="3" t="s">
        <v>45</v>
      </c>
      <c r="M1196" s="3" t="s">
        <v>9</v>
      </c>
      <c r="N1196" s="3">
        <v>100</v>
      </c>
      <c r="O1196" s="3">
        <v>17</v>
      </c>
      <c r="P1196" s="3">
        <v>17</v>
      </c>
      <c r="Q1196" s="3">
        <v>0</v>
      </c>
      <c r="R1196" s="3"/>
      <c r="S1196" s="3" t="s">
        <v>67</v>
      </c>
      <c r="T1196" s="3" t="s">
        <v>40</v>
      </c>
      <c r="U1196" s="3" t="s">
        <v>40</v>
      </c>
      <c r="V1196" s="3" t="s">
        <v>40</v>
      </c>
      <c r="W1196" s="3" t="s">
        <v>4763</v>
      </c>
      <c r="X1196" s="14">
        <f t="shared" si="18"/>
        <v>1</v>
      </c>
    </row>
    <row r="1197" spans="1:24" s="4" customFormat="1" ht="11.25" x14ac:dyDescent="0.2">
      <c r="A1197" s="3" t="s">
        <v>4673</v>
      </c>
      <c r="B1197" s="3" t="s">
        <v>4732</v>
      </c>
      <c r="C1197" s="3" t="s">
        <v>36</v>
      </c>
      <c r="D1197" s="3">
        <v>13695</v>
      </c>
      <c r="E1197" s="3" t="s">
        <v>4764</v>
      </c>
      <c r="F1197" s="3" t="s">
        <v>4766</v>
      </c>
      <c r="G1197" s="3" t="s">
        <v>4756</v>
      </c>
      <c r="H1197" s="3" t="s">
        <v>4765</v>
      </c>
      <c r="I1197" s="3" t="s">
        <v>42</v>
      </c>
      <c r="J1197" s="3" t="s">
        <v>43</v>
      </c>
      <c r="K1197" s="3" t="s">
        <v>44</v>
      </c>
      <c r="L1197" s="3" t="s">
        <v>6</v>
      </c>
      <c r="M1197" s="3" t="s">
        <v>9</v>
      </c>
      <c r="N1197" s="3">
        <v>15</v>
      </c>
      <c r="O1197" s="3">
        <v>3900</v>
      </c>
      <c r="P1197" s="3">
        <v>25995</v>
      </c>
      <c r="Q1197" s="3">
        <v>0</v>
      </c>
      <c r="R1197" s="3"/>
      <c r="S1197" s="3" t="s">
        <v>67</v>
      </c>
      <c r="T1197" s="3" t="s">
        <v>40</v>
      </c>
      <c r="U1197" s="3" t="s">
        <v>40</v>
      </c>
      <c r="V1197" s="3" t="s">
        <v>40</v>
      </c>
      <c r="W1197" s="3" t="s">
        <v>4767</v>
      </c>
      <c r="X1197" s="14">
        <f t="shared" si="18"/>
        <v>1</v>
      </c>
    </row>
    <row r="1198" spans="1:24" s="4" customFormat="1" ht="11.25" x14ac:dyDescent="0.2">
      <c r="A1198" s="3" t="s">
        <v>4673</v>
      </c>
      <c r="B1198" s="3" t="s">
        <v>4732</v>
      </c>
      <c r="C1198" s="3" t="s">
        <v>36</v>
      </c>
      <c r="D1198" s="3">
        <v>13697</v>
      </c>
      <c r="E1198" s="3" t="s">
        <v>4768</v>
      </c>
      <c r="F1198" s="3" t="s">
        <v>4770</v>
      </c>
      <c r="G1198" s="3" t="s">
        <v>4738</v>
      </c>
      <c r="H1198" s="3" t="s">
        <v>4769</v>
      </c>
      <c r="I1198" s="3" t="s">
        <v>87</v>
      </c>
      <c r="J1198" s="3" t="s">
        <v>52</v>
      </c>
      <c r="K1198" s="3" t="s">
        <v>53</v>
      </c>
      <c r="L1198" s="3" t="s">
        <v>6</v>
      </c>
      <c r="M1198" s="3" t="s">
        <v>9</v>
      </c>
      <c r="N1198" s="3">
        <v>20</v>
      </c>
      <c r="O1198" s="3">
        <v>2400000</v>
      </c>
      <c r="P1198" s="3">
        <v>120000</v>
      </c>
      <c r="Q1198" s="3">
        <v>0</v>
      </c>
      <c r="R1198" s="3"/>
      <c r="S1198" s="3">
        <v>17</v>
      </c>
      <c r="T1198" s="3">
        <v>1555249</v>
      </c>
      <c r="U1198" s="3">
        <v>89764</v>
      </c>
      <c r="V1198" s="3">
        <v>0</v>
      </c>
      <c r="W1198" s="3" t="s">
        <v>4771</v>
      </c>
      <c r="X1198" s="14">
        <f t="shared" si="18"/>
        <v>-0.17647058823529413</v>
      </c>
    </row>
    <row r="1199" spans="1:24" s="4" customFormat="1" ht="11.25" x14ac:dyDescent="0.2">
      <c r="A1199" s="3" t="s">
        <v>4673</v>
      </c>
      <c r="B1199" s="3" t="s">
        <v>4732</v>
      </c>
      <c r="C1199" s="3" t="s">
        <v>36</v>
      </c>
      <c r="D1199" s="3">
        <v>13700</v>
      </c>
      <c r="E1199" s="3" t="s">
        <v>4772</v>
      </c>
      <c r="F1199" s="3" t="s">
        <v>4774</v>
      </c>
      <c r="G1199" s="3" t="s">
        <v>4756</v>
      </c>
      <c r="H1199" s="3" t="s">
        <v>4773</v>
      </c>
      <c r="I1199" s="3" t="s">
        <v>42</v>
      </c>
      <c r="J1199" s="3" t="s">
        <v>43</v>
      </c>
      <c r="K1199" s="3" t="s">
        <v>44</v>
      </c>
      <c r="L1199" s="3" t="s">
        <v>45</v>
      </c>
      <c r="M1199" s="3" t="s">
        <v>9</v>
      </c>
      <c r="N1199" s="3">
        <v>50</v>
      </c>
      <c r="O1199" s="3">
        <v>2</v>
      </c>
      <c r="P1199" s="3">
        <v>4</v>
      </c>
      <c r="Q1199" s="3">
        <v>0</v>
      </c>
      <c r="R1199" s="3"/>
      <c r="S1199" s="3" t="s">
        <v>67</v>
      </c>
      <c r="T1199" s="3" t="s">
        <v>40</v>
      </c>
      <c r="U1199" s="3" t="s">
        <v>40</v>
      </c>
      <c r="V1199" s="3" t="s">
        <v>40</v>
      </c>
      <c r="W1199" s="3" t="s">
        <v>4775</v>
      </c>
      <c r="X1199" s="14">
        <f t="shared" si="18"/>
        <v>1</v>
      </c>
    </row>
    <row r="1200" spans="1:24" s="4" customFormat="1" ht="11.25" x14ac:dyDescent="0.2">
      <c r="A1200" s="3" t="s">
        <v>4673</v>
      </c>
      <c r="B1200" s="3" t="s">
        <v>4732</v>
      </c>
      <c r="C1200" s="3" t="s">
        <v>36</v>
      </c>
      <c r="D1200" s="3">
        <v>13704</v>
      </c>
      <c r="E1200" s="3" t="s">
        <v>4776</v>
      </c>
      <c r="F1200" s="3" t="s">
        <v>4778</v>
      </c>
      <c r="G1200" s="3" t="s">
        <v>4734</v>
      </c>
      <c r="H1200" s="3" t="s">
        <v>4777</v>
      </c>
      <c r="I1200" s="3" t="s">
        <v>42</v>
      </c>
      <c r="J1200" s="3" t="s">
        <v>43</v>
      </c>
      <c r="K1200" s="3" t="s">
        <v>44</v>
      </c>
      <c r="L1200" s="3" t="s">
        <v>45</v>
      </c>
      <c r="M1200" s="3" t="s">
        <v>9</v>
      </c>
      <c r="N1200" s="3">
        <v>40</v>
      </c>
      <c r="O1200" s="3">
        <v>2</v>
      </c>
      <c r="P1200" s="3">
        <v>5</v>
      </c>
      <c r="Q1200" s="3">
        <v>0</v>
      </c>
      <c r="R1200" s="3"/>
      <c r="S1200" s="3" t="s">
        <v>67</v>
      </c>
      <c r="T1200" s="3" t="s">
        <v>40</v>
      </c>
      <c r="U1200" s="3" t="s">
        <v>40</v>
      </c>
      <c r="V1200" s="3" t="s">
        <v>40</v>
      </c>
      <c r="W1200" s="3" t="s">
        <v>4779</v>
      </c>
      <c r="X1200" s="14">
        <f t="shared" si="18"/>
        <v>1</v>
      </c>
    </row>
    <row r="1201" spans="1:24" s="4" customFormat="1" ht="11.25" x14ac:dyDescent="0.2">
      <c r="A1201" s="3" t="s">
        <v>4673</v>
      </c>
      <c r="B1201" s="3" t="s">
        <v>4732</v>
      </c>
      <c r="C1201" s="3" t="s">
        <v>36</v>
      </c>
      <c r="D1201" s="3">
        <v>13705</v>
      </c>
      <c r="E1201" s="3" t="s">
        <v>4780</v>
      </c>
      <c r="F1201" s="3" t="s">
        <v>4782</v>
      </c>
      <c r="G1201" s="3" t="s">
        <v>4734</v>
      </c>
      <c r="H1201" s="3" t="s">
        <v>4781</v>
      </c>
      <c r="I1201" s="3" t="s">
        <v>42</v>
      </c>
      <c r="J1201" s="3" t="s">
        <v>43</v>
      </c>
      <c r="K1201" s="3" t="s">
        <v>53</v>
      </c>
      <c r="L1201" s="3" t="s">
        <v>6</v>
      </c>
      <c r="M1201" s="3" t="s">
        <v>9</v>
      </c>
      <c r="N1201" s="3">
        <v>75</v>
      </c>
      <c r="O1201" s="3">
        <v>54000</v>
      </c>
      <c r="P1201" s="3">
        <v>72000</v>
      </c>
      <c r="Q1201" s="3">
        <v>0</v>
      </c>
      <c r="R1201" s="3"/>
      <c r="S1201" s="3">
        <v>67</v>
      </c>
      <c r="T1201" s="3">
        <v>40264</v>
      </c>
      <c r="U1201" s="3">
        <v>60048</v>
      </c>
      <c r="V1201" s="3">
        <v>0</v>
      </c>
      <c r="W1201" s="3" t="s">
        <v>4783</v>
      </c>
      <c r="X1201" s="14">
        <f t="shared" si="18"/>
        <v>0.11940298507462686</v>
      </c>
    </row>
    <row r="1202" spans="1:24" s="4" customFormat="1" ht="11.25" x14ac:dyDescent="0.2">
      <c r="A1202" s="3" t="s">
        <v>4673</v>
      </c>
      <c r="B1202" s="3" t="s">
        <v>4784</v>
      </c>
      <c r="C1202" s="3" t="s">
        <v>639</v>
      </c>
      <c r="D1202" s="3">
        <v>11847</v>
      </c>
      <c r="E1202" s="3" t="s">
        <v>4785</v>
      </c>
      <c r="F1202" s="3" t="s">
        <v>4787</v>
      </c>
      <c r="G1202" s="3" t="s">
        <v>4786</v>
      </c>
      <c r="H1202" s="3"/>
      <c r="I1202" s="3" t="s">
        <v>42</v>
      </c>
      <c r="J1202" s="3" t="s">
        <v>43</v>
      </c>
      <c r="K1202" s="3" t="s">
        <v>505</v>
      </c>
      <c r="L1202" s="3" t="s">
        <v>6</v>
      </c>
      <c r="M1202" s="3" t="s">
        <v>5256</v>
      </c>
      <c r="N1202" s="3" t="s">
        <v>67</v>
      </c>
      <c r="O1202" s="3" t="s">
        <v>40</v>
      </c>
      <c r="P1202" s="3" t="s">
        <v>40</v>
      </c>
      <c r="Q1202" s="3" t="s">
        <v>40</v>
      </c>
      <c r="R1202" s="3"/>
      <c r="S1202" s="3">
        <v>51</v>
      </c>
      <c r="T1202" s="3">
        <v>15575636093</v>
      </c>
      <c r="U1202" s="3">
        <v>30296496000</v>
      </c>
      <c r="V1202" s="3">
        <v>0</v>
      </c>
      <c r="W1202" s="3" t="s">
        <v>4788</v>
      </c>
      <c r="X1202" s="14" t="str">
        <f t="shared" si="18"/>
        <v>-</v>
      </c>
    </row>
    <row r="1203" spans="1:24" s="4" customFormat="1" ht="11.25" x14ac:dyDescent="0.2">
      <c r="A1203" s="3" t="s">
        <v>4673</v>
      </c>
      <c r="B1203" s="3" t="s">
        <v>4784</v>
      </c>
      <c r="C1203" s="3" t="s">
        <v>639</v>
      </c>
      <c r="D1203" s="3">
        <v>11940</v>
      </c>
      <c r="E1203" s="3" t="s">
        <v>4789</v>
      </c>
      <c r="F1203" s="3" t="s">
        <v>4791</v>
      </c>
      <c r="G1203" s="3" t="s">
        <v>4786</v>
      </c>
      <c r="H1203" s="3" t="s">
        <v>4790</v>
      </c>
      <c r="I1203" s="3" t="s">
        <v>42</v>
      </c>
      <c r="J1203" s="3" t="s">
        <v>52</v>
      </c>
      <c r="K1203" s="3" t="s">
        <v>505</v>
      </c>
      <c r="L1203" s="3" t="s">
        <v>6</v>
      </c>
      <c r="M1203" s="3" t="s">
        <v>5257</v>
      </c>
      <c r="N1203" s="3">
        <v>2</v>
      </c>
      <c r="O1203" s="3">
        <v>572984416</v>
      </c>
      <c r="P1203" s="3">
        <v>28649220816</v>
      </c>
      <c r="Q1203" s="3">
        <v>0</v>
      </c>
      <c r="R1203" s="3"/>
      <c r="S1203" s="3">
        <v>0.1</v>
      </c>
      <c r="T1203" s="3">
        <v>10964300</v>
      </c>
      <c r="U1203" s="3">
        <v>16519555743</v>
      </c>
      <c r="V1203" s="3">
        <v>0</v>
      </c>
      <c r="W1203" s="3" t="s">
        <v>4792</v>
      </c>
      <c r="X1203" s="14">
        <f t="shared" si="18"/>
        <v>-18.999999999999996</v>
      </c>
    </row>
    <row r="1204" spans="1:24" s="4" customFormat="1" ht="11.25" x14ac:dyDescent="0.2">
      <c r="A1204" s="3" t="s">
        <v>4673</v>
      </c>
      <c r="B1204" s="3" t="s">
        <v>4784</v>
      </c>
      <c r="C1204" s="3" t="s">
        <v>639</v>
      </c>
      <c r="D1204" s="3">
        <v>12301</v>
      </c>
      <c r="E1204" s="3" t="s">
        <v>4793</v>
      </c>
      <c r="F1204" s="3" t="s">
        <v>4796</v>
      </c>
      <c r="G1204" s="3" t="s">
        <v>4794</v>
      </c>
      <c r="H1204" s="3" t="s">
        <v>4795</v>
      </c>
      <c r="I1204" s="3" t="s">
        <v>42</v>
      </c>
      <c r="J1204" s="3" t="s">
        <v>52</v>
      </c>
      <c r="K1204" s="3" t="s">
        <v>44</v>
      </c>
      <c r="L1204" s="3" t="s">
        <v>6</v>
      </c>
      <c r="M1204" s="3" t="s">
        <v>5257</v>
      </c>
      <c r="N1204" s="3">
        <v>0.17</v>
      </c>
      <c r="O1204" s="3">
        <v>14</v>
      </c>
      <c r="P1204" s="3">
        <v>824403</v>
      </c>
      <c r="Q1204" s="3">
        <v>10000</v>
      </c>
      <c r="R1204" s="3"/>
      <c r="S1204" s="3">
        <v>0.17</v>
      </c>
      <c r="T1204" s="3">
        <v>5</v>
      </c>
      <c r="U1204" s="3">
        <v>291463</v>
      </c>
      <c r="V1204" s="3">
        <v>10000</v>
      </c>
      <c r="W1204" s="3" t="s">
        <v>4797</v>
      </c>
      <c r="X1204" s="14">
        <f t="shared" si="18"/>
        <v>0</v>
      </c>
    </row>
    <row r="1205" spans="1:24" s="4" customFormat="1" ht="11.25" x14ac:dyDescent="0.2">
      <c r="A1205" s="3" t="s">
        <v>4673</v>
      </c>
      <c r="B1205" s="3" t="s">
        <v>4784</v>
      </c>
      <c r="C1205" s="3" t="s">
        <v>639</v>
      </c>
      <c r="D1205" s="3">
        <v>12781</v>
      </c>
      <c r="E1205" s="3" t="s">
        <v>4798</v>
      </c>
      <c r="F1205" s="3" t="s">
        <v>4799</v>
      </c>
      <c r="G1205" s="3" t="s">
        <v>4786</v>
      </c>
      <c r="H1205" s="3"/>
      <c r="I1205" s="3" t="s">
        <v>42</v>
      </c>
      <c r="J1205" s="3" t="s">
        <v>43</v>
      </c>
      <c r="K1205" s="3" t="s">
        <v>44</v>
      </c>
      <c r="L1205" s="3" t="s">
        <v>6</v>
      </c>
      <c r="M1205" s="3" t="s">
        <v>5256</v>
      </c>
      <c r="N1205" s="3" t="s">
        <v>67</v>
      </c>
      <c r="O1205" s="3" t="s">
        <v>40</v>
      </c>
      <c r="P1205" s="3" t="s">
        <v>40</v>
      </c>
      <c r="Q1205" s="3" t="s">
        <v>40</v>
      </c>
      <c r="R1205" s="3"/>
      <c r="S1205" s="3">
        <v>87</v>
      </c>
      <c r="T1205" s="3">
        <v>279257</v>
      </c>
      <c r="U1205" s="3">
        <v>322143</v>
      </c>
      <c r="V1205" s="3">
        <v>0</v>
      </c>
      <c r="W1205" s="3" t="s">
        <v>4800</v>
      </c>
      <c r="X1205" s="14" t="str">
        <f t="shared" si="18"/>
        <v>-</v>
      </c>
    </row>
    <row r="1206" spans="1:24" s="4" customFormat="1" ht="11.25" x14ac:dyDescent="0.2">
      <c r="A1206" s="3" t="s">
        <v>4673</v>
      </c>
      <c r="B1206" s="3" t="s">
        <v>4784</v>
      </c>
      <c r="C1206" s="3" t="s">
        <v>639</v>
      </c>
      <c r="D1206" s="3">
        <v>13508</v>
      </c>
      <c r="E1206" s="3" t="s">
        <v>4801</v>
      </c>
      <c r="F1206" s="3" t="s">
        <v>4804</v>
      </c>
      <c r="G1206" s="3" t="s">
        <v>4802</v>
      </c>
      <c r="H1206" s="3" t="s">
        <v>4803</v>
      </c>
      <c r="I1206" s="3" t="s">
        <v>42</v>
      </c>
      <c r="J1206" s="3" t="s">
        <v>43</v>
      </c>
      <c r="K1206" s="3" t="s">
        <v>53</v>
      </c>
      <c r="L1206" s="3" t="s">
        <v>45</v>
      </c>
      <c r="M1206" s="3" t="s">
        <v>9</v>
      </c>
      <c r="N1206" s="3">
        <v>83.33</v>
      </c>
      <c r="O1206" s="3">
        <v>5</v>
      </c>
      <c r="P1206" s="3">
        <v>6</v>
      </c>
      <c r="Q1206" s="3">
        <v>0</v>
      </c>
      <c r="R1206" s="3"/>
      <c r="S1206" s="3">
        <v>100</v>
      </c>
      <c r="T1206" s="3">
        <v>6</v>
      </c>
      <c r="U1206" s="3">
        <v>6</v>
      </c>
      <c r="V1206" s="3">
        <v>0</v>
      </c>
      <c r="W1206" s="3" t="s">
        <v>4805</v>
      </c>
      <c r="X1206" s="14">
        <f t="shared" si="18"/>
        <v>-0.16670000000000001</v>
      </c>
    </row>
    <row r="1207" spans="1:24" s="4" customFormat="1" ht="11.25" x14ac:dyDescent="0.2">
      <c r="A1207" s="3" t="s">
        <v>4673</v>
      </c>
      <c r="B1207" s="3" t="s">
        <v>4784</v>
      </c>
      <c r="C1207" s="3" t="s">
        <v>639</v>
      </c>
      <c r="D1207" s="3">
        <v>13565</v>
      </c>
      <c r="E1207" s="3" t="s">
        <v>4806</v>
      </c>
      <c r="F1207" s="3" t="s">
        <v>4809</v>
      </c>
      <c r="G1207" s="3" t="s">
        <v>4807</v>
      </c>
      <c r="H1207" s="3" t="s">
        <v>4808</v>
      </c>
      <c r="I1207" s="3" t="s">
        <v>42</v>
      </c>
      <c r="J1207" s="3" t="s">
        <v>43</v>
      </c>
      <c r="K1207" s="3" t="s">
        <v>505</v>
      </c>
      <c r="L1207" s="3" t="s">
        <v>45</v>
      </c>
      <c r="M1207" s="3" t="s">
        <v>9</v>
      </c>
      <c r="N1207" s="3">
        <v>90</v>
      </c>
      <c r="O1207" s="3">
        <v>500372153</v>
      </c>
      <c r="P1207" s="3">
        <v>555969059</v>
      </c>
      <c r="Q1207" s="3">
        <v>0</v>
      </c>
      <c r="R1207" s="3"/>
      <c r="S1207" s="3">
        <v>80</v>
      </c>
      <c r="T1207" s="3">
        <v>167481944</v>
      </c>
      <c r="U1207" s="3">
        <v>209352430</v>
      </c>
      <c r="V1207" s="3">
        <v>0</v>
      </c>
      <c r="W1207" s="3" t="s">
        <v>4810</v>
      </c>
      <c r="X1207" s="14">
        <f t="shared" si="18"/>
        <v>0.125</v>
      </c>
    </row>
    <row r="1208" spans="1:24" s="4" customFormat="1" ht="11.25" x14ac:dyDescent="0.2">
      <c r="A1208" s="3" t="s">
        <v>4673</v>
      </c>
      <c r="B1208" s="3" t="s">
        <v>4811</v>
      </c>
      <c r="C1208" s="3" t="s">
        <v>639</v>
      </c>
      <c r="D1208" s="3">
        <v>10074</v>
      </c>
      <c r="E1208" s="3" t="s">
        <v>4812</v>
      </c>
      <c r="F1208" s="3" t="s">
        <v>4815</v>
      </c>
      <c r="G1208" s="3" t="s">
        <v>4813</v>
      </c>
      <c r="H1208" s="3" t="s">
        <v>4814</v>
      </c>
      <c r="I1208" s="3" t="s">
        <v>42</v>
      </c>
      <c r="J1208" s="3" t="s">
        <v>43</v>
      </c>
      <c r="K1208" s="3" t="s">
        <v>53</v>
      </c>
      <c r="L1208" s="3" t="s">
        <v>6</v>
      </c>
      <c r="M1208" s="3" t="s">
        <v>5257</v>
      </c>
      <c r="N1208" s="3">
        <v>93</v>
      </c>
      <c r="O1208" s="3">
        <v>3020806</v>
      </c>
      <c r="P1208" s="3">
        <v>3263326</v>
      </c>
      <c r="Q1208" s="3">
        <v>0</v>
      </c>
      <c r="R1208" s="3"/>
      <c r="S1208" s="3">
        <v>98</v>
      </c>
      <c r="T1208" s="3">
        <v>2946927</v>
      </c>
      <c r="U1208" s="3">
        <v>3021745</v>
      </c>
      <c r="V1208" s="3">
        <v>0</v>
      </c>
      <c r="W1208" s="3" t="s">
        <v>4816</v>
      </c>
      <c r="X1208" s="14">
        <f t="shared" si="18"/>
        <v>-5.1020408163265307E-2</v>
      </c>
    </row>
    <row r="1209" spans="1:24" s="4" customFormat="1" ht="11.25" x14ac:dyDescent="0.2">
      <c r="A1209" s="3" t="s">
        <v>4673</v>
      </c>
      <c r="B1209" s="3" t="s">
        <v>4811</v>
      </c>
      <c r="C1209" s="3" t="s">
        <v>639</v>
      </c>
      <c r="D1209" s="3">
        <v>12304</v>
      </c>
      <c r="E1209" s="3" t="s">
        <v>4817</v>
      </c>
      <c r="F1209" s="3" t="s">
        <v>4820</v>
      </c>
      <c r="G1209" s="3" t="s">
        <v>4818</v>
      </c>
      <c r="H1209" s="3" t="s">
        <v>4819</v>
      </c>
      <c r="I1209" s="3" t="s">
        <v>42</v>
      </c>
      <c r="J1209" s="3" t="s">
        <v>43</v>
      </c>
      <c r="K1209" s="3" t="s">
        <v>53</v>
      </c>
      <c r="L1209" s="3" t="s">
        <v>6</v>
      </c>
      <c r="M1209" s="3" t="s">
        <v>5257</v>
      </c>
      <c r="N1209" s="3">
        <v>60</v>
      </c>
      <c r="O1209" s="3">
        <v>18000</v>
      </c>
      <c r="P1209" s="3">
        <v>30000</v>
      </c>
      <c r="Q1209" s="3">
        <v>0</v>
      </c>
      <c r="R1209" s="3"/>
      <c r="S1209" s="3">
        <v>52</v>
      </c>
      <c r="T1209" s="3">
        <v>16519</v>
      </c>
      <c r="U1209" s="3">
        <v>31867</v>
      </c>
      <c r="V1209" s="3">
        <v>0</v>
      </c>
      <c r="W1209" s="3" t="s">
        <v>4821</v>
      </c>
      <c r="X1209" s="14">
        <f t="shared" si="18"/>
        <v>0.15384615384615385</v>
      </c>
    </row>
    <row r="1210" spans="1:24" s="4" customFormat="1" ht="11.25" x14ac:dyDescent="0.2">
      <c r="A1210" s="3" t="s">
        <v>4673</v>
      </c>
      <c r="B1210" s="3" t="s">
        <v>4811</v>
      </c>
      <c r="C1210" s="3" t="s">
        <v>639</v>
      </c>
      <c r="D1210" s="3">
        <v>13103</v>
      </c>
      <c r="E1210" s="3" t="s">
        <v>4822</v>
      </c>
      <c r="F1210" s="3" t="s">
        <v>4824</v>
      </c>
      <c r="G1210" s="3"/>
      <c r="H1210" s="3" t="s">
        <v>4823</v>
      </c>
      <c r="I1210" s="3" t="s">
        <v>87</v>
      </c>
      <c r="J1210" s="3" t="s">
        <v>52</v>
      </c>
      <c r="K1210" s="3" t="s">
        <v>53</v>
      </c>
      <c r="L1210" s="3" t="s">
        <v>6</v>
      </c>
      <c r="M1210" s="3" t="s">
        <v>5256</v>
      </c>
      <c r="N1210" s="3" t="s">
        <v>67</v>
      </c>
      <c r="O1210" s="3" t="s">
        <v>40</v>
      </c>
      <c r="P1210" s="3" t="s">
        <v>40</v>
      </c>
      <c r="Q1210" s="3" t="s">
        <v>40</v>
      </c>
      <c r="R1210" s="3"/>
      <c r="S1210" s="3">
        <v>41.31</v>
      </c>
      <c r="T1210" s="3">
        <v>11023353</v>
      </c>
      <c r="U1210" s="3">
        <v>266851</v>
      </c>
      <c r="V1210" s="3">
        <v>0</v>
      </c>
      <c r="W1210" s="3" t="s">
        <v>4825</v>
      </c>
      <c r="X1210" s="14" t="e">
        <f t="shared" si="18"/>
        <v>#VALUE!</v>
      </c>
    </row>
    <row r="1211" spans="1:24" s="4" customFormat="1" ht="11.25" x14ac:dyDescent="0.2">
      <c r="A1211" s="3" t="s">
        <v>4673</v>
      </c>
      <c r="B1211" s="3" t="s">
        <v>4811</v>
      </c>
      <c r="C1211" s="3" t="s">
        <v>639</v>
      </c>
      <c r="D1211" s="3">
        <v>13388</v>
      </c>
      <c r="E1211" s="3" t="s">
        <v>4826</v>
      </c>
      <c r="F1211" s="3" t="s">
        <v>4828</v>
      </c>
      <c r="G1211" s="3" t="s">
        <v>4818</v>
      </c>
      <c r="H1211" s="3" t="s">
        <v>4827</v>
      </c>
      <c r="I1211" s="3" t="s">
        <v>87</v>
      </c>
      <c r="J1211" s="3" t="s">
        <v>52</v>
      </c>
      <c r="K1211" s="3" t="s">
        <v>53</v>
      </c>
      <c r="L1211" s="3" t="s">
        <v>6</v>
      </c>
      <c r="M1211" s="3" t="s">
        <v>5257</v>
      </c>
      <c r="N1211" s="3">
        <v>28</v>
      </c>
      <c r="O1211" s="3">
        <v>2408000</v>
      </c>
      <c r="P1211" s="3">
        <v>86000</v>
      </c>
      <c r="Q1211" s="3">
        <v>0</v>
      </c>
      <c r="R1211" s="3"/>
      <c r="S1211" s="3">
        <v>26.38</v>
      </c>
      <c r="T1211" s="3">
        <v>2321361</v>
      </c>
      <c r="U1211" s="3">
        <v>87994</v>
      </c>
      <c r="V1211" s="3">
        <v>0</v>
      </c>
      <c r="W1211" s="3" t="s">
        <v>4829</v>
      </c>
      <c r="X1211" s="14">
        <f t="shared" si="18"/>
        <v>-6.1410159211523922E-2</v>
      </c>
    </row>
    <row r="1212" spans="1:24" s="4" customFormat="1" ht="11.25" x14ac:dyDescent="0.2">
      <c r="A1212" s="3" t="s">
        <v>4673</v>
      </c>
      <c r="B1212" s="3" t="s">
        <v>4811</v>
      </c>
      <c r="C1212" s="3" t="s">
        <v>639</v>
      </c>
      <c r="D1212" s="3">
        <v>13408</v>
      </c>
      <c r="E1212" s="3" t="s">
        <v>4830</v>
      </c>
      <c r="F1212" s="3" t="s">
        <v>4832</v>
      </c>
      <c r="G1212" s="3"/>
      <c r="H1212" s="3" t="s">
        <v>4831</v>
      </c>
      <c r="I1212" s="3" t="s">
        <v>42</v>
      </c>
      <c r="J1212" s="3" t="s">
        <v>43</v>
      </c>
      <c r="K1212" s="3" t="s">
        <v>44</v>
      </c>
      <c r="L1212" s="3" t="s">
        <v>6</v>
      </c>
      <c r="M1212" s="3" t="s">
        <v>5256</v>
      </c>
      <c r="N1212" s="3" t="s">
        <v>67</v>
      </c>
      <c r="O1212" s="3" t="s">
        <v>40</v>
      </c>
      <c r="P1212" s="3" t="s">
        <v>40</v>
      </c>
      <c r="Q1212" s="3" t="s">
        <v>40</v>
      </c>
      <c r="R1212" s="3"/>
      <c r="S1212" s="3">
        <v>0</v>
      </c>
      <c r="T1212" s="3">
        <v>0</v>
      </c>
      <c r="U1212" s="3">
        <v>0</v>
      </c>
      <c r="V1212" s="3">
        <v>0</v>
      </c>
      <c r="W1212" s="3" t="s">
        <v>4833</v>
      </c>
      <c r="X1212" s="14" t="str">
        <f t="shared" si="18"/>
        <v>-</v>
      </c>
    </row>
    <row r="1213" spans="1:24" s="4" customFormat="1" ht="11.25" x14ac:dyDescent="0.2">
      <c r="A1213" s="3" t="s">
        <v>4673</v>
      </c>
      <c r="B1213" s="3" t="s">
        <v>4811</v>
      </c>
      <c r="C1213" s="3" t="s">
        <v>639</v>
      </c>
      <c r="D1213" s="3">
        <v>13509</v>
      </c>
      <c r="E1213" s="3" t="s">
        <v>4834</v>
      </c>
      <c r="F1213" s="3" t="s">
        <v>4836</v>
      </c>
      <c r="G1213" s="3" t="s">
        <v>4818</v>
      </c>
      <c r="H1213" s="3" t="s">
        <v>4835</v>
      </c>
      <c r="I1213" s="3" t="s">
        <v>87</v>
      </c>
      <c r="J1213" s="3" t="s">
        <v>52</v>
      </c>
      <c r="K1213" s="3" t="s">
        <v>53</v>
      </c>
      <c r="L1213" s="3" t="s">
        <v>6</v>
      </c>
      <c r="M1213" s="3" t="s">
        <v>9</v>
      </c>
      <c r="N1213" s="3">
        <v>127.87</v>
      </c>
      <c r="O1213" s="3">
        <v>6137685</v>
      </c>
      <c r="P1213" s="3">
        <v>48000</v>
      </c>
      <c r="Q1213" s="3">
        <v>0</v>
      </c>
      <c r="R1213" s="3"/>
      <c r="S1213" s="3">
        <v>88.85</v>
      </c>
      <c r="T1213" s="3">
        <v>3657906</v>
      </c>
      <c r="U1213" s="3">
        <v>41170</v>
      </c>
      <c r="V1213" s="3">
        <v>0</v>
      </c>
      <c r="W1213" s="3" t="s">
        <v>4837</v>
      </c>
      <c r="X1213" s="14">
        <f t="shared" si="18"/>
        <v>-0.43916713562183468</v>
      </c>
    </row>
    <row r="1214" spans="1:24" s="4" customFormat="1" ht="11.25" x14ac:dyDescent="0.2">
      <c r="A1214" s="3" t="s">
        <v>4673</v>
      </c>
      <c r="B1214" s="3" t="s">
        <v>4811</v>
      </c>
      <c r="C1214" s="3" t="s">
        <v>639</v>
      </c>
      <c r="D1214" s="3">
        <v>13606</v>
      </c>
      <c r="E1214" s="3" t="s">
        <v>4838</v>
      </c>
      <c r="F1214" s="3" t="s">
        <v>4841</v>
      </c>
      <c r="G1214" s="3" t="s">
        <v>4839</v>
      </c>
      <c r="H1214" s="3" t="s">
        <v>4840</v>
      </c>
      <c r="I1214" s="3" t="s">
        <v>42</v>
      </c>
      <c r="J1214" s="3" t="s">
        <v>43</v>
      </c>
      <c r="K1214" s="3" t="s">
        <v>53</v>
      </c>
      <c r="L1214" s="3" t="s">
        <v>6</v>
      </c>
      <c r="M1214" s="3" t="s">
        <v>9</v>
      </c>
      <c r="N1214" s="3">
        <v>97.46</v>
      </c>
      <c r="O1214" s="3">
        <v>3638</v>
      </c>
      <c r="P1214" s="3">
        <v>3733</v>
      </c>
      <c r="Q1214" s="3">
        <v>0</v>
      </c>
      <c r="R1214" s="3"/>
      <c r="S1214" s="3">
        <v>97.47</v>
      </c>
      <c r="T1214" s="3">
        <v>2424</v>
      </c>
      <c r="U1214" s="3">
        <v>2487</v>
      </c>
      <c r="V1214" s="3">
        <v>0</v>
      </c>
      <c r="W1214" s="3" t="s">
        <v>4842</v>
      </c>
      <c r="X1214" s="14">
        <f t="shared" si="18"/>
        <v>-1.0259567046275896E-4</v>
      </c>
    </row>
    <row r="1215" spans="1:24" s="4" customFormat="1" ht="11.25" x14ac:dyDescent="0.2">
      <c r="A1215" s="3" t="s">
        <v>4673</v>
      </c>
      <c r="B1215" s="3" t="s">
        <v>4843</v>
      </c>
      <c r="C1215" s="3" t="s">
        <v>639</v>
      </c>
      <c r="D1215" s="3">
        <v>12850</v>
      </c>
      <c r="E1215" s="3" t="s">
        <v>4844</v>
      </c>
      <c r="F1215" s="3" t="s">
        <v>4845</v>
      </c>
      <c r="G1215" s="3"/>
      <c r="H1215" s="3"/>
      <c r="I1215" s="3" t="s">
        <v>42</v>
      </c>
      <c r="J1215" s="3" t="s">
        <v>43</v>
      </c>
      <c r="K1215" s="3" t="s">
        <v>53</v>
      </c>
      <c r="L1215" s="3" t="s">
        <v>6</v>
      </c>
      <c r="M1215" s="3" t="s">
        <v>5256</v>
      </c>
      <c r="N1215" s="3" t="s">
        <v>67</v>
      </c>
      <c r="O1215" s="3" t="s">
        <v>40</v>
      </c>
      <c r="P1215" s="3" t="s">
        <v>40</v>
      </c>
      <c r="Q1215" s="3" t="s">
        <v>40</v>
      </c>
      <c r="R1215" s="3"/>
      <c r="S1215" s="3">
        <v>97.27</v>
      </c>
      <c r="T1215" s="3">
        <v>23973</v>
      </c>
      <c r="U1215" s="3">
        <v>24646</v>
      </c>
      <c r="V1215" s="3">
        <v>0</v>
      </c>
      <c r="W1215" s="3" t="s">
        <v>4846</v>
      </c>
      <c r="X1215" s="14" t="str">
        <f t="shared" si="18"/>
        <v>-</v>
      </c>
    </row>
    <row r="1216" spans="1:24" s="4" customFormat="1" ht="11.25" x14ac:dyDescent="0.2">
      <c r="A1216" s="3" t="s">
        <v>4673</v>
      </c>
      <c r="B1216" s="3" t="s">
        <v>4843</v>
      </c>
      <c r="C1216" s="3" t="s">
        <v>639</v>
      </c>
      <c r="D1216" s="3">
        <v>13163</v>
      </c>
      <c r="E1216" s="3" t="s">
        <v>4847</v>
      </c>
      <c r="F1216" s="3" t="s">
        <v>4848</v>
      </c>
      <c r="G1216" s="3"/>
      <c r="H1216" s="3"/>
      <c r="I1216" s="3" t="s">
        <v>87</v>
      </c>
      <c r="J1216" s="3" t="s">
        <v>52</v>
      </c>
      <c r="K1216" s="3" t="s">
        <v>53</v>
      </c>
      <c r="L1216" s="3" t="s">
        <v>6</v>
      </c>
      <c r="M1216" s="3" t="s">
        <v>5256</v>
      </c>
      <c r="N1216" s="3" t="s">
        <v>67</v>
      </c>
      <c r="O1216" s="3" t="s">
        <v>40</v>
      </c>
      <c r="P1216" s="3" t="s">
        <v>40</v>
      </c>
      <c r="Q1216" s="3" t="s">
        <v>40</v>
      </c>
      <c r="R1216" s="3"/>
      <c r="S1216" s="3">
        <v>17.920000000000002</v>
      </c>
      <c r="T1216" s="3">
        <v>5950</v>
      </c>
      <c r="U1216" s="3">
        <v>332</v>
      </c>
      <c r="V1216" s="3">
        <v>0</v>
      </c>
      <c r="W1216" s="3" t="s">
        <v>4849</v>
      </c>
      <c r="X1216" s="14" t="e">
        <f t="shared" si="18"/>
        <v>#VALUE!</v>
      </c>
    </row>
    <row r="1217" spans="1:24" s="4" customFormat="1" ht="11.25" x14ac:dyDescent="0.2">
      <c r="A1217" s="3" t="s">
        <v>4673</v>
      </c>
      <c r="B1217" s="3" t="s">
        <v>4843</v>
      </c>
      <c r="C1217" s="3" t="s">
        <v>639</v>
      </c>
      <c r="D1217" s="3">
        <v>13164</v>
      </c>
      <c r="E1217" s="3" t="s">
        <v>4850</v>
      </c>
      <c r="F1217" s="3" t="s">
        <v>4851</v>
      </c>
      <c r="G1217" s="3"/>
      <c r="H1217" s="3"/>
      <c r="I1217" s="3" t="s">
        <v>42</v>
      </c>
      <c r="J1217" s="3" t="s">
        <v>43</v>
      </c>
      <c r="K1217" s="3" t="s">
        <v>44</v>
      </c>
      <c r="L1217" s="3" t="s">
        <v>6</v>
      </c>
      <c r="M1217" s="3" t="s">
        <v>5256</v>
      </c>
      <c r="N1217" s="3" t="s">
        <v>67</v>
      </c>
      <c r="O1217" s="3" t="s">
        <v>40</v>
      </c>
      <c r="P1217" s="3" t="s">
        <v>40</v>
      </c>
      <c r="Q1217" s="3" t="s">
        <v>40</v>
      </c>
      <c r="R1217" s="3"/>
      <c r="S1217" s="3">
        <v>64</v>
      </c>
      <c r="T1217" s="3">
        <v>842</v>
      </c>
      <c r="U1217" s="3">
        <v>1307</v>
      </c>
      <c r="V1217" s="3">
        <v>0</v>
      </c>
      <c r="W1217" s="3" t="s">
        <v>4852</v>
      </c>
      <c r="X1217" s="14" t="str">
        <f t="shared" si="18"/>
        <v>-</v>
      </c>
    </row>
    <row r="1218" spans="1:24" s="4" customFormat="1" ht="11.25" x14ac:dyDescent="0.2">
      <c r="A1218" s="3" t="s">
        <v>4673</v>
      </c>
      <c r="B1218" s="3" t="s">
        <v>4843</v>
      </c>
      <c r="C1218" s="3" t="s">
        <v>639</v>
      </c>
      <c r="D1218" s="3">
        <v>13544</v>
      </c>
      <c r="E1218" s="3" t="s">
        <v>4853</v>
      </c>
      <c r="F1218" s="3" t="s">
        <v>4856</v>
      </c>
      <c r="G1218" s="3" t="s">
        <v>4854</v>
      </c>
      <c r="H1218" s="3" t="s">
        <v>4855</v>
      </c>
      <c r="I1218" s="3" t="s">
        <v>340</v>
      </c>
      <c r="J1218" s="3" t="s">
        <v>43</v>
      </c>
      <c r="K1218" s="3" t="s">
        <v>44</v>
      </c>
      <c r="L1218" s="3" t="s">
        <v>45</v>
      </c>
      <c r="M1218" s="3" t="s">
        <v>9</v>
      </c>
      <c r="N1218" s="3">
        <v>100</v>
      </c>
      <c r="O1218" s="3">
        <v>39490</v>
      </c>
      <c r="P1218" s="3">
        <v>39490</v>
      </c>
      <c r="Q1218" s="3">
        <v>0</v>
      </c>
      <c r="R1218" s="3"/>
      <c r="S1218" s="3" t="s">
        <v>67</v>
      </c>
      <c r="T1218" s="3" t="s">
        <v>40</v>
      </c>
      <c r="U1218" s="3" t="s">
        <v>40</v>
      </c>
      <c r="V1218" s="3" t="s">
        <v>40</v>
      </c>
      <c r="W1218" s="3" t="s">
        <v>4857</v>
      </c>
      <c r="X1218" s="14">
        <f t="shared" si="18"/>
        <v>1</v>
      </c>
    </row>
    <row r="1219" spans="1:24" s="4" customFormat="1" ht="11.25" x14ac:dyDescent="0.2">
      <c r="A1219" s="3" t="s">
        <v>4673</v>
      </c>
      <c r="B1219" s="3" t="s">
        <v>4843</v>
      </c>
      <c r="C1219" s="3" t="s">
        <v>639</v>
      </c>
      <c r="D1219" s="3">
        <v>13575</v>
      </c>
      <c r="E1219" s="3" t="s">
        <v>4858</v>
      </c>
      <c r="F1219" s="3" t="s">
        <v>4861</v>
      </c>
      <c r="G1219" s="3" t="s">
        <v>4859</v>
      </c>
      <c r="H1219" s="3" t="s">
        <v>4860</v>
      </c>
      <c r="I1219" s="3" t="s">
        <v>42</v>
      </c>
      <c r="J1219" s="3" t="s">
        <v>43</v>
      </c>
      <c r="K1219" s="3" t="s">
        <v>44</v>
      </c>
      <c r="L1219" s="3" t="s">
        <v>6</v>
      </c>
      <c r="M1219" s="3" t="s">
        <v>9</v>
      </c>
      <c r="N1219" s="3">
        <v>30</v>
      </c>
      <c r="O1219" s="3">
        <v>7200</v>
      </c>
      <c r="P1219" s="3">
        <v>24000</v>
      </c>
      <c r="Q1219" s="3">
        <v>0</v>
      </c>
      <c r="R1219" s="3"/>
      <c r="S1219" s="3" t="s">
        <v>67</v>
      </c>
      <c r="T1219" s="3" t="s">
        <v>40</v>
      </c>
      <c r="U1219" s="3" t="s">
        <v>40</v>
      </c>
      <c r="V1219" s="3" t="s">
        <v>40</v>
      </c>
      <c r="W1219" s="3" t="s">
        <v>4862</v>
      </c>
      <c r="X1219" s="14">
        <f t="shared" ref="X1219:X1282" si="19">+IF(J1219="Asc",IF(AND(M1219="Nuevo",IFERROR((N1219-S1219)/S1219,"-") ="-"),1,IFERROR((N1219-S1219)/S1219,"-")),IF(AND(M1219="Nuevo",IFERROR((N1219-S1219)/S1219,"-") ="-"),1,IFERROR((N1219-S1219)/S1219,"-"))*-1)</f>
        <v>1</v>
      </c>
    </row>
    <row r="1220" spans="1:24" s="4" customFormat="1" ht="11.25" x14ac:dyDescent="0.2">
      <c r="A1220" s="3" t="s">
        <v>4673</v>
      </c>
      <c r="B1220" s="3" t="s">
        <v>4863</v>
      </c>
      <c r="C1220" s="3" t="s">
        <v>639</v>
      </c>
      <c r="D1220" s="3">
        <v>12445</v>
      </c>
      <c r="E1220" s="3" t="s">
        <v>4864</v>
      </c>
      <c r="F1220" s="3" t="s">
        <v>4867</v>
      </c>
      <c r="G1220" s="3" t="s">
        <v>4865</v>
      </c>
      <c r="H1220" s="3" t="s">
        <v>4866</v>
      </c>
      <c r="I1220" s="3" t="s">
        <v>42</v>
      </c>
      <c r="J1220" s="3" t="s">
        <v>43</v>
      </c>
      <c r="K1220" s="3" t="s">
        <v>44</v>
      </c>
      <c r="L1220" s="3" t="s">
        <v>6</v>
      </c>
      <c r="M1220" s="3" t="s">
        <v>5256</v>
      </c>
      <c r="N1220" s="3" t="s">
        <v>67</v>
      </c>
      <c r="O1220" s="3" t="s">
        <v>40</v>
      </c>
      <c r="P1220" s="3" t="s">
        <v>40</v>
      </c>
      <c r="Q1220" s="3" t="s">
        <v>40</v>
      </c>
      <c r="R1220" s="3"/>
      <c r="S1220" s="3">
        <v>65.400000000000006</v>
      </c>
      <c r="T1220" s="3">
        <v>2136</v>
      </c>
      <c r="U1220" s="3">
        <v>3268</v>
      </c>
      <c r="V1220" s="3">
        <v>0</v>
      </c>
      <c r="W1220" s="3" t="s">
        <v>4868</v>
      </c>
      <c r="X1220" s="14" t="str">
        <f t="shared" si="19"/>
        <v>-</v>
      </c>
    </row>
    <row r="1221" spans="1:24" s="4" customFormat="1" ht="11.25" x14ac:dyDescent="0.2">
      <c r="A1221" s="3" t="s">
        <v>4673</v>
      </c>
      <c r="B1221" s="3" t="s">
        <v>4863</v>
      </c>
      <c r="C1221" s="3" t="s">
        <v>639</v>
      </c>
      <c r="D1221" s="3">
        <v>12606</v>
      </c>
      <c r="E1221" s="3" t="s">
        <v>4869</v>
      </c>
      <c r="F1221" s="3" t="s">
        <v>4872</v>
      </c>
      <c r="G1221" s="3" t="s">
        <v>4870</v>
      </c>
      <c r="H1221" s="3" t="s">
        <v>4871</v>
      </c>
      <c r="I1221" s="3" t="s">
        <v>42</v>
      </c>
      <c r="J1221" s="3" t="s">
        <v>43</v>
      </c>
      <c r="K1221" s="3" t="s">
        <v>44</v>
      </c>
      <c r="L1221" s="3" t="s">
        <v>6</v>
      </c>
      <c r="M1221" s="3" t="s">
        <v>5257</v>
      </c>
      <c r="N1221" s="3">
        <v>27.8</v>
      </c>
      <c r="O1221" s="3">
        <v>302617</v>
      </c>
      <c r="P1221" s="3">
        <v>1089666</v>
      </c>
      <c r="Q1221" s="3">
        <v>0</v>
      </c>
      <c r="R1221" s="3"/>
      <c r="S1221" s="3">
        <v>24.5</v>
      </c>
      <c r="T1221" s="3">
        <v>260484</v>
      </c>
      <c r="U1221" s="3">
        <v>1064829</v>
      </c>
      <c r="V1221" s="3">
        <v>0</v>
      </c>
      <c r="W1221" s="3" t="s">
        <v>4873</v>
      </c>
      <c r="X1221" s="14">
        <f t="shared" si="19"/>
        <v>0.13469387755102044</v>
      </c>
    </row>
    <row r="1222" spans="1:24" s="4" customFormat="1" ht="11.25" x14ac:dyDescent="0.2">
      <c r="A1222" s="3" t="s">
        <v>4673</v>
      </c>
      <c r="B1222" s="3" t="s">
        <v>4863</v>
      </c>
      <c r="C1222" s="3" t="s">
        <v>639</v>
      </c>
      <c r="D1222" s="3">
        <v>12607</v>
      </c>
      <c r="E1222" s="3" t="s">
        <v>4874</v>
      </c>
      <c r="F1222" s="3" t="s">
        <v>4876</v>
      </c>
      <c r="G1222" s="3" t="s">
        <v>4870</v>
      </c>
      <c r="H1222" s="3" t="s">
        <v>4875</v>
      </c>
      <c r="I1222" s="3" t="s">
        <v>42</v>
      </c>
      <c r="J1222" s="3" t="s">
        <v>43</v>
      </c>
      <c r="K1222" s="3" t="s">
        <v>44</v>
      </c>
      <c r="L1222" s="3" t="s">
        <v>6</v>
      </c>
      <c r="M1222" s="3" t="s">
        <v>5257</v>
      </c>
      <c r="N1222" s="3">
        <v>18.100000000000001</v>
      </c>
      <c r="O1222" s="3">
        <v>397149</v>
      </c>
      <c r="P1222" s="3">
        <v>2199629</v>
      </c>
      <c r="Q1222" s="3">
        <v>0</v>
      </c>
      <c r="R1222" s="3"/>
      <c r="S1222" s="3">
        <v>17</v>
      </c>
      <c r="T1222" s="3">
        <v>352293</v>
      </c>
      <c r="U1222" s="3">
        <v>2077849</v>
      </c>
      <c r="V1222" s="3">
        <v>0</v>
      </c>
      <c r="W1222" s="3" t="s">
        <v>4877</v>
      </c>
      <c r="X1222" s="14">
        <f t="shared" si="19"/>
        <v>6.4705882352941266E-2</v>
      </c>
    </row>
    <row r="1223" spans="1:24" s="4" customFormat="1" ht="11.25" x14ac:dyDescent="0.2">
      <c r="A1223" s="3" t="s">
        <v>4673</v>
      </c>
      <c r="B1223" s="3" t="s">
        <v>4863</v>
      </c>
      <c r="C1223" s="3" t="s">
        <v>639</v>
      </c>
      <c r="D1223" s="3">
        <v>12876</v>
      </c>
      <c r="E1223" s="3" t="s">
        <v>4878</v>
      </c>
      <c r="F1223" s="3" t="s">
        <v>4881</v>
      </c>
      <c r="G1223" s="3" t="s">
        <v>4879</v>
      </c>
      <c r="H1223" s="3" t="s">
        <v>4880</v>
      </c>
      <c r="I1223" s="3" t="s">
        <v>42</v>
      </c>
      <c r="J1223" s="3" t="s">
        <v>43</v>
      </c>
      <c r="K1223" s="3" t="s">
        <v>44</v>
      </c>
      <c r="L1223" s="3" t="s">
        <v>6</v>
      </c>
      <c r="M1223" s="3" t="s">
        <v>5257</v>
      </c>
      <c r="N1223" s="3">
        <v>73</v>
      </c>
      <c r="O1223" s="3">
        <v>2920</v>
      </c>
      <c r="P1223" s="3">
        <v>4000</v>
      </c>
      <c r="Q1223" s="3">
        <v>0</v>
      </c>
      <c r="R1223" s="3"/>
      <c r="S1223" s="3">
        <v>81.400000000000006</v>
      </c>
      <c r="T1223" s="3">
        <v>4103</v>
      </c>
      <c r="U1223" s="3">
        <v>5043</v>
      </c>
      <c r="V1223" s="3">
        <v>0</v>
      </c>
      <c r="W1223" s="3" t="s">
        <v>4882</v>
      </c>
      <c r="X1223" s="14">
        <f t="shared" si="19"/>
        <v>-0.10319410319410326</v>
      </c>
    </row>
    <row r="1224" spans="1:24" s="4" customFormat="1" ht="11.25" x14ac:dyDescent="0.2">
      <c r="A1224" s="3" t="s">
        <v>4673</v>
      </c>
      <c r="B1224" s="3" t="s">
        <v>4863</v>
      </c>
      <c r="C1224" s="3" t="s">
        <v>639</v>
      </c>
      <c r="D1224" s="3">
        <v>13048</v>
      </c>
      <c r="E1224" s="3" t="s">
        <v>4883</v>
      </c>
      <c r="F1224" s="3" t="s">
        <v>4885</v>
      </c>
      <c r="G1224" s="3" t="s">
        <v>4879</v>
      </c>
      <c r="H1224" s="3" t="s">
        <v>4884</v>
      </c>
      <c r="I1224" s="3" t="s">
        <v>42</v>
      </c>
      <c r="J1224" s="3" t="s">
        <v>43</v>
      </c>
      <c r="K1224" s="3" t="s">
        <v>44</v>
      </c>
      <c r="L1224" s="3" t="s">
        <v>78</v>
      </c>
      <c r="M1224" s="3" t="s">
        <v>5257</v>
      </c>
      <c r="N1224" s="3">
        <v>32</v>
      </c>
      <c r="O1224" s="3">
        <v>480</v>
      </c>
      <c r="P1224" s="3">
        <v>1500</v>
      </c>
      <c r="Q1224" s="3">
        <v>0</v>
      </c>
      <c r="R1224" s="3"/>
      <c r="S1224" s="3">
        <v>32.200000000000003</v>
      </c>
      <c r="T1224" s="3">
        <v>250</v>
      </c>
      <c r="U1224" s="3">
        <v>777</v>
      </c>
      <c r="V1224" s="3">
        <v>0</v>
      </c>
      <c r="W1224" s="3" t="s">
        <v>4886</v>
      </c>
      <c r="X1224" s="14">
        <f t="shared" si="19"/>
        <v>-6.2111801242236905E-3</v>
      </c>
    </row>
    <row r="1225" spans="1:24" s="4" customFormat="1" ht="11.25" x14ac:dyDescent="0.2">
      <c r="A1225" s="3" t="s">
        <v>4673</v>
      </c>
      <c r="B1225" s="3" t="s">
        <v>4863</v>
      </c>
      <c r="C1225" s="3" t="s">
        <v>639</v>
      </c>
      <c r="D1225" s="3">
        <v>13290</v>
      </c>
      <c r="E1225" s="3" t="s">
        <v>4887</v>
      </c>
      <c r="F1225" s="3" t="s">
        <v>4890</v>
      </c>
      <c r="G1225" s="3" t="s">
        <v>4888</v>
      </c>
      <c r="H1225" s="3" t="s">
        <v>4889</v>
      </c>
      <c r="I1225" s="3" t="s">
        <v>42</v>
      </c>
      <c r="J1225" s="3" t="s">
        <v>43</v>
      </c>
      <c r="K1225" s="3" t="s">
        <v>44</v>
      </c>
      <c r="L1225" s="3" t="s">
        <v>78</v>
      </c>
      <c r="M1225" s="3" t="s">
        <v>5257</v>
      </c>
      <c r="N1225" s="3">
        <v>52</v>
      </c>
      <c r="O1225" s="3">
        <v>114400</v>
      </c>
      <c r="P1225" s="3">
        <v>220000</v>
      </c>
      <c r="Q1225" s="3">
        <v>0</v>
      </c>
      <c r="R1225" s="3"/>
      <c r="S1225" s="3">
        <v>47.8</v>
      </c>
      <c r="T1225" s="3">
        <v>96499</v>
      </c>
      <c r="U1225" s="3">
        <v>201684</v>
      </c>
      <c r="V1225" s="3">
        <v>0</v>
      </c>
      <c r="W1225" s="3" t="s">
        <v>4891</v>
      </c>
      <c r="X1225" s="14">
        <f t="shared" si="19"/>
        <v>8.7866108786610941E-2</v>
      </c>
    </row>
    <row r="1226" spans="1:24" s="4" customFormat="1" ht="11.25" x14ac:dyDescent="0.2">
      <c r="A1226" s="3" t="s">
        <v>4673</v>
      </c>
      <c r="B1226" s="3" t="s">
        <v>4863</v>
      </c>
      <c r="C1226" s="3" t="s">
        <v>639</v>
      </c>
      <c r="D1226" s="3">
        <v>13572</v>
      </c>
      <c r="E1226" s="3" t="s">
        <v>4892</v>
      </c>
      <c r="F1226" s="3" t="s">
        <v>4894</v>
      </c>
      <c r="G1226" s="3" t="s">
        <v>4865</v>
      </c>
      <c r="H1226" s="3" t="s">
        <v>4893</v>
      </c>
      <c r="I1226" s="3" t="s">
        <v>42</v>
      </c>
      <c r="J1226" s="3" t="s">
        <v>43</v>
      </c>
      <c r="K1226" s="3" t="s">
        <v>53</v>
      </c>
      <c r="L1226" s="3" t="s">
        <v>6</v>
      </c>
      <c r="M1226" s="3" t="s">
        <v>9</v>
      </c>
      <c r="N1226" s="3">
        <v>77.3</v>
      </c>
      <c r="O1226" s="3">
        <v>2.3199999999999998</v>
      </c>
      <c r="P1226" s="3">
        <v>3</v>
      </c>
      <c r="Q1226" s="3">
        <v>0</v>
      </c>
      <c r="R1226" s="3"/>
      <c r="S1226" s="3">
        <v>78</v>
      </c>
      <c r="T1226" s="3">
        <v>3.12</v>
      </c>
      <c r="U1226" s="3">
        <v>4</v>
      </c>
      <c r="V1226" s="3">
        <v>0</v>
      </c>
      <c r="W1226" s="3" t="s">
        <v>4895</v>
      </c>
      <c r="X1226" s="14">
        <f t="shared" si="19"/>
        <v>-8.9743589743590101E-3</v>
      </c>
    </row>
    <row r="1227" spans="1:24" s="4" customFormat="1" ht="11.25" x14ac:dyDescent="0.2">
      <c r="A1227" s="3" t="s">
        <v>4673</v>
      </c>
      <c r="B1227" s="3" t="s">
        <v>4863</v>
      </c>
      <c r="C1227" s="3" t="s">
        <v>639</v>
      </c>
      <c r="D1227" s="3">
        <v>13576</v>
      </c>
      <c r="E1227" s="3" t="s">
        <v>4896</v>
      </c>
      <c r="F1227" s="3" t="s">
        <v>4894</v>
      </c>
      <c r="G1227" s="3" t="s">
        <v>4865</v>
      </c>
      <c r="H1227" s="3" t="s">
        <v>4897</v>
      </c>
      <c r="I1227" s="3" t="s">
        <v>42</v>
      </c>
      <c r="J1227" s="3" t="s">
        <v>43</v>
      </c>
      <c r="K1227" s="3" t="s">
        <v>53</v>
      </c>
      <c r="L1227" s="3" t="s">
        <v>6</v>
      </c>
      <c r="M1227" s="3" t="s">
        <v>9</v>
      </c>
      <c r="N1227" s="3">
        <v>70</v>
      </c>
      <c r="O1227" s="3">
        <v>3.5</v>
      </c>
      <c r="P1227" s="3">
        <v>5</v>
      </c>
      <c r="Q1227" s="3">
        <v>0</v>
      </c>
      <c r="R1227" s="3"/>
      <c r="S1227" s="3">
        <v>76</v>
      </c>
      <c r="T1227" s="3">
        <v>3.8</v>
      </c>
      <c r="U1227" s="3">
        <v>5</v>
      </c>
      <c r="V1227" s="3">
        <v>0</v>
      </c>
      <c r="W1227" s="3" t="s">
        <v>4898</v>
      </c>
      <c r="X1227" s="14">
        <f t="shared" si="19"/>
        <v>-7.8947368421052627E-2</v>
      </c>
    </row>
    <row r="1228" spans="1:24" s="4" customFormat="1" ht="11.25" x14ac:dyDescent="0.2">
      <c r="A1228" s="3" t="s">
        <v>4673</v>
      </c>
      <c r="B1228" s="3" t="s">
        <v>4899</v>
      </c>
      <c r="C1228" s="3" t="s">
        <v>639</v>
      </c>
      <c r="D1228" s="3">
        <v>11836</v>
      </c>
      <c r="E1228" s="3" t="s">
        <v>4900</v>
      </c>
      <c r="F1228" s="3" t="s">
        <v>4903</v>
      </c>
      <c r="G1228" s="3" t="s">
        <v>4901</v>
      </c>
      <c r="H1228" s="3" t="s">
        <v>4902</v>
      </c>
      <c r="I1228" s="3" t="s">
        <v>42</v>
      </c>
      <c r="J1228" s="3" t="s">
        <v>43</v>
      </c>
      <c r="K1228" s="3" t="s">
        <v>44</v>
      </c>
      <c r="L1228" s="3" t="s">
        <v>6</v>
      </c>
      <c r="M1228" s="3" t="s">
        <v>5257</v>
      </c>
      <c r="N1228" s="3">
        <v>86</v>
      </c>
      <c r="O1228" s="3">
        <v>430</v>
      </c>
      <c r="P1228" s="3">
        <v>500</v>
      </c>
      <c r="Q1228" s="3">
        <v>0</v>
      </c>
      <c r="R1228" s="3"/>
      <c r="S1228" s="3">
        <v>97</v>
      </c>
      <c r="T1228" s="3">
        <v>585</v>
      </c>
      <c r="U1228" s="3">
        <v>605</v>
      </c>
      <c r="V1228" s="3">
        <v>0</v>
      </c>
      <c r="W1228" s="3" t="s">
        <v>4904</v>
      </c>
      <c r="X1228" s="14">
        <f t="shared" si="19"/>
        <v>-0.1134020618556701</v>
      </c>
    </row>
    <row r="1229" spans="1:24" s="4" customFormat="1" ht="11.25" x14ac:dyDescent="0.2">
      <c r="A1229" s="3" t="s">
        <v>4673</v>
      </c>
      <c r="B1229" s="3" t="s">
        <v>4899</v>
      </c>
      <c r="C1229" s="3" t="s">
        <v>639</v>
      </c>
      <c r="D1229" s="3">
        <v>12668</v>
      </c>
      <c r="E1229" s="3" t="s">
        <v>4905</v>
      </c>
      <c r="F1229" s="3" t="s">
        <v>4906</v>
      </c>
      <c r="G1229" s="3" t="s">
        <v>4901</v>
      </c>
      <c r="H1229" s="3"/>
      <c r="I1229" s="3" t="s">
        <v>42</v>
      </c>
      <c r="J1229" s="3" t="s">
        <v>43</v>
      </c>
      <c r="K1229" s="3" t="s">
        <v>53</v>
      </c>
      <c r="L1229" s="3" t="s">
        <v>6</v>
      </c>
      <c r="M1229" s="3" t="s">
        <v>5256</v>
      </c>
      <c r="N1229" s="3" t="s">
        <v>67</v>
      </c>
      <c r="O1229" s="3" t="s">
        <v>40</v>
      </c>
      <c r="P1229" s="3" t="s">
        <v>40</v>
      </c>
      <c r="Q1229" s="3" t="s">
        <v>40</v>
      </c>
      <c r="R1229" s="3"/>
      <c r="S1229" s="3">
        <v>99</v>
      </c>
      <c r="T1229" s="3">
        <v>3545</v>
      </c>
      <c r="U1229" s="3">
        <v>3574</v>
      </c>
      <c r="V1229" s="3">
        <v>0</v>
      </c>
      <c r="W1229" s="3" t="s">
        <v>4907</v>
      </c>
      <c r="X1229" s="14" t="str">
        <f t="shared" si="19"/>
        <v>-</v>
      </c>
    </row>
    <row r="1230" spans="1:24" s="4" customFormat="1" ht="11.25" x14ac:dyDescent="0.2">
      <c r="A1230" s="3" t="s">
        <v>4673</v>
      </c>
      <c r="B1230" s="3" t="s">
        <v>4899</v>
      </c>
      <c r="C1230" s="3" t="s">
        <v>639</v>
      </c>
      <c r="D1230" s="3">
        <v>12770</v>
      </c>
      <c r="E1230" s="3" t="s">
        <v>4908</v>
      </c>
      <c r="F1230" s="3" t="s">
        <v>4910</v>
      </c>
      <c r="G1230" s="3" t="s">
        <v>4901</v>
      </c>
      <c r="H1230" s="3" t="s">
        <v>4909</v>
      </c>
      <c r="I1230" s="3" t="s">
        <v>42</v>
      </c>
      <c r="J1230" s="3" t="s">
        <v>43</v>
      </c>
      <c r="K1230" s="3" t="s">
        <v>44</v>
      </c>
      <c r="L1230" s="3" t="s">
        <v>6</v>
      </c>
      <c r="M1230" s="3" t="s">
        <v>5257</v>
      </c>
      <c r="N1230" s="3">
        <v>90</v>
      </c>
      <c r="O1230" s="3">
        <v>900</v>
      </c>
      <c r="P1230" s="3">
        <v>1000</v>
      </c>
      <c r="Q1230" s="3">
        <v>0</v>
      </c>
      <c r="R1230" s="3"/>
      <c r="S1230" s="3">
        <v>0</v>
      </c>
      <c r="T1230" s="3">
        <v>0</v>
      </c>
      <c r="U1230" s="3">
        <v>1000</v>
      </c>
      <c r="V1230" s="3">
        <v>0</v>
      </c>
      <c r="W1230" s="3" t="s">
        <v>4911</v>
      </c>
      <c r="X1230" s="14" t="str">
        <f t="shared" si="19"/>
        <v>-</v>
      </c>
    </row>
    <row r="1231" spans="1:24" s="4" customFormat="1" ht="11.25" x14ac:dyDescent="0.2">
      <c r="A1231" s="3" t="s">
        <v>4673</v>
      </c>
      <c r="B1231" s="3" t="s">
        <v>4899</v>
      </c>
      <c r="C1231" s="3" t="s">
        <v>639</v>
      </c>
      <c r="D1231" s="3">
        <v>13560</v>
      </c>
      <c r="E1231" s="3" t="s">
        <v>4912</v>
      </c>
      <c r="F1231" s="3" t="s">
        <v>4915</v>
      </c>
      <c r="G1231" s="3" t="s">
        <v>4913</v>
      </c>
      <c r="H1231" s="3" t="s">
        <v>4914</v>
      </c>
      <c r="I1231" s="3" t="s">
        <v>42</v>
      </c>
      <c r="J1231" s="3" t="s">
        <v>43</v>
      </c>
      <c r="K1231" s="3" t="s">
        <v>44</v>
      </c>
      <c r="L1231" s="3" t="s">
        <v>6</v>
      </c>
      <c r="M1231" s="3" t="s">
        <v>9</v>
      </c>
      <c r="N1231" s="3">
        <v>100</v>
      </c>
      <c r="O1231" s="3">
        <v>2</v>
      </c>
      <c r="P1231" s="3">
        <v>2</v>
      </c>
      <c r="Q1231" s="3">
        <v>0</v>
      </c>
      <c r="R1231" s="3"/>
      <c r="S1231" s="3">
        <v>100</v>
      </c>
      <c r="T1231" s="3">
        <v>2</v>
      </c>
      <c r="U1231" s="3">
        <v>2</v>
      </c>
      <c r="V1231" s="3">
        <v>0</v>
      </c>
      <c r="W1231" s="3" t="s">
        <v>4916</v>
      </c>
      <c r="X1231" s="14">
        <f t="shared" si="19"/>
        <v>0</v>
      </c>
    </row>
    <row r="1232" spans="1:24" s="4" customFormat="1" ht="11.25" x14ac:dyDescent="0.2">
      <c r="A1232" s="3" t="s">
        <v>4673</v>
      </c>
      <c r="B1232" s="3" t="s">
        <v>4899</v>
      </c>
      <c r="C1232" s="3" t="s">
        <v>639</v>
      </c>
      <c r="D1232" s="3">
        <v>13561</v>
      </c>
      <c r="E1232" s="3" t="s">
        <v>4917</v>
      </c>
      <c r="F1232" s="3" t="s">
        <v>4920</v>
      </c>
      <c r="G1232" s="3" t="s">
        <v>4918</v>
      </c>
      <c r="H1232" s="3" t="s">
        <v>4919</v>
      </c>
      <c r="I1232" s="3" t="s">
        <v>42</v>
      </c>
      <c r="J1232" s="3" t="s">
        <v>43</v>
      </c>
      <c r="K1232" s="3" t="s">
        <v>44</v>
      </c>
      <c r="L1232" s="3" t="s">
        <v>6</v>
      </c>
      <c r="M1232" s="3" t="s">
        <v>9</v>
      </c>
      <c r="N1232" s="3">
        <v>100</v>
      </c>
      <c r="O1232" s="3">
        <v>1</v>
      </c>
      <c r="P1232" s="3">
        <v>1</v>
      </c>
      <c r="Q1232" s="3">
        <v>0</v>
      </c>
      <c r="R1232" s="3"/>
      <c r="S1232" s="3" t="s">
        <v>67</v>
      </c>
      <c r="T1232" s="3" t="s">
        <v>40</v>
      </c>
      <c r="U1232" s="3" t="s">
        <v>40</v>
      </c>
      <c r="V1232" s="3" t="s">
        <v>40</v>
      </c>
      <c r="W1232" s="3" t="s">
        <v>4921</v>
      </c>
      <c r="X1232" s="14">
        <f t="shared" si="19"/>
        <v>1</v>
      </c>
    </row>
    <row r="1233" spans="1:24" s="4" customFormat="1" ht="11.25" x14ac:dyDescent="0.2">
      <c r="A1233" s="3" t="s">
        <v>4673</v>
      </c>
      <c r="B1233" s="3" t="s">
        <v>4899</v>
      </c>
      <c r="C1233" s="3" t="s">
        <v>639</v>
      </c>
      <c r="D1233" s="3">
        <v>13563</v>
      </c>
      <c r="E1233" s="3" t="s">
        <v>4922</v>
      </c>
      <c r="F1233" s="3" t="s">
        <v>4925</v>
      </c>
      <c r="G1233" s="3" t="s">
        <v>4923</v>
      </c>
      <c r="H1233" s="3" t="s">
        <v>4924</v>
      </c>
      <c r="I1233" s="3" t="s">
        <v>42</v>
      </c>
      <c r="J1233" s="3" t="s">
        <v>43</v>
      </c>
      <c r="K1233" s="3" t="s">
        <v>44</v>
      </c>
      <c r="L1233" s="3" t="s">
        <v>6</v>
      </c>
      <c r="M1233" s="3" t="s">
        <v>9</v>
      </c>
      <c r="N1233" s="3">
        <v>100</v>
      </c>
      <c r="O1233" s="3">
        <v>1</v>
      </c>
      <c r="P1233" s="3">
        <v>1</v>
      </c>
      <c r="Q1233" s="3">
        <v>0</v>
      </c>
      <c r="R1233" s="3"/>
      <c r="S1233" s="3" t="s">
        <v>67</v>
      </c>
      <c r="T1233" s="3" t="s">
        <v>40</v>
      </c>
      <c r="U1233" s="3" t="s">
        <v>40</v>
      </c>
      <c r="V1233" s="3" t="s">
        <v>40</v>
      </c>
      <c r="W1233" s="3" t="s">
        <v>4926</v>
      </c>
      <c r="X1233" s="14">
        <f t="shared" si="19"/>
        <v>1</v>
      </c>
    </row>
    <row r="1234" spans="1:24" s="4" customFormat="1" ht="11.25" x14ac:dyDescent="0.2">
      <c r="A1234" s="3" t="s">
        <v>4673</v>
      </c>
      <c r="B1234" s="3" t="s">
        <v>4899</v>
      </c>
      <c r="C1234" s="3" t="s">
        <v>639</v>
      </c>
      <c r="D1234" s="3">
        <v>13566</v>
      </c>
      <c r="E1234" s="3" t="s">
        <v>4927</v>
      </c>
      <c r="F1234" s="3" t="s">
        <v>4929</v>
      </c>
      <c r="G1234" s="3" t="s">
        <v>4901</v>
      </c>
      <c r="H1234" s="3" t="s">
        <v>4928</v>
      </c>
      <c r="I1234" s="3" t="s">
        <v>42</v>
      </c>
      <c r="J1234" s="3" t="s">
        <v>43</v>
      </c>
      <c r="K1234" s="3" t="s">
        <v>44</v>
      </c>
      <c r="L1234" s="3" t="s">
        <v>6</v>
      </c>
      <c r="M1234" s="3" t="s">
        <v>9</v>
      </c>
      <c r="N1234" s="3">
        <v>100</v>
      </c>
      <c r="O1234" s="3">
        <v>2</v>
      </c>
      <c r="P1234" s="3">
        <v>2</v>
      </c>
      <c r="Q1234" s="3">
        <v>0</v>
      </c>
      <c r="R1234" s="3"/>
      <c r="S1234" s="3">
        <v>100</v>
      </c>
      <c r="T1234" s="3">
        <v>2</v>
      </c>
      <c r="U1234" s="3">
        <v>2</v>
      </c>
      <c r="V1234" s="3">
        <v>0</v>
      </c>
      <c r="W1234" s="3" t="s">
        <v>4930</v>
      </c>
      <c r="X1234" s="14">
        <f t="shared" si="19"/>
        <v>0</v>
      </c>
    </row>
    <row r="1235" spans="1:24" s="4" customFormat="1" ht="11.25" x14ac:dyDescent="0.2">
      <c r="A1235" s="3" t="s">
        <v>4673</v>
      </c>
      <c r="B1235" s="3" t="s">
        <v>4899</v>
      </c>
      <c r="C1235" s="3" t="s">
        <v>639</v>
      </c>
      <c r="D1235" s="3">
        <v>13569</v>
      </c>
      <c r="E1235" s="3" t="s">
        <v>4931</v>
      </c>
      <c r="F1235" s="3" t="s">
        <v>4934</v>
      </c>
      <c r="G1235" s="3" t="s">
        <v>4932</v>
      </c>
      <c r="H1235" s="3" t="s">
        <v>4933</v>
      </c>
      <c r="I1235" s="3" t="s">
        <v>42</v>
      </c>
      <c r="J1235" s="3" t="s">
        <v>43</v>
      </c>
      <c r="K1235" s="3" t="s">
        <v>44</v>
      </c>
      <c r="L1235" s="3" t="s">
        <v>6</v>
      </c>
      <c r="M1235" s="3" t="s">
        <v>9</v>
      </c>
      <c r="N1235" s="3">
        <v>100</v>
      </c>
      <c r="O1235" s="3">
        <v>1</v>
      </c>
      <c r="P1235" s="3">
        <v>1</v>
      </c>
      <c r="Q1235" s="3">
        <v>0</v>
      </c>
      <c r="R1235" s="3"/>
      <c r="S1235" s="3" t="s">
        <v>67</v>
      </c>
      <c r="T1235" s="3" t="s">
        <v>40</v>
      </c>
      <c r="U1235" s="3" t="s">
        <v>40</v>
      </c>
      <c r="V1235" s="3" t="s">
        <v>40</v>
      </c>
      <c r="W1235" s="3" t="s">
        <v>4935</v>
      </c>
      <c r="X1235" s="14">
        <f t="shared" si="19"/>
        <v>1</v>
      </c>
    </row>
    <row r="1236" spans="1:24" s="4" customFormat="1" ht="11.25" x14ac:dyDescent="0.2">
      <c r="A1236" s="3" t="s">
        <v>4673</v>
      </c>
      <c r="B1236" s="3" t="s">
        <v>4936</v>
      </c>
      <c r="C1236" s="3" t="s">
        <v>36</v>
      </c>
      <c r="D1236" s="3">
        <v>9418</v>
      </c>
      <c r="E1236" s="3" t="s">
        <v>4937</v>
      </c>
      <c r="F1236" s="3" t="s">
        <v>4939</v>
      </c>
      <c r="G1236" s="3" t="s">
        <v>4938</v>
      </c>
      <c r="H1236" s="3"/>
      <c r="I1236" s="3" t="s">
        <v>42</v>
      </c>
      <c r="J1236" s="3" t="s">
        <v>43</v>
      </c>
      <c r="K1236" s="3" t="s">
        <v>44</v>
      </c>
      <c r="L1236" s="3" t="s">
        <v>6</v>
      </c>
      <c r="M1236" s="3" t="s">
        <v>5256</v>
      </c>
      <c r="N1236" s="3" t="s">
        <v>67</v>
      </c>
      <c r="O1236" s="3" t="s">
        <v>40</v>
      </c>
      <c r="P1236" s="3" t="s">
        <v>40</v>
      </c>
      <c r="Q1236" s="3" t="s">
        <v>40</v>
      </c>
      <c r="R1236" s="3"/>
      <c r="S1236" s="3">
        <v>100</v>
      </c>
      <c r="T1236" s="3">
        <v>20</v>
      </c>
      <c r="U1236" s="3">
        <v>20</v>
      </c>
      <c r="V1236" s="3">
        <v>0</v>
      </c>
      <c r="W1236" s="3" t="s">
        <v>4940</v>
      </c>
      <c r="X1236" s="14" t="str">
        <f t="shared" si="19"/>
        <v>-</v>
      </c>
    </row>
    <row r="1237" spans="1:24" s="4" customFormat="1" ht="11.25" x14ac:dyDescent="0.2">
      <c r="A1237" s="3" t="s">
        <v>4673</v>
      </c>
      <c r="B1237" s="3" t="s">
        <v>4936</v>
      </c>
      <c r="C1237" s="3" t="s">
        <v>36</v>
      </c>
      <c r="D1237" s="3">
        <v>12242</v>
      </c>
      <c r="E1237" s="3" t="s">
        <v>4941</v>
      </c>
      <c r="F1237" s="3" t="s">
        <v>4944</v>
      </c>
      <c r="G1237" s="3" t="s">
        <v>4942</v>
      </c>
      <c r="H1237" s="3" t="s">
        <v>4943</v>
      </c>
      <c r="I1237" s="3" t="s">
        <v>42</v>
      </c>
      <c r="J1237" s="3" t="s">
        <v>43</v>
      </c>
      <c r="K1237" s="3" t="s">
        <v>44</v>
      </c>
      <c r="L1237" s="3" t="s">
        <v>6</v>
      </c>
      <c r="M1237" s="3" t="s">
        <v>5257</v>
      </c>
      <c r="N1237" s="3">
        <v>85.39</v>
      </c>
      <c r="O1237" s="3">
        <v>2596</v>
      </c>
      <c r="P1237" s="3">
        <v>3040</v>
      </c>
      <c r="Q1237" s="3">
        <v>0</v>
      </c>
      <c r="R1237" s="3"/>
      <c r="S1237" s="3">
        <v>82.41</v>
      </c>
      <c r="T1237" s="3">
        <v>1115</v>
      </c>
      <c r="U1237" s="3">
        <v>1353</v>
      </c>
      <c r="V1237" s="3">
        <v>0</v>
      </c>
      <c r="W1237" s="3" t="s">
        <v>4945</v>
      </c>
      <c r="X1237" s="14">
        <f t="shared" si="19"/>
        <v>3.6160660114063874E-2</v>
      </c>
    </row>
    <row r="1238" spans="1:24" s="4" customFormat="1" ht="11.25" x14ac:dyDescent="0.2">
      <c r="A1238" s="3" t="s">
        <v>4673</v>
      </c>
      <c r="B1238" s="3" t="s">
        <v>4936</v>
      </c>
      <c r="C1238" s="3" t="s">
        <v>36</v>
      </c>
      <c r="D1238" s="3">
        <v>12243</v>
      </c>
      <c r="E1238" s="3" t="s">
        <v>4946</v>
      </c>
      <c r="F1238" s="3" t="s">
        <v>4948</v>
      </c>
      <c r="G1238" s="3" t="s">
        <v>4947</v>
      </c>
      <c r="H1238" s="3"/>
      <c r="I1238" s="3" t="s">
        <v>42</v>
      </c>
      <c r="J1238" s="3" t="s">
        <v>43</v>
      </c>
      <c r="K1238" s="3" t="s">
        <v>44</v>
      </c>
      <c r="L1238" s="3" t="s">
        <v>6</v>
      </c>
      <c r="M1238" s="3" t="s">
        <v>5256</v>
      </c>
      <c r="N1238" s="3" t="s">
        <v>67</v>
      </c>
      <c r="O1238" s="3" t="s">
        <v>40</v>
      </c>
      <c r="P1238" s="3" t="s">
        <v>40</v>
      </c>
      <c r="Q1238" s="3" t="s">
        <v>40</v>
      </c>
      <c r="R1238" s="3"/>
      <c r="S1238" s="3">
        <v>0</v>
      </c>
      <c r="T1238" s="3">
        <v>0</v>
      </c>
      <c r="U1238" s="3">
        <v>1154</v>
      </c>
      <c r="V1238" s="3">
        <v>0</v>
      </c>
      <c r="W1238" s="3" t="s">
        <v>4949</v>
      </c>
      <c r="X1238" s="14" t="str">
        <f t="shared" si="19"/>
        <v>-</v>
      </c>
    </row>
    <row r="1239" spans="1:24" s="4" customFormat="1" ht="11.25" x14ac:dyDescent="0.2">
      <c r="A1239" s="3" t="s">
        <v>4673</v>
      </c>
      <c r="B1239" s="3" t="s">
        <v>4936</v>
      </c>
      <c r="C1239" s="3" t="s">
        <v>36</v>
      </c>
      <c r="D1239" s="3">
        <v>12244</v>
      </c>
      <c r="E1239" s="3" t="s">
        <v>4950</v>
      </c>
      <c r="F1239" s="3" t="s">
        <v>4952</v>
      </c>
      <c r="G1239" s="3" t="s">
        <v>4951</v>
      </c>
      <c r="H1239" s="3"/>
      <c r="I1239" s="3" t="s">
        <v>42</v>
      </c>
      <c r="J1239" s="3" t="s">
        <v>43</v>
      </c>
      <c r="K1239" s="3" t="s">
        <v>44</v>
      </c>
      <c r="L1239" s="3" t="s">
        <v>6</v>
      </c>
      <c r="M1239" s="3" t="s">
        <v>5256</v>
      </c>
      <c r="N1239" s="3" t="s">
        <v>67</v>
      </c>
      <c r="O1239" s="3" t="s">
        <v>40</v>
      </c>
      <c r="P1239" s="3" t="s">
        <v>40</v>
      </c>
      <c r="Q1239" s="3" t="s">
        <v>40</v>
      </c>
      <c r="R1239" s="3"/>
      <c r="S1239" s="3">
        <v>61</v>
      </c>
      <c r="T1239" s="3">
        <v>122</v>
      </c>
      <c r="U1239" s="3">
        <v>200</v>
      </c>
      <c r="V1239" s="3">
        <v>0</v>
      </c>
      <c r="W1239" s="3" t="s">
        <v>4953</v>
      </c>
      <c r="X1239" s="14" t="str">
        <f t="shared" si="19"/>
        <v>-</v>
      </c>
    </row>
    <row r="1240" spans="1:24" s="4" customFormat="1" ht="11.25" x14ac:dyDescent="0.2">
      <c r="A1240" s="3" t="s">
        <v>4673</v>
      </c>
      <c r="B1240" s="3" t="s">
        <v>4936</v>
      </c>
      <c r="C1240" s="3" t="s">
        <v>36</v>
      </c>
      <c r="D1240" s="3">
        <v>12696</v>
      </c>
      <c r="E1240" s="3" t="s">
        <v>4954</v>
      </c>
      <c r="F1240" s="3" t="s">
        <v>4956</v>
      </c>
      <c r="G1240" s="3" t="s">
        <v>4938</v>
      </c>
      <c r="H1240" s="3" t="s">
        <v>4955</v>
      </c>
      <c r="I1240" s="3" t="s">
        <v>42</v>
      </c>
      <c r="J1240" s="3" t="s">
        <v>43</v>
      </c>
      <c r="K1240" s="3" t="s">
        <v>44</v>
      </c>
      <c r="L1240" s="3" t="s">
        <v>6</v>
      </c>
      <c r="M1240" s="3" t="s">
        <v>5257</v>
      </c>
      <c r="N1240" s="3">
        <v>97.62</v>
      </c>
      <c r="O1240" s="3">
        <v>2050</v>
      </c>
      <c r="P1240" s="3">
        <v>2100</v>
      </c>
      <c r="Q1240" s="3">
        <v>0</v>
      </c>
      <c r="R1240" s="3"/>
      <c r="S1240" s="3">
        <v>98.03</v>
      </c>
      <c r="T1240" s="3">
        <v>1941</v>
      </c>
      <c r="U1240" s="3">
        <v>1980</v>
      </c>
      <c r="V1240" s="3">
        <v>0</v>
      </c>
      <c r="W1240" s="3" t="s">
        <v>4957</v>
      </c>
      <c r="X1240" s="14">
        <f t="shared" si="19"/>
        <v>-4.1823931449555913E-3</v>
      </c>
    </row>
    <row r="1241" spans="1:24" s="4" customFormat="1" ht="11.25" x14ac:dyDescent="0.2">
      <c r="A1241" s="3" t="s">
        <v>4673</v>
      </c>
      <c r="B1241" s="3" t="s">
        <v>4936</v>
      </c>
      <c r="C1241" s="3" t="s">
        <v>36</v>
      </c>
      <c r="D1241" s="3">
        <v>13524</v>
      </c>
      <c r="E1241" s="3" t="s">
        <v>4958</v>
      </c>
      <c r="F1241" s="3" t="s">
        <v>4960</v>
      </c>
      <c r="G1241" s="3" t="s">
        <v>4947</v>
      </c>
      <c r="H1241" s="3" t="s">
        <v>4959</v>
      </c>
      <c r="I1241" s="3" t="s">
        <v>42</v>
      </c>
      <c r="J1241" s="3" t="s">
        <v>43</v>
      </c>
      <c r="K1241" s="3" t="s">
        <v>44</v>
      </c>
      <c r="L1241" s="3" t="s">
        <v>6</v>
      </c>
      <c r="M1241" s="3" t="s">
        <v>9</v>
      </c>
      <c r="N1241" s="3">
        <v>75</v>
      </c>
      <c r="O1241" s="3">
        <v>27</v>
      </c>
      <c r="P1241" s="3">
        <v>36</v>
      </c>
      <c r="Q1241" s="3">
        <v>0</v>
      </c>
      <c r="R1241" s="3"/>
      <c r="S1241" s="3" t="s">
        <v>67</v>
      </c>
      <c r="T1241" s="3" t="s">
        <v>40</v>
      </c>
      <c r="U1241" s="3" t="s">
        <v>40</v>
      </c>
      <c r="V1241" s="3" t="s">
        <v>40</v>
      </c>
      <c r="W1241" s="3" t="s">
        <v>4961</v>
      </c>
      <c r="X1241" s="14">
        <f t="shared" si="19"/>
        <v>1</v>
      </c>
    </row>
    <row r="1242" spans="1:24" s="4" customFormat="1" ht="11.25" x14ac:dyDescent="0.2">
      <c r="A1242" s="3" t="s">
        <v>4673</v>
      </c>
      <c r="B1242" s="3" t="s">
        <v>4936</v>
      </c>
      <c r="C1242" s="3" t="s">
        <v>36</v>
      </c>
      <c r="D1242" s="3">
        <v>13525</v>
      </c>
      <c r="E1242" s="3" t="s">
        <v>4962</v>
      </c>
      <c r="F1242" s="3" t="s">
        <v>4964</v>
      </c>
      <c r="G1242" s="3" t="s">
        <v>4951</v>
      </c>
      <c r="H1242" s="3" t="s">
        <v>4963</v>
      </c>
      <c r="I1242" s="3" t="s">
        <v>42</v>
      </c>
      <c r="J1242" s="3" t="s">
        <v>43</v>
      </c>
      <c r="K1242" s="3" t="s">
        <v>44</v>
      </c>
      <c r="L1242" s="3" t="s">
        <v>6</v>
      </c>
      <c r="M1242" s="3" t="s">
        <v>9</v>
      </c>
      <c r="N1242" s="3">
        <v>100</v>
      </c>
      <c r="O1242" s="3">
        <v>2</v>
      </c>
      <c r="P1242" s="3">
        <v>2</v>
      </c>
      <c r="Q1242" s="3">
        <v>0</v>
      </c>
      <c r="R1242" s="3"/>
      <c r="S1242" s="3" t="s">
        <v>67</v>
      </c>
      <c r="T1242" s="3" t="s">
        <v>40</v>
      </c>
      <c r="U1242" s="3" t="s">
        <v>40</v>
      </c>
      <c r="V1242" s="3" t="s">
        <v>40</v>
      </c>
      <c r="W1242" s="3" t="s">
        <v>4965</v>
      </c>
      <c r="X1242" s="14">
        <f t="shared" si="19"/>
        <v>1</v>
      </c>
    </row>
    <row r="1243" spans="1:24" s="4" customFormat="1" ht="11.25" x14ac:dyDescent="0.2">
      <c r="A1243" s="3" t="s">
        <v>4673</v>
      </c>
      <c r="B1243" s="3" t="s">
        <v>4936</v>
      </c>
      <c r="C1243" s="3" t="s">
        <v>36</v>
      </c>
      <c r="D1243" s="3">
        <v>13528</v>
      </c>
      <c r="E1243" s="3" t="s">
        <v>4966</v>
      </c>
      <c r="F1243" s="3" t="s">
        <v>4968</v>
      </c>
      <c r="G1243" s="3" t="s">
        <v>4951</v>
      </c>
      <c r="H1243" s="3" t="s">
        <v>4967</v>
      </c>
      <c r="I1243" s="3" t="s">
        <v>42</v>
      </c>
      <c r="J1243" s="3" t="s">
        <v>43</v>
      </c>
      <c r="K1243" s="3" t="s">
        <v>44</v>
      </c>
      <c r="L1243" s="3" t="s">
        <v>6</v>
      </c>
      <c r="M1243" s="3" t="s">
        <v>9</v>
      </c>
      <c r="N1243" s="3">
        <v>25</v>
      </c>
      <c r="O1243" s="3">
        <v>3</v>
      </c>
      <c r="P1243" s="3">
        <v>12</v>
      </c>
      <c r="Q1243" s="3">
        <v>0</v>
      </c>
      <c r="R1243" s="3"/>
      <c r="S1243" s="3" t="s">
        <v>67</v>
      </c>
      <c r="T1243" s="3" t="s">
        <v>40</v>
      </c>
      <c r="U1243" s="3" t="s">
        <v>40</v>
      </c>
      <c r="V1243" s="3" t="s">
        <v>40</v>
      </c>
      <c r="W1243" s="3" t="s">
        <v>4969</v>
      </c>
      <c r="X1243" s="14">
        <f t="shared" si="19"/>
        <v>1</v>
      </c>
    </row>
    <row r="1244" spans="1:24" s="4" customFormat="1" ht="11.25" x14ac:dyDescent="0.2">
      <c r="A1244" s="3" t="s">
        <v>4673</v>
      </c>
      <c r="B1244" s="3" t="s">
        <v>4936</v>
      </c>
      <c r="C1244" s="3" t="s">
        <v>36</v>
      </c>
      <c r="D1244" s="3">
        <v>13531</v>
      </c>
      <c r="E1244" s="3" t="s">
        <v>4970</v>
      </c>
      <c r="F1244" s="3" t="s">
        <v>4972</v>
      </c>
      <c r="G1244" s="3" t="s">
        <v>4942</v>
      </c>
      <c r="H1244" s="3" t="s">
        <v>4971</v>
      </c>
      <c r="I1244" s="3" t="s">
        <v>42</v>
      </c>
      <c r="J1244" s="3" t="s">
        <v>43</v>
      </c>
      <c r="K1244" s="3" t="s">
        <v>44</v>
      </c>
      <c r="L1244" s="3" t="s">
        <v>6</v>
      </c>
      <c r="M1244" s="3" t="s">
        <v>9</v>
      </c>
      <c r="N1244" s="3">
        <v>75</v>
      </c>
      <c r="O1244" s="3">
        <v>3</v>
      </c>
      <c r="P1244" s="3">
        <v>4</v>
      </c>
      <c r="Q1244" s="3">
        <v>0</v>
      </c>
      <c r="R1244" s="3"/>
      <c r="S1244" s="3" t="s">
        <v>67</v>
      </c>
      <c r="T1244" s="3" t="s">
        <v>40</v>
      </c>
      <c r="U1244" s="3" t="s">
        <v>40</v>
      </c>
      <c r="V1244" s="3" t="s">
        <v>40</v>
      </c>
      <c r="W1244" s="3" t="s">
        <v>4973</v>
      </c>
      <c r="X1244" s="14">
        <f t="shared" si="19"/>
        <v>1</v>
      </c>
    </row>
    <row r="1245" spans="1:24" s="4" customFormat="1" ht="11.25" x14ac:dyDescent="0.2">
      <c r="A1245" s="3" t="s">
        <v>4673</v>
      </c>
      <c r="B1245" s="3" t="s">
        <v>4936</v>
      </c>
      <c r="C1245" s="3" t="s">
        <v>36</v>
      </c>
      <c r="D1245" s="3">
        <v>13533</v>
      </c>
      <c r="E1245" s="3" t="s">
        <v>4974</v>
      </c>
      <c r="F1245" s="3" t="s">
        <v>4976</v>
      </c>
      <c r="G1245" s="3" t="s">
        <v>4947</v>
      </c>
      <c r="H1245" s="3" t="s">
        <v>4975</v>
      </c>
      <c r="I1245" s="3" t="s">
        <v>42</v>
      </c>
      <c r="J1245" s="3" t="s">
        <v>43</v>
      </c>
      <c r="K1245" s="3" t="s">
        <v>44</v>
      </c>
      <c r="L1245" s="3" t="s">
        <v>6</v>
      </c>
      <c r="M1245" s="3" t="s">
        <v>9</v>
      </c>
      <c r="N1245" s="3">
        <v>54.38</v>
      </c>
      <c r="O1245" s="3">
        <v>639</v>
      </c>
      <c r="P1245" s="3">
        <v>1175</v>
      </c>
      <c r="Q1245" s="3">
        <v>0</v>
      </c>
      <c r="R1245" s="3"/>
      <c r="S1245" s="3">
        <v>41.73</v>
      </c>
      <c r="T1245" s="3">
        <v>469</v>
      </c>
      <c r="U1245" s="3">
        <v>1124</v>
      </c>
      <c r="V1245" s="3">
        <v>0</v>
      </c>
      <c r="W1245" s="3" t="s">
        <v>4977</v>
      </c>
      <c r="X1245" s="14">
        <f t="shared" si="19"/>
        <v>0.30313922837287338</v>
      </c>
    </row>
    <row r="1246" spans="1:24" s="4" customFormat="1" ht="11.25" x14ac:dyDescent="0.2">
      <c r="A1246" s="3" t="s">
        <v>4673</v>
      </c>
      <c r="B1246" s="3" t="s">
        <v>4978</v>
      </c>
      <c r="C1246" s="3" t="s">
        <v>639</v>
      </c>
      <c r="D1246" s="3">
        <v>9361</v>
      </c>
      <c r="E1246" s="3" t="s">
        <v>4979</v>
      </c>
      <c r="F1246" s="3" t="s">
        <v>4980</v>
      </c>
      <c r="G1246" s="3"/>
      <c r="H1246" s="3"/>
      <c r="I1246" s="3" t="s">
        <v>87</v>
      </c>
      <c r="J1246" s="3" t="s">
        <v>52</v>
      </c>
      <c r="K1246" s="3" t="s">
        <v>53</v>
      </c>
      <c r="L1246" s="3" t="s">
        <v>6</v>
      </c>
      <c r="M1246" s="3" t="s">
        <v>5256</v>
      </c>
      <c r="N1246" s="3" t="s">
        <v>67</v>
      </c>
      <c r="O1246" s="3" t="s">
        <v>40</v>
      </c>
      <c r="P1246" s="3" t="s">
        <v>40</v>
      </c>
      <c r="Q1246" s="3" t="s">
        <v>40</v>
      </c>
      <c r="R1246" s="3"/>
      <c r="S1246" s="3">
        <v>79</v>
      </c>
      <c r="T1246" s="3">
        <v>4539674</v>
      </c>
      <c r="U1246" s="3">
        <v>57591</v>
      </c>
      <c r="V1246" s="3">
        <v>0</v>
      </c>
      <c r="W1246" s="3" t="s">
        <v>4981</v>
      </c>
      <c r="X1246" s="14" t="e">
        <f t="shared" si="19"/>
        <v>#VALUE!</v>
      </c>
    </row>
    <row r="1247" spans="1:24" s="4" customFormat="1" ht="11.25" x14ac:dyDescent="0.2">
      <c r="A1247" s="3" t="s">
        <v>4673</v>
      </c>
      <c r="B1247" s="3" t="s">
        <v>4978</v>
      </c>
      <c r="C1247" s="3" t="s">
        <v>639</v>
      </c>
      <c r="D1247" s="3">
        <v>12609</v>
      </c>
      <c r="E1247" s="3" t="s">
        <v>4982</v>
      </c>
      <c r="F1247" s="3" t="s">
        <v>4985</v>
      </c>
      <c r="G1247" s="3" t="s">
        <v>4983</v>
      </c>
      <c r="H1247" s="3" t="s">
        <v>4984</v>
      </c>
      <c r="I1247" s="3" t="s">
        <v>87</v>
      </c>
      <c r="J1247" s="3" t="s">
        <v>52</v>
      </c>
      <c r="K1247" s="3" t="s">
        <v>53</v>
      </c>
      <c r="L1247" s="3" t="s">
        <v>6</v>
      </c>
      <c r="M1247" s="3" t="s">
        <v>5257</v>
      </c>
      <c r="N1247" s="3">
        <v>9</v>
      </c>
      <c r="O1247" s="3">
        <v>372025</v>
      </c>
      <c r="P1247" s="3">
        <v>41332</v>
      </c>
      <c r="Q1247" s="3">
        <v>0</v>
      </c>
      <c r="R1247" s="3"/>
      <c r="S1247" s="3">
        <v>6</v>
      </c>
      <c r="T1247" s="3">
        <v>814514</v>
      </c>
      <c r="U1247" s="3">
        <v>127049</v>
      </c>
      <c r="V1247" s="3">
        <v>0</v>
      </c>
      <c r="W1247" s="3" t="s">
        <v>4986</v>
      </c>
      <c r="X1247" s="14">
        <f t="shared" si="19"/>
        <v>-0.5</v>
      </c>
    </row>
    <row r="1248" spans="1:24" s="4" customFormat="1" ht="11.25" x14ac:dyDescent="0.2">
      <c r="A1248" s="3" t="s">
        <v>4673</v>
      </c>
      <c r="B1248" s="3" t="s">
        <v>4978</v>
      </c>
      <c r="C1248" s="3" t="s">
        <v>639</v>
      </c>
      <c r="D1248" s="3">
        <v>12961</v>
      </c>
      <c r="E1248" s="3" t="s">
        <v>4987</v>
      </c>
      <c r="F1248" s="3" t="s">
        <v>4990</v>
      </c>
      <c r="G1248" s="3" t="s">
        <v>4988</v>
      </c>
      <c r="H1248" s="3" t="s">
        <v>4989</v>
      </c>
      <c r="I1248" s="3" t="s">
        <v>42</v>
      </c>
      <c r="J1248" s="3" t="s">
        <v>43</v>
      </c>
      <c r="K1248" s="3" t="s">
        <v>44</v>
      </c>
      <c r="L1248" s="3" t="s">
        <v>6</v>
      </c>
      <c r="M1248" s="3" t="s">
        <v>5257</v>
      </c>
      <c r="N1248" s="3">
        <v>100</v>
      </c>
      <c r="O1248" s="3">
        <v>9</v>
      </c>
      <c r="P1248" s="3">
        <v>9</v>
      </c>
      <c r="Q1248" s="3">
        <v>0</v>
      </c>
      <c r="R1248" s="3"/>
      <c r="S1248" s="3">
        <v>100</v>
      </c>
      <c r="T1248" s="3">
        <v>9</v>
      </c>
      <c r="U1248" s="3">
        <v>9</v>
      </c>
      <c r="V1248" s="3">
        <v>0</v>
      </c>
      <c r="W1248" s="3" t="s">
        <v>4991</v>
      </c>
      <c r="X1248" s="14">
        <f t="shared" si="19"/>
        <v>0</v>
      </c>
    </row>
    <row r="1249" spans="1:24" s="4" customFormat="1" ht="11.25" x14ac:dyDescent="0.2">
      <c r="A1249" s="3" t="s">
        <v>4673</v>
      </c>
      <c r="B1249" s="3" t="s">
        <v>4978</v>
      </c>
      <c r="C1249" s="3" t="s">
        <v>639</v>
      </c>
      <c r="D1249" s="3">
        <v>12962</v>
      </c>
      <c r="E1249" s="3" t="s">
        <v>4992</v>
      </c>
      <c r="F1249" s="3" t="s">
        <v>4994</v>
      </c>
      <c r="G1249" s="3" t="s">
        <v>4988</v>
      </c>
      <c r="H1249" s="3" t="s">
        <v>4993</v>
      </c>
      <c r="I1249" s="3" t="s">
        <v>42</v>
      </c>
      <c r="J1249" s="3" t="s">
        <v>43</v>
      </c>
      <c r="K1249" s="3" t="s">
        <v>44</v>
      </c>
      <c r="L1249" s="3" t="s">
        <v>6</v>
      </c>
      <c r="M1249" s="3" t="s">
        <v>5257</v>
      </c>
      <c r="N1249" s="3">
        <v>100</v>
      </c>
      <c r="O1249" s="3">
        <v>54</v>
      </c>
      <c r="P1249" s="3">
        <v>54</v>
      </c>
      <c r="Q1249" s="3">
        <v>0</v>
      </c>
      <c r="R1249" s="3"/>
      <c r="S1249" s="3">
        <v>100</v>
      </c>
      <c r="T1249" s="3">
        <v>52</v>
      </c>
      <c r="U1249" s="3">
        <v>52</v>
      </c>
      <c r="V1249" s="3">
        <v>0</v>
      </c>
      <c r="W1249" s="3" t="s">
        <v>4995</v>
      </c>
      <c r="X1249" s="14">
        <f t="shared" si="19"/>
        <v>0</v>
      </c>
    </row>
    <row r="1250" spans="1:24" s="4" customFormat="1" ht="11.25" x14ac:dyDescent="0.2">
      <c r="A1250" s="3" t="s">
        <v>4673</v>
      </c>
      <c r="B1250" s="3" t="s">
        <v>4978</v>
      </c>
      <c r="C1250" s="3" t="s">
        <v>639</v>
      </c>
      <c r="D1250" s="3">
        <v>13616</v>
      </c>
      <c r="E1250" s="3" t="s">
        <v>4996</v>
      </c>
      <c r="F1250" s="3" t="s">
        <v>4999</v>
      </c>
      <c r="G1250" s="3" t="s">
        <v>4997</v>
      </c>
      <c r="H1250" s="3" t="s">
        <v>4998</v>
      </c>
      <c r="I1250" s="3" t="s">
        <v>42</v>
      </c>
      <c r="J1250" s="3" t="s">
        <v>43</v>
      </c>
      <c r="K1250" s="3" t="s">
        <v>44</v>
      </c>
      <c r="L1250" s="3" t="s">
        <v>6</v>
      </c>
      <c r="M1250" s="3" t="s">
        <v>9</v>
      </c>
      <c r="N1250" s="3">
        <v>100</v>
      </c>
      <c r="O1250" s="3">
        <v>95</v>
      </c>
      <c r="P1250" s="3">
        <v>95</v>
      </c>
      <c r="Q1250" s="3">
        <v>0</v>
      </c>
      <c r="R1250" s="3"/>
      <c r="S1250" s="3">
        <v>165</v>
      </c>
      <c r="T1250" s="3">
        <v>140</v>
      </c>
      <c r="U1250" s="3">
        <v>85</v>
      </c>
      <c r="V1250" s="3">
        <v>0</v>
      </c>
      <c r="W1250" s="3" t="s">
        <v>5000</v>
      </c>
      <c r="X1250" s="14">
        <f t="shared" si="19"/>
        <v>-0.39393939393939392</v>
      </c>
    </row>
    <row r="1251" spans="1:24" s="4" customFormat="1" ht="11.25" x14ac:dyDescent="0.2">
      <c r="A1251" s="3" t="s">
        <v>4673</v>
      </c>
      <c r="B1251" s="3" t="s">
        <v>4978</v>
      </c>
      <c r="C1251" s="3" t="s">
        <v>639</v>
      </c>
      <c r="D1251" s="3">
        <v>13618</v>
      </c>
      <c r="E1251" s="3" t="s">
        <v>5001</v>
      </c>
      <c r="F1251" s="3" t="s">
        <v>5004</v>
      </c>
      <c r="G1251" s="3" t="s">
        <v>5002</v>
      </c>
      <c r="H1251" s="3" t="s">
        <v>5003</v>
      </c>
      <c r="I1251" s="3" t="s">
        <v>42</v>
      </c>
      <c r="J1251" s="3" t="s">
        <v>43</v>
      </c>
      <c r="K1251" s="3" t="s">
        <v>44</v>
      </c>
      <c r="L1251" s="3" t="s">
        <v>6</v>
      </c>
      <c r="M1251" s="3" t="s">
        <v>9</v>
      </c>
      <c r="N1251" s="3">
        <v>100</v>
      </c>
      <c r="O1251" s="3">
        <v>287</v>
      </c>
      <c r="P1251" s="3">
        <v>287</v>
      </c>
      <c r="Q1251" s="3">
        <v>0</v>
      </c>
      <c r="R1251" s="3"/>
      <c r="S1251" s="3">
        <v>100</v>
      </c>
      <c r="T1251" s="3">
        <v>259</v>
      </c>
      <c r="U1251" s="3">
        <v>259</v>
      </c>
      <c r="V1251" s="3">
        <v>0</v>
      </c>
      <c r="W1251" s="3" t="s">
        <v>5005</v>
      </c>
      <c r="X1251" s="14">
        <f t="shared" si="19"/>
        <v>0</v>
      </c>
    </row>
    <row r="1252" spans="1:24" s="4" customFormat="1" ht="11.25" x14ac:dyDescent="0.2">
      <c r="A1252" s="3" t="s">
        <v>4673</v>
      </c>
      <c r="B1252" s="3" t="s">
        <v>5006</v>
      </c>
      <c r="C1252" s="3" t="s">
        <v>639</v>
      </c>
      <c r="D1252" s="3">
        <v>13129</v>
      </c>
      <c r="E1252" s="3" t="s">
        <v>5007</v>
      </c>
      <c r="F1252" s="3" t="s">
        <v>5009</v>
      </c>
      <c r="G1252" s="3" t="s">
        <v>5008</v>
      </c>
      <c r="H1252" s="3"/>
      <c r="I1252" s="3" t="s">
        <v>42</v>
      </c>
      <c r="J1252" s="3" t="s">
        <v>43</v>
      </c>
      <c r="K1252" s="3" t="s">
        <v>44</v>
      </c>
      <c r="L1252" s="3" t="s">
        <v>45</v>
      </c>
      <c r="M1252" s="3" t="s">
        <v>5256</v>
      </c>
      <c r="N1252" s="3" t="s">
        <v>67</v>
      </c>
      <c r="O1252" s="3" t="s">
        <v>40</v>
      </c>
      <c r="P1252" s="3" t="s">
        <v>40</v>
      </c>
      <c r="Q1252" s="3" t="s">
        <v>40</v>
      </c>
      <c r="R1252" s="3"/>
      <c r="S1252" s="3">
        <v>102</v>
      </c>
      <c r="T1252" s="3">
        <v>121</v>
      </c>
      <c r="U1252" s="3">
        <v>119</v>
      </c>
      <c r="V1252" s="3">
        <v>0</v>
      </c>
      <c r="W1252" s="3" t="s">
        <v>5010</v>
      </c>
      <c r="X1252" s="14" t="str">
        <f t="shared" si="19"/>
        <v>-</v>
      </c>
    </row>
    <row r="1253" spans="1:24" s="4" customFormat="1" ht="11.25" x14ac:dyDescent="0.2">
      <c r="A1253" s="3" t="s">
        <v>4673</v>
      </c>
      <c r="B1253" s="3" t="s">
        <v>5006</v>
      </c>
      <c r="C1253" s="3" t="s">
        <v>639</v>
      </c>
      <c r="D1253" s="3">
        <v>13274</v>
      </c>
      <c r="E1253" s="3" t="s">
        <v>5011</v>
      </c>
      <c r="F1253" s="3" t="s">
        <v>5013</v>
      </c>
      <c r="G1253" s="3" t="s">
        <v>5008</v>
      </c>
      <c r="H1253" s="3" t="s">
        <v>5012</v>
      </c>
      <c r="I1253" s="3" t="s">
        <v>42</v>
      </c>
      <c r="J1253" s="3" t="s">
        <v>43</v>
      </c>
      <c r="K1253" s="3" t="s">
        <v>44</v>
      </c>
      <c r="L1253" s="3" t="s">
        <v>6</v>
      </c>
      <c r="M1253" s="3" t="s">
        <v>5257</v>
      </c>
      <c r="N1253" s="3">
        <v>66.7</v>
      </c>
      <c r="O1253" s="3">
        <v>40</v>
      </c>
      <c r="P1253" s="3">
        <v>60</v>
      </c>
      <c r="Q1253" s="3">
        <v>0</v>
      </c>
      <c r="R1253" s="3"/>
      <c r="S1253" s="3">
        <v>71.8</v>
      </c>
      <c r="T1253" s="3">
        <v>51</v>
      </c>
      <c r="U1253" s="3">
        <v>71</v>
      </c>
      <c r="V1253" s="3">
        <v>0</v>
      </c>
      <c r="W1253" s="3" t="s">
        <v>5014</v>
      </c>
      <c r="X1253" s="14">
        <f t="shared" si="19"/>
        <v>-7.1030640668523604E-2</v>
      </c>
    </row>
    <row r="1254" spans="1:24" s="4" customFormat="1" ht="11.25" x14ac:dyDescent="0.2">
      <c r="A1254" s="3" t="s">
        <v>4673</v>
      </c>
      <c r="B1254" s="3" t="s">
        <v>5006</v>
      </c>
      <c r="C1254" s="3" t="s">
        <v>639</v>
      </c>
      <c r="D1254" s="3">
        <v>13401</v>
      </c>
      <c r="E1254" s="3" t="s">
        <v>5015</v>
      </c>
      <c r="F1254" s="3" t="s">
        <v>5017</v>
      </c>
      <c r="G1254" s="3" t="s">
        <v>5016</v>
      </c>
      <c r="H1254" s="3"/>
      <c r="I1254" s="3" t="s">
        <v>42</v>
      </c>
      <c r="J1254" s="3" t="s">
        <v>43</v>
      </c>
      <c r="K1254" s="3" t="s">
        <v>53</v>
      </c>
      <c r="L1254" s="3" t="s">
        <v>6</v>
      </c>
      <c r="M1254" s="3" t="s">
        <v>5256</v>
      </c>
      <c r="N1254" s="3" t="s">
        <v>67</v>
      </c>
      <c r="O1254" s="3" t="s">
        <v>40</v>
      </c>
      <c r="P1254" s="3" t="s">
        <v>40</v>
      </c>
      <c r="Q1254" s="3" t="s">
        <v>40</v>
      </c>
      <c r="R1254" s="3"/>
      <c r="S1254" s="3" t="s">
        <v>67</v>
      </c>
      <c r="T1254" s="3" t="s">
        <v>40</v>
      </c>
      <c r="U1254" s="3" t="s">
        <v>40</v>
      </c>
      <c r="V1254" s="3" t="s">
        <v>40</v>
      </c>
      <c r="W1254" s="3" t="s">
        <v>5018</v>
      </c>
      <c r="X1254" s="14" t="str">
        <f t="shared" si="19"/>
        <v>-</v>
      </c>
    </row>
    <row r="1255" spans="1:24" s="4" customFormat="1" ht="11.25" x14ac:dyDescent="0.2">
      <c r="A1255" s="3" t="s">
        <v>4673</v>
      </c>
      <c r="B1255" s="3" t="s">
        <v>5006</v>
      </c>
      <c r="C1255" s="3" t="s">
        <v>639</v>
      </c>
      <c r="D1255" s="3">
        <v>13402</v>
      </c>
      <c r="E1255" s="3" t="s">
        <v>5019</v>
      </c>
      <c r="F1255" s="3" t="s">
        <v>5020</v>
      </c>
      <c r="G1255" s="3" t="s">
        <v>5016</v>
      </c>
      <c r="H1255" s="3"/>
      <c r="I1255" s="3" t="s">
        <v>42</v>
      </c>
      <c r="J1255" s="3" t="s">
        <v>43</v>
      </c>
      <c r="K1255" s="3" t="s">
        <v>53</v>
      </c>
      <c r="L1255" s="3" t="s">
        <v>6</v>
      </c>
      <c r="M1255" s="3" t="s">
        <v>5256</v>
      </c>
      <c r="N1255" s="3" t="s">
        <v>67</v>
      </c>
      <c r="O1255" s="3" t="s">
        <v>40</v>
      </c>
      <c r="P1255" s="3" t="s">
        <v>40</v>
      </c>
      <c r="Q1255" s="3" t="s">
        <v>40</v>
      </c>
      <c r="R1255" s="3"/>
      <c r="S1255" s="3" t="s">
        <v>67</v>
      </c>
      <c r="T1255" s="3" t="s">
        <v>40</v>
      </c>
      <c r="U1255" s="3" t="s">
        <v>40</v>
      </c>
      <c r="V1255" s="3" t="s">
        <v>40</v>
      </c>
      <c r="W1255" s="3" t="s">
        <v>5021</v>
      </c>
      <c r="X1255" s="14" t="str">
        <f t="shared" si="19"/>
        <v>-</v>
      </c>
    </row>
    <row r="1256" spans="1:24" s="4" customFormat="1" ht="11.25" x14ac:dyDescent="0.2">
      <c r="A1256" s="3" t="s">
        <v>4673</v>
      </c>
      <c r="B1256" s="3" t="s">
        <v>5006</v>
      </c>
      <c r="C1256" s="3" t="s">
        <v>639</v>
      </c>
      <c r="D1256" s="3">
        <v>13707</v>
      </c>
      <c r="E1256" s="3" t="s">
        <v>5022</v>
      </c>
      <c r="F1256" s="3" t="s">
        <v>5025</v>
      </c>
      <c r="G1256" s="3" t="s">
        <v>5023</v>
      </c>
      <c r="H1256" s="3" t="s">
        <v>5024</v>
      </c>
      <c r="I1256" s="3" t="s">
        <v>42</v>
      </c>
      <c r="J1256" s="3" t="s">
        <v>43</v>
      </c>
      <c r="K1256" s="3" t="s">
        <v>44</v>
      </c>
      <c r="L1256" s="3" t="s">
        <v>45</v>
      </c>
      <c r="M1256" s="3" t="s">
        <v>9</v>
      </c>
      <c r="N1256" s="3">
        <v>57</v>
      </c>
      <c r="O1256" s="3">
        <v>360596557003</v>
      </c>
      <c r="P1256" s="3">
        <v>632625538601</v>
      </c>
      <c r="Q1256" s="3">
        <v>0</v>
      </c>
      <c r="R1256" s="3"/>
      <c r="S1256" s="3">
        <v>49.1</v>
      </c>
      <c r="T1256" s="3">
        <v>228475793923</v>
      </c>
      <c r="U1256" s="3">
        <v>465182712493</v>
      </c>
      <c r="V1256" s="3">
        <v>0</v>
      </c>
      <c r="W1256" s="3" t="s">
        <v>5026</v>
      </c>
      <c r="X1256" s="14">
        <f t="shared" si="19"/>
        <v>0.16089613034623215</v>
      </c>
    </row>
    <row r="1257" spans="1:24" s="4" customFormat="1" ht="11.25" x14ac:dyDescent="0.2">
      <c r="A1257" s="3" t="s">
        <v>4673</v>
      </c>
      <c r="B1257" s="3" t="s">
        <v>5006</v>
      </c>
      <c r="C1257" s="3" t="s">
        <v>639</v>
      </c>
      <c r="D1257" s="3">
        <v>13725</v>
      </c>
      <c r="E1257" s="3" t="s">
        <v>5027</v>
      </c>
      <c r="F1257" s="3" t="s">
        <v>5029</v>
      </c>
      <c r="G1257" s="3" t="s">
        <v>5023</v>
      </c>
      <c r="H1257" s="3" t="s">
        <v>5028</v>
      </c>
      <c r="I1257" s="3" t="s">
        <v>42</v>
      </c>
      <c r="J1257" s="3" t="s">
        <v>43</v>
      </c>
      <c r="K1257" s="3" t="s">
        <v>44</v>
      </c>
      <c r="L1257" s="3" t="s">
        <v>78</v>
      </c>
      <c r="M1257" s="3" t="s">
        <v>9</v>
      </c>
      <c r="N1257" s="3">
        <v>77.400000000000006</v>
      </c>
      <c r="O1257" s="3">
        <v>41</v>
      </c>
      <c r="P1257" s="3">
        <v>53</v>
      </c>
      <c r="Q1257" s="3">
        <v>0</v>
      </c>
      <c r="R1257" s="3"/>
      <c r="S1257" s="3">
        <v>79.599999999999994</v>
      </c>
      <c r="T1257" s="3">
        <v>39</v>
      </c>
      <c r="U1257" s="3">
        <v>49</v>
      </c>
      <c r="V1257" s="3">
        <v>0</v>
      </c>
      <c r="W1257" s="3" t="s">
        <v>5030</v>
      </c>
      <c r="X1257" s="14">
        <f t="shared" si="19"/>
        <v>-2.7638190954773729E-2</v>
      </c>
    </row>
    <row r="1258" spans="1:24" s="4" customFormat="1" ht="11.25" x14ac:dyDescent="0.2">
      <c r="A1258" s="3" t="s">
        <v>4673</v>
      </c>
      <c r="B1258" s="3" t="s">
        <v>5006</v>
      </c>
      <c r="C1258" s="3" t="s">
        <v>639</v>
      </c>
      <c r="D1258" s="3">
        <v>13727</v>
      </c>
      <c r="E1258" s="3" t="s">
        <v>5031</v>
      </c>
      <c r="F1258" s="3" t="s">
        <v>5034</v>
      </c>
      <c r="G1258" s="3" t="s">
        <v>5032</v>
      </c>
      <c r="H1258" s="3" t="s">
        <v>5033</v>
      </c>
      <c r="I1258" s="3" t="s">
        <v>42</v>
      </c>
      <c r="J1258" s="3" t="s">
        <v>43</v>
      </c>
      <c r="K1258" s="3" t="s">
        <v>53</v>
      </c>
      <c r="L1258" s="3" t="s">
        <v>6</v>
      </c>
      <c r="M1258" s="3" t="s">
        <v>9</v>
      </c>
      <c r="N1258" s="3">
        <v>70</v>
      </c>
      <c r="O1258" s="3">
        <v>4200</v>
      </c>
      <c r="P1258" s="3">
        <v>6000</v>
      </c>
      <c r="Q1258" s="3">
        <v>0</v>
      </c>
      <c r="R1258" s="3"/>
      <c r="S1258" s="3" t="s">
        <v>67</v>
      </c>
      <c r="T1258" s="3" t="s">
        <v>40</v>
      </c>
      <c r="U1258" s="3" t="s">
        <v>40</v>
      </c>
      <c r="V1258" s="3" t="s">
        <v>40</v>
      </c>
      <c r="W1258" s="3" t="s">
        <v>5035</v>
      </c>
      <c r="X1258" s="14">
        <f t="shared" si="19"/>
        <v>1</v>
      </c>
    </row>
    <row r="1259" spans="1:24" s="4" customFormat="1" ht="11.25" x14ac:dyDescent="0.2">
      <c r="A1259" s="3" t="s">
        <v>4673</v>
      </c>
      <c r="B1259" s="3" t="s">
        <v>5006</v>
      </c>
      <c r="C1259" s="3" t="s">
        <v>639</v>
      </c>
      <c r="D1259" s="3">
        <v>13729</v>
      </c>
      <c r="E1259" s="3" t="s">
        <v>5036</v>
      </c>
      <c r="F1259" s="3" t="s">
        <v>5038</v>
      </c>
      <c r="G1259" s="3" t="s">
        <v>5016</v>
      </c>
      <c r="H1259" s="3" t="s">
        <v>5037</v>
      </c>
      <c r="I1259" s="3" t="s">
        <v>87</v>
      </c>
      <c r="J1259" s="3" t="s">
        <v>43</v>
      </c>
      <c r="K1259" s="3" t="s">
        <v>53</v>
      </c>
      <c r="L1259" s="3" t="s">
        <v>6</v>
      </c>
      <c r="M1259" s="3" t="s">
        <v>9</v>
      </c>
      <c r="N1259" s="3">
        <v>55</v>
      </c>
      <c r="O1259" s="3">
        <v>3589288</v>
      </c>
      <c r="P1259" s="3">
        <v>65255</v>
      </c>
      <c r="Q1259" s="3">
        <v>0</v>
      </c>
      <c r="R1259" s="3"/>
      <c r="S1259" s="3">
        <v>52</v>
      </c>
      <c r="T1259" s="3">
        <v>3974494</v>
      </c>
      <c r="U1259" s="3">
        <v>76372</v>
      </c>
      <c r="V1259" s="3">
        <v>0</v>
      </c>
      <c r="W1259" s="3" t="s">
        <v>5039</v>
      </c>
      <c r="X1259" s="14">
        <f t="shared" si="19"/>
        <v>5.7692307692307696E-2</v>
      </c>
    </row>
    <row r="1260" spans="1:24" s="4" customFormat="1" ht="11.25" x14ac:dyDescent="0.2">
      <c r="A1260" s="3" t="s">
        <v>5040</v>
      </c>
      <c r="B1260" s="3" t="s">
        <v>5041</v>
      </c>
      <c r="C1260" s="3" t="s">
        <v>3723</v>
      </c>
      <c r="D1260" s="3">
        <v>13131</v>
      </c>
      <c r="E1260" s="3" t="s">
        <v>5042</v>
      </c>
      <c r="F1260" s="3" t="s">
        <v>5045</v>
      </c>
      <c r="G1260" s="3" t="s">
        <v>5043</v>
      </c>
      <c r="H1260" s="3" t="s">
        <v>5044</v>
      </c>
      <c r="I1260" s="3" t="s">
        <v>42</v>
      </c>
      <c r="J1260" s="3" t="s">
        <v>43</v>
      </c>
      <c r="K1260" s="3" t="s">
        <v>44</v>
      </c>
      <c r="L1260" s="3" t="s">
        <v>6</v>
      </c>
      <c r="M1260" s="3" t="s">
        <v>5257</v>
      </c>
      <c r="N1260" s="3">
        <v>93</v>
      </c>
      <c r="O1260" s="3">
        <v>9040</v>
      </c>
      <c r="P1260" s="3">
        <v>9689</v>
      </c>
      <c r="Q1260" s="3">
        <v>0</v>
      </c>
      <c r="R1260" s="3"/>
      <c r="S1260" s="3">
        <v>163</v>
      </c>
      <c r="T1260" s="3">
        <v>8610</v>
      </c>
      <c r="U1260" s="3">
        <v>5270</v>
      </c>
      <c r="V1260" s="3">
        <v>0</v>
      </c>
      <c r="W1260" s="3" t="s">
        <v>5046</v>
      </c>
      <c r="X1260" s="14">
        <f t="shared" si="19"/>
        <v>-0.42944785276073622</v>
      </c>
    </row>
    <row r="1261" spans="1:24" s="4" customFormat="1" ht="11.25" x14ac:dyDescent="0.2">
      <c r="A1261" s="3" t="s">
        <v>5040</v>
      </c>
      <c r="B1261" s="3" t="s">
        <v>5041</v>
      </c>
      <c r="C1261" s="3" t="s">
        <v>3723</v>
      </c>
      <c r="D1261" s="3">
        <v>13201</v>
      </c>
      <c r="E1261" s="3" t="s">
        <v>5047</v>
      </c>
      <c r="F1261" s="3" t="s">
        <v>5050</v>
      </c>
      <c r="G1261" s="3" t="s">
        <v>5048</v>
      </c>
      <c r="H1261" s="3" t="s">
        <v>5049</v>
      </c>
      <c r="I1261" s="3" t="s">
        <v>42</v>
      </c>
      <c r="J1261" s="3" t="s">
        <v>43</v>
      </c>
      <c r="K1261" s="3" t="s">
        <v>44</v>
      </c>
      <c r="L1261" s="3" t="s">
        <v>6</v>
      </c>
      <c r="M1261" s="3" t="s">
        <v>5257</v>
      </c>
      <c r="N1261" s="3">
        <v>84.09</v>
      </c>
      <c r="O1261" s="3">
        <v>148</v>
      </c>
      <c r="P1261" s="3">
        <v>176</v>
      </c>
      <c r="Q1261" s="3">
        <v>0</v>
      </c>
      <c r="R1261" s="3"/>
      <c r="S1261" s="3">
        <v>59.89</v>
      </c>
      <c r="T1261" s="3">
        <v>106</v>
      </c>
      <c r="U1261" s="3">
        <v>177</v>
      </c>
      <c r="V1261" s="3">
        <v>0</v>
      </c>
      <c r="W1261" s="3" t="s">
        <v>5051</v>
      </c>
      <c r="X1261" s="14">
        <f t="shared" si="19"/>
        <v>0.40407413591584573</v>
      </c>
    </row>
    <row r="1262" spans="1:24" s="4" customFormat="1" ht="11.25" x14ac:dyDescent="0.2">
      <c r="A1262" s="3" t="s">
        <v>5040</v>
      </c>
      <c r="B1262" s="3" t="s">
        <v>5041</v>
      </c>
      <c r="C1262" s="3" t="s">
        <v>3723</v>
      </c>
      <c r="D1262" s="3">
        <v>13378</v>
      </c>
      <c r="E1262" s="3" t="s">
        <v>5052</v>
      </c>
      <c r="F1262" s="3" t="s">
        <v>5055</v>
      </c>
      <c r="G1262" s="3" t="s">
        <v>5053</v>
      </c>
      <c r="H1262" s="3" t="s">
        <v>5054</v>
      </c>
      <c r="I1262" s="3" t="s">
        <v>42</v>
      </c>
      <c r="J1262" s="3" t="s">
        <v>52</v>
      </c>
      <c r="K1262" s="3" t="s">
        <v>44</v>
      </c>
      <c r="L1262" s="3" t="s">
        <v>6</v>
      </c>
      <c r="M1262" s="3" t="s">
        <v>5257</v>
      </c>
      <c r="N1262" s="3">
        <v>100</v>
      </c>
      <c r="O1262" s="3">
        <v>15</v>
      </c>
      <c r="P1262" s="3">
        <v>15</v>
      </c>
      <c r="Q1262" s="3">
        <v>0</v>
      </c>
      <c r="R1262" s="3"/>
      <c r="S1262" s="3">
        <v>100</v>
      </c>
      <c r="T1262" s="3">
        <v>15</v>
      </c>
      <c r="U1262" s="3">
        <v>15</v>
      </c>
      <c r="V1262" s="3">
        <v>0</v>
      </c>
      <c r="W1262" s="3" t="s">
        <v>5056</v>
      </c>
      <c r="X1262" s="14">
        <f t="shared" si="19"/>
        <v>0</v>
      </c>
    </row>
    <row r="1263" spans="1:24" s="4" customFormat="1" ht="11.25" x14ac:dyDescent="0.2">
      <c r="A1263" s="3" t="s">
        <v>5040</v>
      </c>
      <c r="B1263" s="3" t="s">
        <v>5041</v>
      </c>
      <c r="C1263" s="3" t="s">
        <v>3723</v>
      </c>
      <c r="D1263" s="3">
        <v>13389</v>
      </c>
      <c r="E1263" s="3" t="s">
        <v>5057</v>
      </c>
      <c r="F1263" s="3" t="s">
        <v>5058</v>
      </c>
      <c r="G1263" s="3"/>
      <c r="H1263" s="3"/>
      <c r="I1263" s="3" t="s">
        <v>42</v>
      </c>
      <c r="J1263" s="3" t="s">
        <v>52</v>
      </c>
      <c r="K1263" s="3" t="s">
        <v>44</v>
      </c>
      <c r="L1263" s="3" t="s">
        <v>6</v>
      </c>
      <c r="M1263" s="3" t="s">
        <v>5256</v>
      </c>
      <c r="N1263" s="3" t="s">
        <v>67</v>
      </c>
      <c r="O1263" s="3" t="s">
        <v>40</v>
      </c>
      <c r="P1263" s="3" t="s">
        <v>40</v>
      </c>
      <c r="Q1263" s="3" t="s">
        <v>40</v>
      </c>
      <c r="R1263" s="3"/>
      <c r="S1263" s="3" t="s">
        <v>67</v>
      </c>
      <c r="T1263" s="3" t="s">
        <v>40</v>
      </c>
      <c r="U1263" s="3" t="s">
        <v>40</v>
      </c>
      <c r="V1263" s="3" t="s">
        <v>40</v>
      </c>
      <c r="W1263" s="3" t="s">
        <v>5059</v>
      </c>
      <c r="X1263" s="14" t="e">
        <f t="shared" si="19"/>
        <v>#VALUE!</v>
      </c>
    </row>
    <row r="1264" spans="1:24" s="4" customFormat="1" ht="11.25" x14ac:dyDescent="0.2">
      <c r="A1264" s="3" t="s">
        <v>5040</v>
      </c>
      <c r="B1264" s="3" t="s">
        <v>5041</v>
      </c>
      <c r="C1264" s="3" t="s">
        <v>3723</v>
      </c>
      <c r="D1264" s="3">
        <v>13547</v>
      </c>
      <c r="E1264" s="3" t="s">
        <v>5060</v>
      </c>
      <c r="F1264" s="3" t="s">
        <v>5063</v>
      </c>
      <c r="G1264" s="3" t="s">
        <v>5061</v>
      </c>
      <c r="H1264" s="3" t="s">
        <v>5062</v>
      </c>
      <c r="I1264" s="3" t="s">
        <v>87</v>
      </c>
      <c r="J1264" s="3" t="s">
        <v>52</v>
      </c>
      <c r="K1264" s="3" t="s">
        <v>53</v>
      </c>
      <c r="L1264" s="3" t="s">
        <v>6</v>
      </c>
      <c r="M1264" s="3" t="s">
        <v>9</v>
      </c>
      <c r="N1264" s="3">
        <v>365</v>
      </c>
      <c r="O1264" s="3">
        <v>7300</v>
      </c>
      <c r="P1264" s="3">
        <v>20</v>
      </c>
      <c r="Q1264" s="3">
        <v>0</v>
      </c>
      <c r="R1264" s="3"/>
      <c r="S1264" s="3">
        <v>378</v>
      </c>
      <c r="T1264" s="3">
        <v>7555</v>
      </c>
      <c r="U1264" s="3">
        <v>20</v>
      </c>
      <c r="V1264" s="3">
        <v>0</v>
      </c>
      <c r="W1264" s="3" t="s">
        <v>5064</v>
      </c>
      <c r="X1264" s="14">
        <f t="shared" si="19"/>
        <v>3.439153439153439E-2</v>
      </c>
    </row>
    <row r="1265" spans="1:24" s="4" customFormat="1" ht="11.25" x14ac:dyDescent="0.2">
      <c r="A1265" s="3" t="s">
        <v>5040</v>
      </c>
      <c r="B1265" s="3" t="s">
        <v>5041</v>
      </c>
      <c r="C1265" s="3" t="s">
        <v>3723</v>
      </c>
      <c r="D1265" s="3">
        <v>13675</v>
      </c>
      <c r="E1265" s="3" t="s">
        <v>5065</v>
      </c>
      <c r="F1265" s="3" t="s">
        <v>5067</v>
      </c>
      <c r="G1265" s="3" t="s">
        <v>5048</v>
      </c>
      <c r="H1265" s="3" t="s">
        <v>5066</v>
      </c>
      <c r="I1265" s="3" t="s">
        <v>42</v>
      </c>
      <c r="J1265" s="3" t="s">
        <v>52</v>
      </c>
      <c r="K1265" s="3" t="s">
        <v>44</v>
      </c>
      <c r="L1265" s="3" t="s">
        <v>6</v>
      </c>
      <c r="M1265" s="3" t="s">
        <v>9</v>
      </c>
      <c r="N1265" s="3">
        <v>2.95</v>
      </c>
      <c r="O1265" s="3">
        <v>1554</v>
      </c>
      <c r="P1265" s="3">
        <v>52724</v>
      </c>
      <c r="Q1265" s="3">
        <v>0</v>
      </c>
      <c r="R1265" s="3"/>
      <c r="S1265" s="3">
        <v>0.39</v>
      </c>
      <c r="T1265" s="3">
        <v>182</v>
      </c>
      <c r="U1265" s="3">
        <v>46154</v>
      </c>
      <c r="V1265" s="3">
        <v>0</v>
      </c>
      <c r="W1265" s="3" t="s">
        <v>5068</v>
      </c>
      <c r="X1265" s="14">
        <f t="shared" si="19"/>
        <v>-6.5641025641025639</v>
      </c>
    </row>
    <row r="1266" spans="1:24" s="4" customFormat="1" ht="11.25" x14ac:dyDescent="0.2">
      <c r="A1266" s="3" t="s">
        <v>5040</v>
      </c>
      <c r="B1266" s="3" t="s">
        <v>5069</v>
      </c>
      <c r="C1266" s="3" t="s">
        <v>263</v>
      </c>
      <c r="D1266" s="3">
        <v>9478</v>
      </c>
      <c r="E1266" s="3" t="s">
        <v>5070</v>
      </c>
      <c r="F1266" s="3" t="s">
        <v>5073</v>
      </c>
      <c r="G1266" s="3" t="s">
        <v>5071</v>
      </c>
      <c r="H1266" s="3" t="s">
        <v>5072</v>
      </c>
      <c r="I1266" s="3" t="s">
        <v>42</v>
      </c>
      <c r="J1266" s="3" t="s">
        <v>43</v>
      </c>
      <c r="K1266" s="3" t="s">
        <v>44</v>
      </c>
      <c r="L1266" s="3" t="s">
        <v>6</v>
      </c>
      <c r="M1266" s="3" t="s">
        <v>5257</v>
      </c>
      <c r="N1266" s="3">
        <v>100</v>
      </c>
      <c r="O1266" s="3">
        <v>135</v>
      </c>
      <c r="P1266" s="3">
        <v>135</v>
      </c>
      <c r="Q1266" s="3">
        <v>0</v>
      </c>
      <c r="R1266" s="3"/>
      <c r="S1266" s="3">
        <v>100</v>
      </c>
      <c r="T1266" s="3">
        <v>151</v>
      </c>
      <c r="U1266" s="3">
        <v>151</v>
      </c>
      <c r="V1266" s="3">
        <v>0</v>
      </c>
      <c r="W1266" s="3" t="s">
        <v>5074</v>
      </c>
      <c r="X1266" s="14">
        <f t="shared" si="19"/>
        <v>0</v>
      </c>
    </row>
    <row r="1267" spans="1:24" s="4" customFormat="1" ht="11.25" x14ac:dyDescent="0.2">
      <c r="A1267" s="3" t="s">
        <v>5040</v>
      </c>
      <c r="B1267" s="3" t="s">
        <v>5069</v>
      </c>
      <c r="C1267" s="3" t="s">
        <v>263</v>
      </c>
      <c r="D1267" s="3">
        <v>9747</v>
      </c>
      <c r="E1267" s="3" t="s">
        <v>5075</v>
      </c>
      <c r="F1267" s="3" t="s">
        <v>5076</v>
      </c>
      <c r="G1267" s="3"/>
      <c r="H1267" s="3"/>
      <c r="I1267" s="3" t="s">
        <v>42</v>
      </c>
      <c r="J1267" s="3" t="s">
        <v>43</v>
      </c>
      <c r="K1267" s="3" t="s">
        <v>53</v>
      </c>
      <c r="L1267" s="3" t="s">
        <v>6</v>
      </c>
      <c r="M1267" s="3" t="s">
        <v>5256</v>
      </c>
      <c r="N1267" s="3" t="s">
        <v>67</v>
      </c>
      <c r="O1267" s="3" t="s">
        <v>40</v>
      </c>
      <c r="P1267" s="3" t="s">
        <v>40</v>
      </c>
      <c r="Q1267" s="3" t="s">
        <v>40</v>
      </c>
      <c r="R1267" s="3"/>
      <c r="S1267" s="3">
        <v>100</v>
      </c>
      <c r="T1267" s="3">
        <v>638</v>
      </c>
      <c r="U1267" s="3">
        <v>638</v>
      </c>
      <c r="V1267" s="3">
        <v>0</v>
      </c>
      <c r="W1267" s="3" t="s">
        <v>5077</v>
      </c>
      <c r="X1267" s="14" t="str">
        <f t="shared" si="19"/>
        <v>-</v>
      </c>
    </row>
    <row r="1268" spans="1:24" s="4" customFormat="1" ht="11.25" x14ac:dyDescent="0.2">
      <c r="A1268" s="3" t="s">
        <v>5040</v>
      </c>
      <c r="B1268" s="3" t="s">
        <v>5069</v>
      </c>
      <c r="C1268" s="3" t="s">
        <v>263</v>
      </c>
      <c r="D1268" s="3">
        <v>10714</v>
      </c>
      <c r="E1268" s="3" t="s">
        <v>5078</v>
      </c>
      <c r="F1268" s="3" t="s">
        <v>5081</v>
      </c>
      <c r="G1268" s="3" t="s">
        <v>5079</v>
      </c>
      <c r="H1268" s="3" t="s">
        <v>5080</v>
      </c>
      <c r="I1268" s="3" t="s">
        <v>42</v>
      </c>
      <c r="J1268" s="3" t="s">
        <v>43</v>
      </c>
      <c r="K1268" s="3" t="s">
        <v>44</v>
      </c>
      <c r="L1268" s="3" t="s">
        <v>6</v>
      </c>
      <c r="M1268" s="3" t="s">
        <v>5257</v>
      </c>
      <c r="N1268" s="3">
        <v>100</v>
      </c>
      <c r="O1268" s="3">
        <v>108</v>
      </c>
      <c r="P1268" s="3">
        <v>108</v>
      </c>
      <c r="Q1268" s="3">
        <v>0</v>
      </c>
      <c r="R1268" s="3"/>
      <c r="S1268" s="3">
        <v>100</v>
      </c>
      <c r="T1268" s="3">
        <v>108</v>
      </c>
      <c r="U1268" s="3">
        <v>108</v>
      </c>
      <c r="V1268" s="3">
        <v>0</v>
      </c>
      <c r="W1268" s="3" t="s">
        <v>5082</v>
      </c>
      <c r="X1268" s="14">
        <f t="shared" si="19"/>
        <v>0</v>
      </c>
    </row>
    <row r="1269" spans="1:24" s="4" customFormat="1" ht="11.25" x14ac:dyDescent="0.2">
      <c r="A1269" s="3" t="s">
        <v>5040</v>
      </c>
      <c r="B1269" s="3" t="s">
        <v>5069</v>
      </c>
      <c r="C1269" s="3" t="s">
        <v>263</v>
      </c>
      <c r="D1269" s="3">
        <v>12088</v>
      </c>
      <c r="E1269" s="3" t="s">
        <v>5083</v>
      </c>
      <c r="F1269" s="3" t="s">
        <v>5086</v>
      </c>
      <c r="G1269" s="3" t="s">
        <v>5084</v>
      </c>
      <c r="H1269" s="3" t="s">
        <v>5085</v>
      </c>
      <c r="I1269" s="3" t="s">
        <v>42</v>
      </c>
      <c r="J1269" s="3" t="s">
        <v>43</v>
      </c>
      <c r="K1269" s="3" t="s">
        <v>44</v>
      </c>
      <c r="L1269" s="3" t="s">
        <v>6</v>
      </c>
      <c r="M1269" s="3" t="s">
        <v>5257</v>
      </c>
      <c r="N1269" s="3">
        <v>34</v>
      </c>
      <c r="O1269" s="3">
        <v>118</v>
      </c>
      <c r="P1269" s="3">
        <v>345</v>
      </c>
      <c r="Q1269" s="3">
        <v>0</v>
      </c>
      <c r="R1269" s="3"/>
      <c r="S1269" s="3">
        <v>34</v>
      </c>
      <c r="T1269" s="3">
        <v>118</v>
      </c>
      <c r="U1269" s="3">
        <v>345</v>
      </c>
      <c r="V1269" s="3">
        <v>0</v>
      </c>
      <c r="W1269" s="3" t="s">
        <v>5087</v>
      </c>
      <c r="X1269" s="14">
        <f t="shared" si="19"/>
        <v>0</v>
      </c>
    </row>
    <row r="1270" spans="1:24" s="4" customFormat="1" ht="11.25" x14ac:dyDescent="0.2">
      <c r="A1270" s="3" t="s">
        <v>5040</v>
      </c>
      <c r="B1270" s="3" t="s">
        <v>5069</v>
      </c>
      <c r="C1270" s="3" t="s">
        <v>263</v>
      </c>
      <c r="D1270" s="3">
        <v>12515</v>
      </c>
      <c r="E1270" s="3" t="s">
        <v>5088</v>
      </c>
      <c r="F1270" s="3" t="s">
        <v>5089</v>
      </c>
      <c r="G1270" s="3"/>
      <c r="H1270" s="3"/>
      <c r="I1270" s="3" t="s">
        <v>42</v>
      </c>
      <c r="J1270" s="3" t="s">
        <v>43</v>
      </c>
      <c r="K1270" s="3" t="s">
        <v>53</v>
      </c>
      <c r="L1270" s="3" t="s">
        <v>6</v>
      </c>
      <c r="M1270" s="3" t="s">
        <v>5256</v>
      </c>
      <c r="N1270" s="3" t="s">
        <v>67</v>
      </c>
      <c r="O1270" s="3" t="s">
        <v>40</v>
      </c>
      <c r="P1270" s="3" t="s">
        <v>40</v>
      </c>
      <c r="Q1270" s="3" t="s">
        <v>40</v>
      </c>
      <c r="R1270" s="3"/>
      <c r="S1270" s="3">
        <v>100</v>
      </c>
      <c r="T1270" s="3">
        <v>637</v>
      </c>
      <c r="U1270" s="3">
        <v>637</v>
      </c>
      <c r="V1270" s="3">
        <v>0</v>
      </c>
      <c r="W1270" s="3" t="s">
        <v>5090</v>
      </c>
      <c r="X1270" s="14" t="str">
        <f t="shared" si="19"/>
        <v>-</v>
      </c>
    </row>
    <row r="1271" spans="1:24" s="4" customFormat="1" ht="11.25" x14ac:dyDescent="0.2">
      <c r="A1271" s="3" t="s">
        <v>5040</v>
      </c>
      <c r="B1271" s="3" t="s">
        <v>5069</v>
      </c>
      <c r="C1271" s="3" t="s">
        <v>263</v>
      </c>
      <c r="D1271" s="3">
        <v>13881</v>
      </c>
      <c r="E1271" s="3" t="s">
        <v>5091</v>
      </c>
      <c r="F1271" s="3" t="s">
        <v>5094</v>
      </c>
      <c r="G1271" s="3" t="s">
        <v>5092</v>
      </c>
      <c r="H1271" s="3" t="s">
        <v>5093</v>
      </c>
      <c r="I1271" s="3" t="s">
        <v>42</v>
      </c>
      <c r="J1271" s="3" t="s">
        <v>43</v>
      </c>
      <c r="K1271" s="3" t="s">
        <v>53</v>
      </c>
      <c r="L1271" s="3" t="s">
        <v>6</v>
      </c>
      <c r="M1271" s="3" t="s">
        <v>9</v>
      </c>
      <c r="N1271" s="3">
        <v>90</v>
      </c>
      <c r="O1271" s="3">
        <v>1800</v>
      </c>
      <c r="P1271" s="3">
        <v>2000</v>
      </c>
      <c r="Q1271" s="3">
        <v>0</v>
      </c>
      <c r="R1271" s="3"/>
      <c r="S1271" s="3">
        <v>85</v>
      </c>
      <c r="T1271" s="3">
        <v>3499</v>
      </c>
      <c r="U1271" s="3">
        <v>4111</v>
      </c>
      <c r="V1271" s="3">
        <v>0</v>
      </c>
      <c r="W1271" s="3" t="s">
        <v>5095</v>
      </c>
      <c r="X1271" s="14">
        <f t="shared" si="19"/>
        <v>5.8823529411764705E-2</v>
      </c>
    </row>
    <row r="1272" spans="1:24" s="4" customFormat="1" ht="11.25" x14ac:dyDescent="0.2">
      <c r="A1272" s="3" t="s">
        <v>5040</v>
      </c>
      <c r="B1272" s="3" t="s">
        <v>5069</v>
      </c>
      <c r="C1272" s="3" t="s">
        <v>263</v>
      </c>
      <c r="D1272" s="3">
        <v>13906</v>
      </c>
      <c r="E1272" s="3" t="s">
        <v>5096</v>
      </c>
      <c r="F1272" s="3" t="s">
        <v>5099</v>
      </c>
      <c r="G1272" s="3" t="s">
        <v>5097</v>
      </c>
      <c r="H1272" s="3" t="s">
        <v>5098</v>
      </c>
      <c r="I1272" s="3" t="s">
        <v>42</v>
      </c>
      <c r="J1272" s="3" t="s">
        <v>43</v>
      </c>
      <c r="K1272" s="3" t="s">
        <v>44</v>
      </c>
      <c r="L1272" s="3" t="s">
        <v>6</v>
      </c>
      <c r="M1272" s="3" t="s">
        <v>9</v>
      </c>
      <c r="N1272" s="3">
        <v>45</v>
      </c>
      <c r="O1272" s="3">
        <v>88</v>
      </c>
      <c r="P1272" s="3">
        <v>195</v>
      </c>
      <c r="Q1272" s="3">
        <v>0</v>
      </c>
      <c r="R1272" s="3"/>
      <c r="S1272" s="3" t="s">
        <v>67</v>
      </c>
      <c r="T1272" s="3" t="s">
        <v>40</v>
      </c>
      <c r="U1272" s="3" t="s">
        <v>40</v>
      </c>
      <c r="V1272" s="3" t="s">
        <v>40</v>
      </c>
      <c r="W1272" s="3" t="s">
        <v>5100</v>
      </c>
      <c r="X1272" s="14">
        <f t="shared" si="19"/>
        <v>1</v>
      </c>
    </row>
    <row r="1273" spans="1:24" s="4" customFormat="1" ht="11.25" x14ac:dyDescent="0.2">
      <c r="A1273" s="3" t="s">
        <v>5040</v>
      </c>
      <c r="B1273" s="3" t="s">
        <v>5069</v>
      </c>
      <c r="C1273" s="3" t="s">
        <v>263</v>
      </c>
      <c r="D1273" s="3">
        <v>13909</v>
      </c>
      <c r="E1273" s="3" t="s">
        <v>5101</v>
      </c>
      <c r="F1273" s="3" t="s">
        <v>5103</v>
      </c>
      <c r="G1273" s="3" t="s">
        <v>5079</v>
      </c>
      <c r="H1273" s="3" t="s">
        <v>5102</v>
      </c>
      <c r="I1273" s="3" t="s">
        <v>42</v>
      </c>
      <c r="J1273" s="3" t="s">
        <v>43</v>
      </c>
      <c r="K1273" s="3" t="s">
        <v>44</v>
      </c>
      <c r="L1273" s="3" t="s">
        <v>6</v>
      </c>
      <c r="M1273" s="3" t="s">
        <v>9</v>
      </c>
      <c r="N1273" s="3">
        <v>100</v>
      </c>
      <c r="O1273" s="3">
        <v>708</v>
      </c>
      <c r="P1273" s="3">
        <v>708</v>
      </c>
      <c r="Q1273" s="3">
        <v>0</v>
      </c>
      <c r="R1273" s="3"/>
      <c r="S1273" s="3">
        <v>100</v>
      </c>
      <c r="T1273" s="3">
        <v>638</v>
      </c>
      <c r="U1273" s="3">
        <v>638</v>
      </c>
      <c r="V1273" s="3">
        <v>0</v>
      </c>
      <c r="W1273" s="3" t="s">
        <v>5104</v>
      </c>
      <c r="X1273" s="14">
        <f t="shared" si="19"/>
        <v>0</v>
      </c>
    </row>
    <row r="1274" spans="1:24" s="4" customFormat="1" ht="11.25" x14ac:dyDescent="0.2">
      <c r="A1274" s="3" t="s">
        <v>5040</v>
      </c>
      <c r="B1274" s="3" t="s">
        <v>5069</v>
      </c>
      <c r="C1274" s="3" t="s">
        <v>263</v>
      </c>
      <c r="D1274" s="3">
        <v>13912</v>
      </c>
      <c r="E1274" s="3" t="s">
        <v>5105</v>
      </c>
      <c r="F1274" s="3" t="s">
        <v>5103</v>
      </c>
      <c r="G1274" s="3" t="s">
        <v>5106</v>
      </c>
      <c r="H1274" s="3" t="s">
        <v>5102</v>
      </c>
      <c r="I1274" s="3" t="s">
        <v>42</v>
      </c>
      <c r="J1274" s="3" t="s">
        <v>43</v>
      </c>
      <c r="K1274" s="3" t="s">
        <v>44</v>
      </c>
      <c r="L1274" s="3" t="s">
        <v>6</v>
      </c>
      <c r="M1274" s="3" t="s">
        <v>9</v>
      </c>
      <c r="N1274" s="3">
        <v>100</v>
      </c>
      <c r="O1274" s="3">
        <v>669</v>
      </c>
      <c r="P1274" s="3">
        <v>669</v>
      </c>
      <c r="Q1274" s="3">
        <v>0</v>
      </c>
      <c r="R1274" s="3"/>
      <c r="S1274" s="3">
        <v>100</v>
      </c>
      <c r="T1274" s="3">
        <v>637</v>
      </c>
      <c r="U1274" s="3">
        <v>637</v>
      </c>
      <c r="V1274" s="3">
        <v>0</v>
      </c>
      <c r="W1274" s="3" t="s">
        <v>5107</v>
      </c>
      <c r="X1274" s="14">
        <f t="shared" si="19"/>
        <v>0</v>
      </c>
    </row>
    <row r="1275" spans="1:24" s="4" customFormat="1" ht="11.25" x14ac:dyDescent="0.2">
      <c r="A1275" s="3" t="s">
        <v>5108</v>
      </c>
      <c r="B1275" s="3" t="s">
        <v>5109</v>
      </c>
      <c r="C1275" s="3" t="s">
        <v>263</v>
      </c>
      <c r="D1275" s="3">
        <v>9768</v>
      </c>
      <c r="E1275" s="3" t="s">
        <v>5110</v>
      </c>
      <c r="F1275" s="3" t="s">
        <v>5113</v>
      </c>
      <c r="G1275" s="3" t="s">
        <v>5111</v>
      </c>
      <c r="H1275" s="3" t="s">
        <v>5112</v>
      </c>
      <c r="I1275" s="3" t="s">
        <v>42</v>
      </c>
      <c r="J1275" s="3" t="s">
        <v>43</v>
      </c>
      <c r="K1275" s="3" t="s">
        <v>44</v>
      </c>
      <c r="L1275" s="3" t="s">
        <v>6</v>
      </c>
      <c r="M1275" s="3" t="s">
        <v>5257</v>
      </c>
      <c r="N1275" s="3">
        <v>100</v>
      </c>
      <c r="O1275" s="3">
        <v>37</v>
      </c>
      <c r="P1275" s="3">
        <v>37</v>
      </c>
      <c r="Q1275" s="3">
        <v>0</v>
      </c>
      <c r="R1275" s="3"/>
      <c r="S1275" s="3">
        <v>114</v>
      </c>
      <c r="T1275" s="3">
        <v>42</v>
      </c>
      <c r="U1275" s="3">
        <v>37</v>
      </c>
      <c r="V1275" s="3">
        <v>0</v>
      </c>
      <c r="W1275" s="3" t="s">
        <v>5114</v>
      </c>
      <c r="X1275" s="14">
        <f t="shared" si="19"/>
        <v>-0.12280701754385964</v>
      </c>
    </row>
    <row r="1276" spans="1:24" s="4" customFormat="1" ht="11.25" x14ac:dyDescent="0.2">
      <c r="A1276" s="3" t="s">
        <v>5108</v>
      </c>
      <c r="B1276" s="3" t="s">
        <v>5109</v>
      </c>
      <c r="C1276" s="3" t="s">
        <v>263</v>
      </c>
      <c r="D1276" s="3">
        <v>10688</v>
      </c>
      <c r="E1276" s="3" t="s">
        <v>5115</v>
      </c>
      <c r="F1276" s="3" t="s">
        <v>5118</v>
      </c>
      <c r="G1276" s="3" t="s">
        <v>5116</v>
      </c>
      <c r="H1276" s="3" t="s">
        <v>5117</v>
      </c>
      <c r="I1276" s="3" t="s">
        <v>42</v>
      </c>
      <c r="J1276" s="3" t="s">
        <v>43</v>
      </c>
      <c r="K1276" s="3" t="s">
        <v>44</v>
      </c>
      <c r="L1276" s="3" t="s">
        <v>6</v>
      </c>
      <c r="M1276" s="3" t="s">
        <v>5257</v>
      </c>
      <c r="N1276" s="3">
        <v>100</v>
      </c>
      <c r="O1276" s="3">
        <v>3</v>
      </c>
      <c r="P1276" s="3">
        <v>3</v>
      </c>
      <c r="Q1276" s="3">
        <v>0</v>
      </c>
      <c r="R1276" s="3"/>
      <c r="S1276" s="3">
        <v>100</v>
      </c>
      <c r="T1276" s="3">
        <v>3</v>
      </c>
      <c r="U1276" s="3">
        <v>3</v>
      </c>
      <c r="V1276" s="3">
        <v>0</v>
      </c>
      <c r="W1276" s="3" t="s">
        <v>5119</v>
      </c>
      <c r="X1276" s="14">
        <f t="shared" si="19"/>
        <v>0</v>
      </c>
    </row>
    <row r="1277" spans="1:24" s="4" customFormat="1" ht="11.25" x14ac:dyDescent="0.2">
      <c r="A1277" s="3" t="s">
        <v>5108</v>
      </c>
      <c r="B1277" s="3" t="s">
        <v>5109</v>
      </c>
      <c r="C1277" s="3" t="s">
        <v>263</v>
      </c>
      <c r="D1277" s="3">
        <v>13236</v>
      </c>
      <c r="E1277" s="3" t="s">
        <v>5120</v>
      </c>
      <c r="F1277" s="3" t="s">
        <v>5123</v>
      </c>
      <c r="G1277" s="3" t="s">
        <v>5121</v>
      </c>
      <c r="H1277" s="3" t="s">
        <v>5122</v>
      </c>
      <c r="I1277" s="3" t="s">
        <v>42</v>
      </c>
      <c r="J1277" s="3" t="s">
        <v>43</v>
      </c>
      <c r="K1277" s="3" t="s">
        <v>44</v>
      </c>
      <c r="L1277" s="3" t="s">
        <v>6</v>
      </c>
      <c r="M1277" s="3" t="s">
        <v>5257</v>
      </c>
      <c r="N1277" s="3">
        <v>100</v>
      </c>
      <c r="O1277" s="3">
        <v>84</v>
      </c>
      <c r="P1277" s="3">
        <v>84</v>
      </c>
      <c r="Q1277" s="3">
        <v>0</v>
      </c>
      <c r="R1277" s="3"/>
      <c r="S1277" s="3">
        <v>100</v>
      </c>
      <c r="T1277" s="3">
        <v>94</v>
      </c>
      <c r="U1277" s="3">
        <v>94</v>
      </c>
      <c r="V1277" s="3">
        <v>0</v>
      </c>
      <c r="W1277" s="3" t="s">
        <v>5124</v>
      </c>
      <c r="X1277" s="14">
        <f t="shared" si="19"/>
        <v>0</v>
      </c>
    </row>
    <row r="1278" spans="1:24" s="4" customFormat="1" ht="11.25" x14ac:dyDescent="0.2">
      <c r="A1278" s="3" t="s">
        <v>5108</v>
      </c>
      <c r="B1278" s="3" t="s">
        <v>5109</v>
      </c>
      <c r="C1278" s="3" t="s">
        <v>263</v>
      </c>
      <c r="D1278" s="3">
        <v>13267</v>
      </c>
      <c r="E1278" s="3" t="s">
        <v>5125</v>
      </c>
      <c r="F1278" s="3" t="s">
        <v>5128</v>
      </c>
      <c r="G1278" s="3" t="s">
        <v>5126</v>
      </c>
      <c r="H1278" s="3" t="s">
        <v>5127</v>
      </c>
      <c r="I1278" s="3" t="s">
        <v>42</v>
      </c>
      <c r="J1278" s="3" t="s">
        <v>43</v>
      </c>
      <c r="K1278" s="3" t="s">
        <v>53</v>
      </c>
      <c r="L1278" s="3" t="s">
        <v>6</v>
      </c>
      <c r="M1278" s="3" t="s">
        <v>5257</v>
      </c>
      <c r="N1278" s="3">
        <v>99</v>
      </c>
      <c r="O1278" s="3">
        <v>31220640</v>
      </c>
      <c r="P1278" s="3">
        <v>31536000</v>
      </c>
      <c r="Q1278" s="3">
        <v>0</v>
      </c>
      <c r="R1278" s="3"/>
      <c r="S1278" s="3">
        <v>100</v>
      </c>
      <c r="T1278" s="3">
        <v>31533402</v>
      </c>
      <c r="U1278" s="3">
        <v>31536000</v>
      </c>
      <c r="V1278" s="3">
        <v>0</v>
      </c>
      <c r="W1278" s="3" t="s">
        <v>5129</v>
      </c>
      <c r="X1278" s="14">
        <f t="shared" si="19"/>
        <v>-0.01</v>
      </c>
    </row>
    <row r="1279" spans="1:24" s="4" customFormat="1" ht="11.25" x14ac:dyDescent="0.2">
      <c r="A1279" s="3" t="s">
        <v>5108</v>
      </c>
      <c r="B1279" s="3" t="s">
        <v>5109</v>
      </c>
      <c r="C1279" s="3" t="s">
        <v>263</v>
      </c>
      <c r="D1279" s="3">
        <v>13579</v>
      </c>
      <c r="E1279" s="3" t="s">
        <v>5130</v>
      </c>
      <c r="F1279" s="3" t="s">
        <v>5133</v>
      </c>
      <c r="G1279" s="3" t="s">
        <v>5131</v>
      </c>
      <c r="H1279" s="3" t="s">
        <v>5132</v>
      </c>
      <c r="I1279" s="3" t="s">
        <v>42</v>
      </c>
      <c r="J1279" s="3" t="s">
        <v>43</v>
      </c>
      <c r="K1279" s="3" t="s">
        <v>44</v>
      </c>
      <c r="L1279" s="3" t="s">
        <v>6</v>
      </c>
      <c r="M1279" s="3" t="s">
        <v>9</v>
      </c>
      <c r="N1279" s="3">
        <v>100</v>
      </c>
      <c r="O1279" s="3">
        <v>6</v>
      </c>
      <c r="P1279" s="3">
        <v>6</v>
      </c>
      <c r="Q1279" s="3">
        <v>0</v>
      </c>
      <c r="R1279" s="3"/>
      <c r="S1279" s="3" t="s">
        <v>67</v>
      </c>
      <c r="T1279" s="3" t="s">
        <v>40</v>
      </c>
      <c r="U1279" s="3" t="s">
        <v>40</v>
      </c>
      <c r="V1279" s="3" t="s">
        <v>40</v>
      </c>
      <c r="W1279" s="3" t="s">
        <v>5134</v>
      </c>
      <c r="X1279" s="14">
        <f t="shared" si="19"/>
        <v>1</v>
      </c>
    </row>
    <row r="1280" spans="1:24" s="4" customFormat="1" ht="11.25" x14ac:dyDescent="0.2">
      <c r="A1280" s="3" t="s">
        <v>5108</v>
      </c>
      <c r="B1280" s="3" t="s">
        <v>5109</v>
      </c>
      <c r="C1280" s="3" t="s">
        <v>263</v>
      </c>
      <c r="D1280" s="3">
        <v>13661</v>
      </c>
      <c r="E1280" s="3" t="s">
        <v>5135</v>
      </c>
      <c r="F1280" s="3" t="s">
        <v>5138</v>
      </c>
      <c r="G1280" s="3" t="s">
        <v>5136</v>
      </c>
      <c r="H1280" s="3" t="s">
        <v>5137</v>
      </c>
      <c r="I1280" s="3" t="s">
        <v>42</v>
      </c>
      <c r="J1280" s="3" t="s">
        <v>43</v>
      </c>
      <c r="K1280" s="3" t="s">
        <v>44</v>
      </c>
      <c r="L1280" s="3" t="s">
        <v>6</v>
      </c>
      <c r="M1280" s="3" t="s">
        <v>9</v>
      </c>
      <c r="N1280" s="3">
        <v>90</v>
      </c>
      <c r="O1280" s="3">
        <v>9</v>
      </c>
      <c r="P1280" s="3">
        <v>10</v>
      </c>
      <c r="Q1280" s="3">
        <v>0</v>
      </c>
      <c r="R1280" s="3"/>
      <c r="S1280" s="3" t="s">
        <v>67</v>
      </c>
      <c r="T1280" s="3" t="s">
        <v>40</v>
      </c>
      <c r="U1280" s="3" t="s">
        <v>40</v>
      </c>
      <c r="V1280" s="3" t="s">
        <v>40</v>
      </c>
      <c r="W1280" s="3" t="s">
        <v>5139</v>
      </c>
      <c r="X1280" s="14">
        <f t="shared" si="19"/>
        <v>1</v>
      </c>
    </row>
    <row r="1281" spans="1:24" s="4" customFormat="1" ht="11.25" x14ac:dyDescent="0.2">
      <c r="A1281" s="3" t="s">
        <v>5108</v>
      </c>
      <c r="B1281" s="3" t="s">
        <v>5109</v>
      </c>
      <c r="C1281" s="3" t="s">
        <v>263</v>
      </c>
      <c r="D1281" s="3">
        <v>13662</v>
      </c>
      <c r="E1281" s="3" t="s">
        <v>5140</v>
      </c>
      <c r="F1281" s="3" t="s">
        <v>5143</v>
      </c>
      <c r="G1281" s="3" t="s">
        <v>5141</v>
      </c>
      <c r="H1281" s="3" t="s">
        <v>5142</v>
      </c>
      <c r="I1281" s="3" t="s">
        <v>42</v>
      </c>
      <c r="J1281" s="3" t="s">
        <v>43</v>
      </c>
      <c r="K1281" s="3" t="s">
        <v>44</v>
      </c>
      <c r="L1281" s="3" t="s">
        <v>6</v>
      </c>
      <c r="M1281" s="3" t="s">
        <v>9</v>
      </c>
      <c r="N1281" s="3">
        <v>75</v>
      </c>
      <c r="O1281" s="3">
        <v>3</v>
      </c>
      <c r="P1281" s="3">
        <v>4</v>
      </c>
      <c r="Q1281" s="3">
        <v>0</v>
      </c>
      <c r="R1281" s="3"/>
      <c r="S1281" s="3" t="s">
        <v>67</v>
      </c>
      <c r="T1281" s="3" t="s">
        <v>40</v>
      </c>
      <c r="U1281" s="3" t="s">
        <v>40</v>
      </c>
      <c r="V1281" s="3" t="s">
        <v>40</v>
      </c>
      <c r="W1281" s="3" t="s">
        <v>5144</v>
      </c>
      <c r="X1281" s="14">
        <f t="shared" si="19"/>
        <v>1</v>
      </c>
    </row>
    <row r="1282" spans="1:24" s="4" customFormat="1" ht="11.25" x14ac:dyDescent="0.2">
      <c r="A1282" s="3" t="s">
        <v>5108</v>
      </c>
      <c r="B1282" s="3" t="s">
        <v>5109</v>
      </c>
      <c r="C1282" s="3" t="s">
        <v>263</v>
      </c>
      <c r="D1282" s="3">
        <v>13664</v>
      </c>
      <c r="E1282" s="3" t="s">
        <v>5145</v>
      </c>
      <c r="F1282" s="3" t="s">
        <v>5148</v>
      </c>
      <c r="G1282" s="3" t="s">
        <v>5146</v>
      </c>
      <c r="H1282" s="3" t="s">
        <v>5147</v>
      </c>
      <c r="I1282" s="3" t="s">
        <v>42</v>
      </c>
      <c r="J1282" s="3" t="s">
        <v>43</v>
      </c>
      <c r="K1282" s="3" t="s">
        <v>53</v>
      </c>
      <c r="L1282" s="3" t="s">
        <v>6</v>
      </c>
      <c r="M1282" s="3" t="s">
        <v>9</v>
      </c>
      <c r="N1282" s="3">
        <v>100</v>
      </c>
      <c r="O1282" s="3">
        <v>2</v>
      </c>
      <c r="P1282" s="3">
        <v>2</v>
      </c>
      <c r="Q1282" s="3">
        <v>0</v>
      </c>
      <c r="R1282" s="3"/>
      <c r="S1282" s="3" t="s">
        <v>67</v>
      </c>
      <c r="T1282" s="3" t="s">
        <v>40</v>
      </c>
      <c r="U1282" s="3" t="s">
        <v>40</v>
      </c>
      <c r="V1282" s="3" t="s">
        <v>40</v>
      </c>
      <c r="W1282" s="3" t="s">
        <v>5149</v>
      </c>
      <c r="X1282" s="14">
        <f t="shared" si="19"/>
        <v>1</v>
      </c>
    </row>
    <row r="1283" spans="1:24" s="4" customFormat="1" ht="11.25" x14ac:dyDescent="0.2">
      <c r="A1283" s="3" t="s">
        <v>5150</v>
      </c>
      <c r="B1283" s="3" t="s">
        <v>5151</v>
      </c>
      <c r="C1283" s="3" t="s">
        <v>263</v>
      </c>
      <c r="D1283" s="3">
        <v>12926</v>
      </c>
      <c r="E1283" s="3" t="s">
        <v>5152</v>
      </c>
      <c r="F1283" s="3" t="s">
        <v>5153</v>
      </c>
      <c r="G1283" s="3"/>
      <c r="H1283" s="3"/>
      <c r="I1283" s="3" t="s">
        <v>573</v>
      </c>
      <c r="J1283" s="3" t="s">
        <v>52</v>
      </c>
      <c r="K1283" s="3" t="s">
        <v>53</v>
      </c>
      <c r="L1283" s="3" t="s">
        <v>45</v>
      </c>
      <c r="M1283" s="3" t="s">
        <v>5256</v>
      </c>
      <c r="N1283" s="3" t="s">
        <v>67</v>
      </c>
      <c r="O1283" s="3" t="s">
        <v>40</v>
      </c>
      <c r="P1283" s="3" t="s">
        <v>40</v>
      </c>
      <c r="Q1283" s="3" t="s">
        <v>40</v>
      </c>
      <c r="R1283" s="3"/>
      <c r="S1283" s="3">
        <v>0.9</v>
      </c>
      <c r="T1283" s="3">
        <v>150</v>
      </c>
      <c r="U1283" s="3">
        <v>163</v>
      </c>
      <c r="V1283" s="3">
        <v>0</v>
      </c>
      <c r="W1283" s="3" t="s">
        <v>5154</v>
      </c>
      <c r="X1283" s="14" t="e">
        <f t="shared" ref="X1283:X1286" si="20">+IF(J1283="Asc",IF(AND(M1283="Nuevo",IFERROR((N1283-S1283)/S1283,"-") ="-"),1,IFERROR((N1283-S1283)/S1283,"-")),IF(AND(M1283="Nuevo",IFERROR((N1283-S1283)/S1283,"-") ="-"),1,IFERROR((N1283-S1283)/S1283,"-"))*-1)</f>
        <v>#VALUE!</v>
      </c>
    </row>
    <row r="1284" spans="1:24" s="4" customFormat="1" ht="11.25" x14ac:dyDescent="0.2">
      <c r="A1284" s="3" t="s">
        <v>5150</v>
      </c>
      <c r="B1284" s="3" t="s">
        <v>5151</v>
      </c>
      <c r="C1284" s="3" t="s">
        <v>263</v>
      </c>
      <c r="D1284" s="3">
        <v>13273</v>
      </c>
      <c r="E1284" s="3" t="s">
        <v>5155</v>
      </c>
      <c r="F1284" s="3" t="s">
        <v>5158</v>
      </c>
      <c r="G1284" s="3" t="s">
        <v>5156</v>
      </c>
      <c r="H1284" s="3" t="s">
        <v>5157</v>
      </c>
      <c r="I1284" s="3" t="s">
        <v>87</v>
      </c>
      <c r="J1284" s="3" t="s">
        <v>52</v>
      </c>
      <c r="K1284" s="3" t="s">
        <v>53</v>
      </c>
      <c r="L1284" s="3" t="s">
        <v>45</v>
      </c>
      <c r="M1284" s="3" t="s">
        <v>5257</v>
      </c>
      <c r="N1284" s="3">
        <v>7</v>
      </c>
      <c r="O1284" s="3">
        <v>10500</v>
      </c>
      <c r="P1284" s="3">
        <v>1500</v>
      </c>
      <c r="Q1284" s="3">
        <v>0</v>
      </c>
      <c r="R1284" s="3"/>
      <c r="S1284" s="3">
        <v>4</v>
      </c>
      <c r="T1284" s="3">
        <v>6712</v>
      </c>
      <c r="U1284" s="3">
        <v>1686</v>
      </c>
      <c r="V1284" s="3">
        <v>0</v>
      </c>
      <c r="W1284" s="3" t="s">
        <v>5159</v>
      </c>
      <c r="X1284" s="14">
        <f t="shared" si="20"/>
        <v>-0.75</v>
      </c>
    </row>
    <row r="1285" spans="1:24" s="4" customFormat="1" ht="11.25" x14ac:dyDescent="0.2">
      <c r="A1285" s="3" t="s">
        <v>5150</v>
      </c>
      <c r="B1285" s="3" t="s">
        <v>5151</v>
      </c>
      <c r="C1285" s="3" t="s">
        <v>263</v>
      </c>
      <c r="D1285" s="3">
        <v>13387</v>
      </c>
      <c r="E1285" s="3" t="s">
        <v>5160</v>
      </c>
      <c r="F1285" s="3" t="s">
        <v>5163</v>
      </c>
      <c r="G1285" s="3" t="s">
        <v>5161</v>
      </c>
      <c r="H1285" s="3" t="s">
        <v>5162</v>
      </c>
      <c r="I1285" s="3" t="s">
        <v>87</v>
      </c>
      <c r="J1285" s="3" t="s">
        <v>52</v>
      </c>
      <c r="K1285" s="3" t="s">
        <v>53</v>
      </c>
      <c r="L1285" s="3" t="s">
        <v>45</v>
      </c>
      <c r="M1285" s="3" t="s">
        <v>5257</v>
      </c>
      <c r="N1285" s="3">
        <v>8</v>
      </c>
      <c r="O1285" s="3">
        <v>640</v>
      </c>
      <c r="P1285" s="3">
        <v>80</v>
      </c>
      <c r="Q1285" s="3">
        <v>0</v>
      </c>
      <c r="R1285" s="3"/>
      <c r="S1285" s="3" t="s">
        <v>67</v>
      </c>
      <c r="T1285" s="3" t="s">
        <v>40</v>
      </c>
      <c r="U1285" s="3" t="s">
        <v>40</v>
      </c>
      <c r="V1285" s="3" t="s">
        <v>40</v>
      </c>
      <c r="W1285" s="3" t="s">
        <v>5164</v>
      </c>
      <c r="X1285" s="14" t="e">
        <f t="shared" si="20"/>
        <v>#VALUE!</v>
      </c>
    </row>
    <row r="1286" spans="1:24" s="4" customFormat="1" ht="11.25" x14ac:dyDescent="0.2">
      <c r="A1286" s="3" t="s">
        <v>5150</v>
      </c>
      <c r="B1286" s="3" t="s">
        <v>5151</v>
      </c>
      <c r="C1286" s="3" t="s">
        <v>263</v>
      </c>
      <c r="D1286" s="3">
        <v>13857</v>
      </c>
      <c r="E1286" s="3" t="s">
        <v>5165</v>
      </c>
      <c r="F1286" s="3" t="s">
        <v>5168</v>
      </c>
      <c r="G1286" s="3" t="s">
        <v>5166</v>
      </c>
      <c r="H1286" s="3" t="s">
        <v>5167</v>
      </c>
      <c r="I1286" s="3" t="s">
        <v>42</v>
      </c>
      <c r="J1286" s="3" t="s">
        <v>43</v>
      </c>
      <c r="K1286" s="3" t="s">
        <v>53</v>
      </c>
      <c r="L1286" s="3" t="s">
        <v>6</v>
      </c>
      <c r="M1286" s="3" t="s">
        <v>9</v>
      </c>
      <c r="N1286" s="3">
        <v>60</v>
      </c>
      <c r="O1286" s="3">
        <v>2100</v>
      </c>
      <c r="P1286" s="3">
        <v>3500</v>
      </c>
      <c r="Q1286" s="3">
        <v>0</v>
      </c>
      <c r="R1286" s="3"/>
      <c r="S1286" s="3" t="s">
        <v>67</v>
      </c>
      <c r="T1286" s="3" t="s">
        <v>40</v>
      </c>
      <c r="U1286" s="3" t="s">
        <v>40</v>
      </c>
      <c r="V1286" s="3" t="s">
        <v>40</v>
      </c>
      <c r="W1286" s="3" t="s">
        <v>5169</v>
      </c>
      <c r="X1286" s="14">
        <f t="shared" si="20"/>
        <v>1</v>
      </c>
    </row>
  </sheetData>
  <autoFilter ref="A1:X1286" xr:uid="{384A23CA-6FE7-483E-849D-570A38A03B52}"/>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7FE73-FEEF-4F9A-BBD9-0F99D0C24DCE}">
  <sheetPr filterMode="1"/>
  <dimension ref="A1:T181"/>
  <sheetViews>
    <sheetView tabSelected="1" topLeftCell="C1" workbookViewId="0">
      <selection activeCell="G29" sqref="G29"/>
    </sheetView>
  </sheetViews>
  <sheetFormatPr baseColWidth="10" defaultRowHeight="15" x14ac:dyDescent="0.25"/>
  <cols>
    <col min="3" max="3" width="51" bestFit="1" customWidth="1"/>
    <col min="4" max="6" width="17.85546875" customWidth="1"/>
    <col min="7" max="7" width="71.42578125" bestFit="1" customWidth="1"/>
    <col min="9" max="9" width="17.85546875" style="17" bestFit="1" customWidth="1"/>
    <col min="10" max="10" width="14.140625" bestFit="1" customWidth="1"/>
    <col min="12" max="12" width="16.5703125" bestFit="1" customWidth="1"/>
    <col min="17" max="17" width="49.140625" customWidth="1"/>
    <col min="19" max="19" width="11.85546875" bestFit="1" customWidth="1"/>
  </cols>
  <sheetData>
    <row r="1" spans="1:20" x14ac:dyDescent="0.25">
      <c r="A1" t="s">
        <v>5263</v>
      </c>
      <c r="B1" t="s">
        <v>5680</v>
      </c>
      <c r="C1" s="2" t="s">
        <v>0</v>
      </c>
      <c r="D1" s="2" t="s">
        <v>1</v>
      </c>
      <c r="E1" s="2" t="s">
        <v>5312</v>
      </c>
      <c r="F1" s="2" t="s">
        <v>5681</v>
      </c>
      <c r="G1" s="2" t="s">
        <v>1</v>
      </c>
      <c r="H1" s="1" t="s">
        <v>5262</v>
      </c>
      <c r="I1" s="16">
        <v>2022</v>
      </c>
      <c r="J1" s="1" t="s">
        <v>5682</v>
      </c>
      <c r="K1" s="1" t="s">
        <v>5683</v>
      </c>
      <c r="L1" s="1" t="s">
        <v>5687</v>
      </c>
    </row>
    <row r="2" spans="1:20" x14ac:dyDescent="0.25">
      <c r="A2">
        <f>+VLOOKUP(C2,Hoja3!$A$2:$B$442,2,0)</f>
        <v>13</v>
      </c>
      <c r="B2" s="3" t="s">
        <v>34</v>
      </c>
      <c r="C2" s="3" t="s">
        <v>34</v>
      </c>
      <c r="D2" s="3">
        <f>+VLOOKUP(G2,Hoja3!$C$2:$E$235,2,0)</f>
        <v>6</v>
      </c>
      <c r="E2" s="3" t="str">
        <f>+A2&amp;"-"&amp;D2</f>
        <v>13-6</v>
      </c>
      <c r="F2" s="3" t="s">
        <v>35</v>
      </c>
      <c r="G2" s="3" t="s">
        <v>35</v>
      </c>
      <c r="H2">
        <v>98.6</v>
      </c>
      <c r="I2" s="17">
        <f>+VLOOKUP(E2,[1]Hoja3!$C$6:$E$237,2,0)</f>
        <v>69709351</v>
      </c>
      <c r="J2" s="17">
        <f>+VLOOKUP(E2,[1]Hoja3!$C$6:$E$237,3,0)</f>
        <v>-55678386</v>
      </c>
      <c r="K2" s="18">
        <f>+J2/I2</f>
        <v>-0.79872191035030582</v>
      </c>
      <c r="L2" s="18">
        <f>+VLOOKUP(F2,Hoja2!$A$4:$B$183,2,0)</f>
        <v>8.2638272554854036E-2</v>
      </c>
      <c r="R2" t="s">
        <v>5664</v>
      </c>
      <c r="S2">
        <f>+COUNTIF(H2:H181,R2)</f>
        <v>125</v>
      </c>
    </row>
    <row r="3" spans="1:20" x14ac:dyDescent="0.25">
      <c r="A3">
        <f>+VLOOKUP(C3,Hoja3!$A$2:$B$442,2,0)</f>
        <v>13</v>
      </c>
      <c r="B3" s="3" t="s">
        <v>34</v>
      </c>
      <c r="C3" s="3" t="s">
        <v>34</v>
      </c>
      <c r="D3" s="3">
        <f>+VLOOKUP(G3,Hoja3!$C$2:$E$235,2,0)</f>
        <v>5</v>
      </c>
      <c r="E3" s="3" t="str">
        <f t="shared" ref="E3:E66" si="0">+A3&amp;"-"&amp;D3</f>
        <v>13-5</v>
      </c>
      <c r="F3" s="3" t="s">
        <v>74</v>
      </c>
      <c r="G3" s="3" t="s">
        <v>74</v>
      </c>
      <c r="H3">
        <v>100</v>
      </c>
      <c r="I3" s="17">
        <f>+VLOOKUP(E3,[1]Hoja3!$C$6:$E$237,2,0)</f>
        <v>111810331</v>
      </c>
      <c r="J3" s="17">
        <f>+VLOOKUP(E3,[1]Hoja3!$C$6:$E$237,3,0)</f>
        <v>55662375</v>
      </c>
      <c r="K3" s="18">
        <f t="shared" ref="K3:K66" si="1">+J3/I3</f>
        <v>0.49782855038681534</v>
      </c>
      <c r="L3" s="18">
        <f>+VLOOKUP(F3,Hoja2!$A$4:$B$183,2,0)</f>
        <v>8.66651164248128E-3</v>
      </c>
      <c r="S3">
        <f>+COUNT(H2:H181)</f>
        <v>168</v>
      </c>
      <c r="T3">
        <f>+S2/S3</f>
        <v>0.74404761904761907</v>
      </c>
    </row>
    <row r="4" spans="1:20" x14ac:dyDescent="0.25">
      <c r="A4">
        <f>+VLOOKUP(C4,Hoja3!$A$2:$B$442,2,0)</f>
        <v>13</v>
      </c>
      <c r="B4" s="3" t="s">
        <v>34</v>
      </c>
      <c r="C4" s="3" t="s">
        <v>34</v>
      </c>
      <c r="D4" s="3">
        <f>+VLOOKUP(G4,Hoja3!$C$2:$E$235,2,0)</f>
        <v>3</v>
      </c>
      <c r="E4" s="3" t="str">
        <f t="shared" si="0"/>
        <v>13-3</v>
      </c>
      <c r="F4" s="3" t="s">
        <v>121</v>
      </c>
      <c r="G4" s="3" t="s">
        <v>121</v>
      </c>
      <c r="H4">
        <v>96.2</v>
      </c>
      <c r="I4" s="17">
        <f>+VLOOKUP(E4,[1]Hoja3!$C$6:$E$237,2,0)</f>
        <v>355688203</v>
      </c>
      <c r="J4" s="17">
        <f>+VLOOKUP(E4,[1]Hoja3!$C$6:$E$237,3,0)</f>
        <v>-4820382</v>
      </c>
      <c r="K4" s="18">
        <f t="shared" si="1"/>
        <v>-1.3552268417516226E-2</v>
      </c>
      <c r="L4" s="18">
        <f>+VLOOKUP(F4,Hoja2!$A$4:$B$183,2,0)</f>
        <v>-0.11727174592060896</v>
      </c>
    </row>
    <row r="5" spans="1:20" hidden="1" x14ac:dyDescent="0.25">
      <c r="A5">
        <f>+VLOOKUP(C5,Hoja3!$A$2:$B$442,2,0)</f>
        <v>13</v>
      </c>
      <c r="B5" s="3" t="s">
        <v>34</v>
      </c>
      <c r="C5" s="3" t="s">
        <v>34</v>
      </c>
      <c r="D5" s="3">
        <f>+VLOOKUP(G5,Hoja3!$C$2:$E$235,2,0)</f>
        <v>2</v>
      </c>
      <c r="E5" s="3" t="str">
        <f t="shared" si="0"/>
        <v>13-2</v>
      </c>
      <c r="F5" s="3" t="s">
        <v>161</v>
      </c>
      <c r="G5" s="3" t="s">
        <v>161</v>
      </c>
      <c r="H5">
        <v>98.4</v>
      </c>
      <c r="I5" s="17" t="e">
        <f>+VLOOKUP(E5,#REF!,2,0)</f>
        <v>#REF!</v>
      </c>
      <c r="J5" s="17" t="e">
        <f>+VLOOKUP(E5,#REF!,3,0)</f>
        <v>#REF!</v>
      </c>
      <c r="K5" s="18" t="e">
        <f t="shared" si="1"/>
        <v>#REF!</v>
      </c>
      <c r="L5" s="18" t="e">
        <f>+VLOOKUP(F5,Hoja2!$A$4:$B$183,2,0)</f>
        <v>#N/A</v>
      </c>
    </row>
    <row r="6" spans="1:20" hidden="1" x14ac:dyDescent="0.25">
      <c r="A6">
        <f>+VLOOKUP(C6,Hoja3!$A$2:$B$442,2,0)</f>
        <v>13</v>
      </c>
      <c r="B6" s="3" t="s">
        <v>34</v>
      </c>
      <c r="C6" s="3" t="s">
        <v>34</v>
      </c>
      <c r="D6" s="3">
        <f>+VLOOKUP(G6,Hoja3!$C$2:$E$235,2,0)</f>
        <v>4</v>
      </c>
      <c r="E6" s="3" t="str">
        <f t="shared" si="0"/>
        <v>13-4</v>
      </c>
      <c r="F6" s="3" t="s">
        <v>204</v>
      </c>
      <c r="G6" s="3" t="s">
        <v>204</v>
      </c>
      <c r="H6">
        <v>98</v>
      </c>
      <c r="I6" s="17">
        <f>+VLOOKUP(E6,[1]Hoja3!$C$6:$E$237,2,0)</f>
        <v>146564943</v>
      </c>
      <c r="J6" s="17" t="e">
        <f>+VLOOKUP(E6,#REF!,3,0)</f>
        <v>#REF!</v>
      </c>
      <c r="K6" s="18" t="e">
        <f t="shared" si="1"/>
        <v>#REF!</v>
      </c>
      <c r="L6" s="18">
        <f>+VLOOKUP(F6,Hoja2!$A$4:$B$183,2,0)</f>
        <v>6.6806395711660915E-2</v>
      </c>
    </row>
    <row r="7" spans="1:20" x14ac:dyDescent="0.25">
      <c r="A7">
        <f>+VLOOKUP(C7,Hoja3!$A$2:$B$442,2,0)</f>
        <v>13</v>
      </c>
      <c r="B7" s="3" t="s">
        <v>34</v>
      </c>
      <c r="C7" s="3" t="s">
        <v>34</v>
      </c>
      <c r="D7" s="3">
        <f>+VLOOKUP(G7,Hoja3!$C$2:$E$235,2,0)</f>
        <v>1</v>
      </c>
      <c r="E7" s="3" t="str">
        <f t="shared" si="0"/>
        <v>13-1</v>
      </c>
      <c r="F7" s="3" t="s">
        <v>234</v>
      </c>
      <c r="G7" s="3" t="s">
        <v>234</v>
      </c>
      <c r="H7">
        <v>94.5</v>
      </c>
      <c r="I7" s="17">
        <f>+VLOOKUP(E7,[1]Hoja3!$C$6:$E$237,2,0)</f>
        <v>50276385</v>
      </c>
      <c r="J7" s="17">
        <f>+VLOOKUP(E7,[1]Hoja3!$C$6:$E$237,3,0)</f>
        <v>1823514</v>
      </c>
      <c r="K7" s="18">
        <f t="shared" si="1"/>
        <v>3.6269791473670987E-2</v>
      </c>
      <c r="L7" s="18">
        <f>+VLOOKUP(F7,Hoja2!$A$4:$B$183,2,0)</f>
        <v>-0.36933065102882834</v>
      </c>
    </row>
    <row r="8" spans="1:20" hidden="1" x14ac:dyDescent="0.25">
      <c r="A8">
        <f>+VLOOKUP(C8,Hoja3!$A$2:$B$442,2,0)</f>
        <v>14</v>
      </c>
      <c r="B8" s="3" t="s">
        <v>261</v>
      </c>
      <c r="C8" s="3" t="s">
        <v>261</v>
      </c>
      <c r="D8" s="3">
        <f>+VLOOKUP(G8,Hoja3!$C$2:$E$235,2,0)</f>
        <v>1</v>
      </c>
      <c r="E8" s="3" t="str">
        <f t="shared" si="0"/>
        <v>14-1</v>
      </c>
      <c r="F8" s="3" t="s">
        <v>262</v>
      </c>
      <c r="G8" s="3" t="s">
        <v>262</v>
      </c>
      <c r="H8">
        <v>93.3</v>
      </c>
      <c r="I8" s="17" t="e">
        <f>+VLOOKUP(E8,#REF!,2,0)</f>
        <v>#REF!</v>
      </c>
      <c r="J8" s="17" t="e">
        <f>+VLOOKUP(E8,#REF!,3,0)</f>
        <v>#REF!</v>
      </c>
      <c r="K8" s="18" t="e">
        <f t="shared" si="1"/>
        <v>#REF!</v>
      </c>
      <c r="L8" s="18" t="e">
        <f>+VLOOKUP(F8,Hoja2!$A$4:$B$183,2,0)</f>
        <v>#N/A</v>
      </c>
    </row>
    <row r="9" spans="1:20" x14ac:dyDescent="0.25">
      <c r="A9">
        <f>+VLOOKUP(C9,Hoja3!$A$2:$B$442,2,0)</f>
        <v>30</v>
      </c>
      <c r="B9" s="3" t="s">
        <v>334</v>
      </c>
      <c r="C9" s="3" t="s">
        <v>334</v>
      </c>
      <c r="D9" s="3">
        <f>+VLOOKUP(G9,Hoja3!$C$2:$E$235,2,0)</f>
        <v>2</v>
      </c>
      <c r="E9" s="3" t="str">
        <f t="shared" si="0"/>
        <v>30-2</v>
      </c>
      <c r="F9" s="3" t="s">
        <v>335</v>
      </c>
      <c r="G9" s="3" t="s">
        <v>5627</v>
      </c>
      <c r="H9">
        <v>99.6</v>
      </c>
      <c r="I9" s="17">
        <f>+VLOOKUP(E9,[1]Hoja3!$C$6:$E$237,2,0)</f>
        <v>454539055</v>
      </c>
      <c r="J9" s="17">
        <f>+VLOOKUP(E9,[1]Hoja3!$C$6:$E$237,3,0)</f>
        <v>28324786</v>
      </c>
      <c r="K9" s="18">
        <f t="shared" si="1"/>
        <v>6.2315406538608654E-2</v>
      </c>
      <c r="L9" s="18">
        <f>+VLOOKUP(F9,Hoja2!$A$4:$B$183,2,0)</f>
        <v>-9.3333333333333338E-2</v>
      </c>
    </row>
    <row r="10" spans="1:20" hidden="1" x14ac:dyDescent="0.25">
      <c r="A10">
        <f>+VLOOKUP(C10,Hoja3!$A$2:$B$442,2,0)</f>
        <v>30</v>
      </c>
      <c r="B10" s="3" t="s">
        <v>334</v>
      </c>
      <c r="C10" s="3" t="s">
        <v>334</v>
      </c>
      <c r="D10" s="3">
        <f>+VLOOKUP(G10,Hoja3!$C$2:$E$235,2,0)</f>
        <v>1</v>
      </c>
      <c r="E10" s="3" t="str">
        <f t="shared" si="0"/>
        <v>30-1</v>
      </c>
      <c r="F10" s="3" t="s">
        <v>365</v>
      </c>
      <c r="G10" s="3" t="s">
        <v>365</v>
      </c>
      <c r="H10" t="s">
        <v>5261</v>
      </c>
      <c r="I10" s="17" t="e">
        <f>+VLOOKUP(E10,#REF!,2,0)</f>
        <v>#REF!</v>
      </c>
      <c r="J10" s="17" t="e">
        <f>+VLOOKUP(E10,#REF!,3,0)</f>
        <v>#REF!</v>
      </c>
      <c r="K10" s="18" t="e">
        <f t="shared" si="1"/>
        <v>#REF!</v>
      </c>
      <c r="L10" s="18" t="e">
        <f>+VLOOKUP(F10,Hoja2!$A$4:$B$183,2,0)</f>
        <v>#N/A</v>
      </c>
    </row>
    <row r="11" spans="1:20" hidden="1" x14ac:dyDescent="0.25">
      <c r="A11">
        <f>+VLOOKUP(C11,Hoja3!$A$2:$B$442,2,0)</f>
        <v>11</v>
      </c>
      <c r="B11" s="3" t="s">
        <v>386</v>
      </c>
      <c r="C11" s="3" t="s">
        <v>386</v>
      </c>
      <c r="D11" s="3">
        <f>+VLOOKUP(G11,Hoja3!$C$2:$E$235,2,0)</f>
        <v>21</v>
      </c>
      <c r="E11" s="3" t="str">
        <f t="shared" si="0"/>
        <v>11-21</v>
      </c>
      <c r="F11" s="3" t="s">
        <v>387</v>
      </c>
      <c r="G11" s="3" t="s">
        <v>387</v>
      </c>
      <c r="H11">
        <v>100</v>
      </c>
      <c r="I11" s="17">
        <f>+VLOOKUP(E11,[1]Hoja3!$C$6:$E$237,2,0)</f>
        <v>231633329</v>
      </c>
      <c r="J11" s="17" t="e">
        <f>+VLOOKUP(E11,#REF!,3,0)</f>
        <v>#REF!</v>
      </c>
      <c r="K11" s="18" t="e">
        <f t="shared" si="1"/>
        <v>#REF!</v>
      </c>
      <c r="L11" s="18">
        <f>+VLOOKUP(F11,Hoja2!$A$4:$B$183,2,0)</f>
        <v>-18.155851927732336</v>
      </c>
    </row>
    <row r="12" spans="1:20" hidden="1" x14ac:dyDescent="0.25">
      <c r="A12">
        <f>+VLOOKUP(C12,Hoja3!$A$2:$B$442,2,0)</f>
        <v>11</v>
      </c>
      <c r="B12" s="3" t="s">
        <v>386</v>
      </c>
      <c r="C12" s="3" t="s">
        <v>386</v>
      </c>
      <c r="D12" s="3">
        <f>+VLOOKUP(G12,Hoja3!$C$2:$E$235,2,0)</f>
        <v>18</v>
      </c>
      <c r="E12" s="3" t="str">
        <f t="shared" si="0"/>
        <v>11-18</v>
      </c>
      <c r="F12" s="3" t="s">
        <v>434</v>
      </c>
      <c r="G12" s="3" t="s">
        <v>434</v>
      </c>
      <c r="H12">
        <v>20</v>
      </c>
      <c r="I12" s="17" t="e">
        <f>+VLOOKUP(E12,#REF!,2,0)</f>
        <v>#REF!</v>
      </c>
      <c r="J12" s="17" t="e">
        <f>+VLOOKUP(E12,#REF!,3,0)</f>
        <v>#REF!</v>
      </c>
      <c r="K12" s="18" t="e">
        <f t="shared" si="1"/>
        <v>#REF!</v>
      </c>
      <c r="L12" s="18" t="e">
        <f>+VLOOKUP(F12,Hoja2!$A$4:$B$183,2,0)</f>
        <v>#N/A</v>
      </c>
    </row>
    <row r="13" spans="1:20" hidden="1" x14ac:dyDescent="0.25">
      <c r="A13">
        <f>+VLOOKUP(C13,Hoja3!$A$2:$B$442,2,0)</f>
        <v>11</v>
      </c>
      <c r="B13" s="3" t="s">
        <v>386</v>
      </c>
      <c r="C13" s="3" t="s">
        <v>386</v>
      </c>
      <c r="D13" s="3">
        <f>+VLOOKUP(G13,Hoja3!$C$2:$E$235,2,0)</f>
        <v>25</v>
      </c>
      <c r="E13" s="3" t="str">
        <f t="shared" si="0"/>
        <v>11-25</v>
      </c>
      <c r="F13" s="3" t="s">
        <v>474</v>
      </c>
      <c r="G13" s="3" t="s">
        <v>474</v>
      </c>
      <c r="H13">
        <v>59.7</v>
      </c>
      <c r="I13" s="17" t="e">
        <f>+VLOOKUP(E13,#REF!,2,0)</f>
        <v>#REF!</v>
      </c>
      <c r="J13" s="17" t="e">
        <f>+VLOOKUP(E13,#REF!,3,0)</f>
        <v>#REF!</v>
      </c>
      <c r="K13" s="18" t="e">
        <f t="shared" si="1"/>
        <v>#REF!</v>
      </c>
      <c r="L13" s="18" t="e">
        <f>+VLOOKUP(F13,Hoja2!$A$4:$B$183,2,0)</f>
        <v>#N/A</v>
      </c>
    </row>
    <row r="14" spans="1:20" hidden="1" x14ac:dyDescent="0.25">
      <c r="A14">
        <f>+VLOOKUP(C14,Hoja3!$A$2:$B$442,2,0)</f>
        <v>11</v>
      </c>
      <c r="B14" s="3" t="s">
        <v>386</v>
      </c>
      <c r="C14" s="3" t="s">
        <v>386</v>
      </c>
      <c r="D14" s="3">
        <f>+VLOOKUP(G14,Hoja3!$C$2:$E$235,2,0)</f>
        <v>19</v>
      </c>
      <c r="E14" s="3" t="str">
        <f t="shared" si="0"/>
        <v>11-19</v>
      </c>
      <c r="F14" s="3" t="s">
        <v>497</v>
      </c>
      <c r="G14" s="3" t="s">
        <v>497</v>
      </c>
      <c r="H14">
        <v>66.2</v>
      </c>
      <c r="I14" s="17" t="e">
        <f>+VLOOKUP(E14,#REF!,2,0)</f>
        <v>#REF!</v>
      </c>
      <c r="J14" s="17" t="e">
        <f>+VLOOKUP(E14,#REF!,3,0)</f>
        <v>#REF!</v>
      </c>
      <c r="K14" s="18" t="e">
        <f t="shared" si="1"/>
        <v>#REF!</v>
      </c>
      <c r="L14" s="18" t="e">
        <f>+VLOOKUP(F14,Hoja2!$A$4:$B$183,2,0)</f>
        <v>#N/A</v>
      </c>
    </row>
    <row r="15" spans="1:20" x14ac:dyDescent="0.25">
      <c r="A15">
        <f>+VLOOKUP(C15,Hoja3!$A$2:$B$442,2,0)</f>
        <v>11</v>
      </c>
      <c r="B15" s="3" t="s">
        <v>386</v>
      </c>
      <c r="C15" s="3" t="s">
        <v>386</v>
      </c>
      <c r="D15" s="3">
        <f>+VLOOKUP(G15,Hoja3!$C$2:$E$235,2,0)</f>
        <v>22</v>
      </c>
      <c r="E15" s="3" t="str">
        <f t="shared" si="0"/>
        <v>11-22</v>
      </c>
      <c r="F15" s="3" t="s">
        <v>536</v>
      </c>
      <c r="G15" s="3" t="s">
        <v>5558</v>
      </c>
      <c r="H15">
        <v>33.299999999999997</v>
      </c>
      <c r="I15" s="17">
        <f>+VLOOKUP(E15,[1]Hoja3!$C$6:$E$237,2,0)</f>
        <v>2241433</v>
      </c>
      <c r="J15" s="17">
        <f>+VLOOKUP(E15,[1]Hoja3!$C$6:$E$237,3,0)</f>
        <v>196018</v>
      </c>
      <c r="K15" s="18">
        <f t="shared" si="1"/>
        <v>8.7452089801479685E-2</v>
      </c>
      <c r="L15" s="18">
        <f>+VLOOKUP(F15,Hoja2!$A$4:$B$183,2,0)</f>
        <v>0</v>
      </c>
    </row>
    <row r="16" spans="1:20" x14ac:dyDescent="0.25">
      <c r="A16">
        <f>+VLOOKUP(C16,Hoja3!$A$2:$B$442,2,0)</f>
        <v>11</v>
      </c>
      <c r="B16" s="3" t="s">
        <v>386</v>
      </c>
      <c r="C16" s="3" t="s">
        <v>386</v>
      </c>
      <c r="D16" s="3">
        <f>+VLOOKUP(G16,Hoja3!$C$2:$E$235,2,0)</f>
        <v>20</v>
      </c>
      <c r="E16" s="3" t="str">
        <f t="shared" si="0"/>
        <v>11-20</v>
      </c>
      <c r="F16" s="3" t="s">
        <v>558</v>
      </c>
      <c r="G16" s="3" t="s">
        <v>558</v>
      </c>
      <c r="H16">
        <v>100</v>
      </c>
      <c r="I16" s="17">
        <f>+VLOOKUP(E16,[1]Hoja3!$C$6:$E$237,2,0)</f>
        <v>6311009</v>
      </c>
      <c r="J16" s="17">
        <f>+VLOOKUP(E16,[1]Hoja3!$C$6:$E$237,3,0)</f>
        <v>419510</v>
      </c>
      <c r="K16" s="18">
        <f t="shared" si="1"/>
        <v>6.6472730430268759E-2</v>
      </c>
      <c r="L16" s="18">
        <f>+VLOOKUP(F16,Hoja2!$A$4:$B$183,2,0)</f>
        <v>-3.9936102236423236E-4</v>
      </c>
    </row>
    <row r="17" spans="1:12" x14ac:dyDescent="0.25">
      <c r="A17">
        <f>+VLOOKUP(C17,Hoja3!$A$2:$B$442,2,0)</f>
        <v>11</v>
      </c>
      <c r="B17" s="3" t="s">
        <v>386</v>
      </c>
      <c r="C17" s="3" t="s">
        <v>386</v>
      </c>
      <c r="D17" s="3">
        <f>+VLOOKUP(G17,Hoja3!$C$2:$E$235,2,0)</f>
        <v>24</v>
      </c>
      <c r="E17" s="3" t="str">
        <f t="shared" si="0"/>
        <v>11-24</v>
      </c>
      <c r="F17" s="3" t="s">
        <v>580</v>
      </c>
      <c r="G17" s="3" t="s">
        <v>5571</v>
      </c>
      <c r="H17">
        <v>100</v>
      </c>
      <c r="I17" s="17">
        <f>+VLOOKUP(E17,[1]Hoja3!$C$6:$E$237,2,0)</f>
        <v>5175042</v>
      </c>
      <c r="J17" s="17">
        <f>+VLOOKUP(E17,[1]Hoja3!$C$6:$E$237,3,0)</f>
        <v>188405</v>
      </c>
      <c r="K17" s="18">
        <f t="shared" si="1"/>
        <v>3.6406467812241911E-2</v>
      </c>
      <c r="L17" s="18">
        <f>+VLOOKUP(F17,Hoja2!$A$4:$B$183,2,0)</f>
        <v>-4.3010752688172012E-2</v>
      </c>
    </row>
    <row r="18" spans="1:12" x14ac:dyDescent="0.25">
      <c r="A18">
        <f>+VLOOKUP(C18,Hoja3!$A$2:$B$442,2,0)</f>
        <v>11</v>
      </c>
      <c r="B18" s="3" t="s">
        <v>386</v>
      </c>
      <c r="C18" s="3" t="s">
        <v>386</v>
      </c>
      <c r="D18" s="3">
        <f>+VLOOKUP(G18,Hoja3!$C$2:$E$235,2,0)</f>
        <v>23</v>
      </c>
      <c r="E18" s="3" t="str">
        <f t="shared" si="0"/>
        <v>11-23</v>
      </c>
      <c r="F18" s="3" t="s">
        <v>601</v>
      </c>
      <c r="G18" s="3" t="s">
        <v>5570</v>
      </c>
      <c r="H18">
        <v>100</v>
      </c>
      <c r="I18" s="17">
        <f>+VLOOKUP(E18,[1]Hoja3!$C$6:$E$237,2,0)</f>
        <v>13335994</v>
      </c>
      <c r="J18" s="17">
        <f>+VLOOKUP(E18,[1]Hoja3!$C$6:$E$237,3,0)</f>
        <v>94171</v>
      </c>
      <c r="K18" s="18">
        <f t="shared" si="1"/>
        <v>7.0614158944582606E-3</v>
      </c>
      <c r="L18" s="18">
        <f>+VLOOKUP(F18,Hoja2!$A$4:$B$183,2,0)</f>
        <v>-0.02</v>
      </c>
    </row>
    <row r="19" spans="1:12" x14ac:dyDescent="0.25">
      <c r="A19">
        <f>+VLOOKUP(C19,Hoja3!$A$2:$B$442,2,0)</f>
        <v>21</v>
      </c>
      <c r="B19" s="3" t="s">
        <v>637</v>
      </c>
      <c r="C19" s="3" t="s">
        <v>637</v>
      </c>
      <c r="D19" s="3">
        <f>+VLOOKUP(G19,Hoja3!$C$2:$E$235,2,0)</f>
        <v>6</v>
      </c>
      <c r="E19" s="3" t="str">
        <f t="shared" si="0"/>
        <v>21-6</v>
      </c>
      <c r="F19" s="3" t="s">
        <v>638</v>
      </c>
      <c r="G19" s="3" t="s">
        <v>638</v>
      </c>
      <c r="H19">
        <v>96.8</v>
      </c>
      <c r="I19" s="17">
        <f>+VLOOKUP(E19,[1]Hoja3!$C$6:$E$237,2,0)</f>
        <v>113521990</v>
      </c>
      <c r="J19" s="17">
        <f>+VLOOKUP(E19,[1]Hoja3!$C$6:$E$237,3,0)</f>
        <v>13576658</v>
      </c>
      <c r="K19" s="18">
        <f t="shared" si="1"/>
        <v>0.11959496129340227</v>
      </c>
      <c r="L19" s="18">
        <f>+VLOOKUP(F19,Hoja2!$A$4:$B$183,2,0)</f>
        <v>-3.1837826390386161E-2</v>
      </c>
    </row>
    <row r="20" spans="1:12" hidden="1" x14ac:dyDescent="0.25">
      <c r="A20">
        <f>+VLOOKUP(C20,Hoja3!$A$2:$B$442,2,0)</f>
        <v>21</v>
      </c>
      <c r="B20" s="3" t="s">
        <v>637</v>
      </c>
      <c r="C20" s="3" t="s">
        <v>637</v>
      </c>
      <c r="D20" s="3">
        <f>+VLOOKUP(G20,Hoja3!$C$2:$E$235,2,0)</f>
        <v>2</v>
      </c>
      <c r="E20" s="3" t="str">
        <f t="shared" si="0"/>
        <v>21-2</v>
      </c>
      <c r="F20" s="3" t="s">
        <v>670</v>
      </c>
      <c r="G20" s="3" t="s">
        <v>670</v>
      </c>
      <c r="H20">
        <v>100</v>
      </c>
      <c r="I20" s="17" t="e">
        <f>+VLOOKUP(E20,#REF!,2,0)</f>
        <v>#REF!</v>
      </c>
      <c r="J20" s="17" t="e">
        <f>+VLOOKUP(E20,#REF!,3,0)</f>
        <v>#REF!</v>
      </c>
      <c r="K20" s="18" t="e">
        <f t="shared" si="1"/>
        <v>#REF!</v>
      </c>
      <c r="L20" s="18" t="e">
        <f>+VLOOKUP(F20,Hoja2!$A$4:$B$183,2,0)</f>
        <v>#N/A</v>
      </c>
    </row>
    <row r="21" spans="1:12" x14ac:dyDescent="0.25">
      <c r="A21">
        <f>+VLOOKUP(C21,Hoja3!$A$2:$B$442,2,0)</f>
        <v>21</v>
      </c>
      <c r="B21" s="3" t="s">
        <v>637</v>
      </c>
      <c r="C21" s="3" t="s">
        <v>637</v>
      </c>
      <c r="D21" s="3">
        <f>+VLOOKUP(G21,Hoja3!$C$2:$E$235,2,0)</f>
        <v>5</v>
      </c>
      <c r="E21" s="3" t="str">
        <f t="shared" si="0"/>
        <v>21-5</v>
      </c>
      <c r="F21" s="3" t="s">
        <v>707</v>
      </c>
      <c r="G21" s="3" t="s">
        <v>707</v>
      </c>
      <c r="H21">
        <v>100</v>
      </c>
      <c r="I21" s="17">
        <f>+VLOOKUP(E21,[1]Hoja3!$C$6:$E$237,2,0)</f>
        <v>8011827</v>
      </c>
      <c r="J21" s="17">
        <f>+VLOOKUP(E21,[1]Hoja3!$C$6:$E$237,3,0)</f>
        <v>113527</v>
      </c>
      <c r="K21" s="18">
        <f t="shared" si="1"/>
        <v>1.4169926534859028E-2</v>
      </c>
      <c r="L21" s="18">
        <f>+VLOOKUP(F21,Hoja2!$A$4:$B$183,2,0)</f>
        <v>0</v>
      </c>
    </row>
    <row r="22" spans="1:12" hidden="1" x14ac:dyDescent="0.25">
      <c r="A22">
        <f>+VLOOKUP(C22,Hoja3!$A$2:$B$442,2,0)</f>
        <v>21</v>
      </c>
      <c r="B22" s="3" t="s">
        <v>637</v>
      </c>
      <c r="C22" s="3" t="s">
        <v>637</v>
      </c>
      <c r="D22" s="3">
        <f>+VLOOKUP(G22,Hoja3!$C$2:$E$235,2,0)</f>
        <v>7</v>
      </c>
      <c r="E22" s="3" t="str">
        <f t="shared" si="0"/>
        <v>21-7</v>
      </c>
      <c r="F22" s="3" t="s">
        <v>734</v>
      </c>
      <c r="G22" s="3" t="s">
        <v>5307</v>
      </c>
      <c r="H22">
        <v>89.2</v>
      </c>
      <c r="I22" s="17" t="e">
        <f>+VLOOKUP(E22,#REF!,2,0)</f>
        <v>#REF!</v>
      </c>
      <c r="J22" s="17" t="e">
        <f>+VLOOKUP(E22,#REF!,3,0)</f>
        <v>#REF!</v>
      </c>
      <c r="K22" s="18" t="e">
        <f t="shared" si="1"/>
        <v>#REF!</v>
      </c>
      <c r="L22" s="18" t="e">
        <f>+VLOOKUP(F22,Hoja2!$A$4:$B$183,2,0)</f>
        <v>#N/A</v>
      </c>
    </row>
    <row r="23" spans="1:12" x14ac:dyDescent="0.25">
      <c r="A23">
        <f>+VLOOKUP(C23,Hoja3!$A$2:$B$442,2,0)</f>
        <v>21</v>
      </c>
      <c r="B23" s="3" t="s">
        <v>637</v>
      </c>
      <c r="C23" s="3" t="s">
        <v>637</v>
      </c>
      <c r="D23" s="3">
        <f>+VLOOKUP(G23,Hoja3!$C$2:$E$235,2,0)</f>
        <v>8</v>
      </c>
      <c r="E23" s="3" t="str">
        <f t="shared" si="0"/>
        <v>21-8</v>
      </c>
      <c r="F23" s="3" t="s">
        <v>769</v>
      </c>
      <c r="G23" s="3" t="s">
        <v>769</v>
      </c>
      <c r="H23">
        <v>98.2</v>
      </c>
      <c r="I23" s="17">
        <f>+VLOOKUP(E23,[1]Hoja3!$C$6:$E$237,2,0)</f>
        <v>47364981</v>
      </c>
      <c r="J23" s="17">
        <f>+VLOOKUP(E23,[1]Hoja3!$C$6:$E$237,3,0)</f>
        <v>3385530</v>
      </c>
      <c r="K23" s="18">
        <f t="shared" si="1"/>
        <v>7.1477490933649898E-2</v>
      </c>
      <c r="L23" s="18">
        <f>+VLOOKUP(F23,Hoja2!$A$4:$B$183,2,0)</f>
        <v>0.17722646181856538</v>
      </c>
    </row>
    <row r="24" spans="1:12" x14ac:dyDescent="0.25">
      <c r="A24">
        <f>+VLOOKUP(C24,Hoja3!$A$2:$B$442,2,0)</f>
        <v>21</v>
      </c>
      <c r="B24" s="3" t="s">
        <v>637</v>
      </c>
      <c r="C24" s="3" t="s">
        <v>637</v>
      </c>
      <c r="D24" s="3">
        <f>+VLOOKUP(G24,Hoja3!$C$2:$E$235,2,0)</f>
        <v>9</v>
      </c>
      <c r="E24" s="3" t="str">
        <f t="shared" si="0"/>
        <v>21-9</v>
      </c>
      <c r="F24" s="3" t="s">
        <v>791</v>
      </c>
      <c r="G24" s="3" t="s">
        <v>5624</v>
      </c>
      <c r="H24">
        <v>95.5</v>
      </c>
      <c r="I24" s="17">
        <f>+VLOOKUP(E24,[1]Hoja3!$C$6:$E$237,2,0)</f>
        <v>24440233</v>
      </c>
      <c r="J24" s="17">
        <f>+VLOOKUP(E24,[1]Hoja3!$C$6:$E$237,3,0)</f>
        <v>-211359</v>
      </c>
      <c r="K24" s="18">
        <f t="shared" si="1"/>
        <v>-8.6479944769757306E-3</v>
      </c>
      <c r="L24" s="18">
        <f>+VLOOKUP(F24,Hoja2!$A$4:$B$183,2,0)</f>
        <v>-6.8181818181818177E-2</v>
      </c>
    </row>
    <row r="25" spans="1:12" x14ac:dyDescent="0.25">
      <c r="A25">
        <f>+VLOOKUP(C25,Hoja3!$A$2:$B$442,2,0)</f>
        <v>21</v>
      </c>
      <c r="B25" s="3" t="s">
        <v>637</v>
      </c>
      <c r="C25" s="3" t="s">
        <v>637</v>
      </c>
      <c r="D25" s="3">
        <f>+VLOOKUP(G25,Hoja3!$C$2:$E$235,2,0)</f>
        <v>10</v>
      </c>
      <c r="E25" s="3" t="str">
        <f t="shared" si="0"/>
        <v>21-10</v>
      </c>
      <c r="F25" s="3" t="s">
        <v>846</v>
      </c>
      <c r="G25" s="3" t="s">
        <v>5578</v>
      </c>
      <c r="H25">
        <v>85</v>
      </c>
      <c r="I25" s="17">
        <f>+VLOOKUP(E25,[1]Hoja3!$C$6:$E$237,2,0)</f>
        <v>36770287</v>
      </c>
      <c r="J25" s="17">
        <f>+VLOOKUP(E25,[1]Hoja3!$C$6:$E$237,3,0)</f>
        <v>-2458041</v>
      </c>
      <c r="K25" s="18">
        <f t="shared" si="1"/>
        <v>-6.6848567159674327E-2</v>
      </c>
      <c r="L25" s="18">
        <f>+VLOOKUP(F25,Hoja2!$A$4:$B$183,2,0)</f>
        <v>1.1666666666666667</v>
      </c>
    </row>
    <row r="26" spans="1:12" hidden="1" x14ac:dyDescent="0.25">
      <c r="A26">
        <f>+VLOOKUP(C26,Hoja3!$A$2:$B$442,2,0)</f>
        <v>21</v>
      </c>
      <c r="B26" s="3" t="s">
        <v>637</v>
      </c>
      <c r="C26" s="3" t="s">
        <v>637</v>
      </c>
      <c r="D26" s="3">
        <f>+VLOOKUP(G26,Hoja3!$C$2:$E$235,2,0)</f>
        <v>1</v>
      </c>
      <c r="E26" s="3" t="str">
        <f t="shared" si="0"/>
        <v>21-1</v>
      </c>
      <c r="F26" s="3" t="s">
        <v>879</v>
      </c>
      <c r="G26" s="3" t="s">
        <v>879</v>
      </c>
      <c r="H26">
        <v>100</v>
      </c>
      <c r="I26" s="17" t="e">
        <f>+VLOOKUP(E26,#REF!,2,0)</f>
        <v>#REF!</v>
      </c>
      <c r="J26" s="17" t="e">
        <f>+VLOOKUP(E26,#REF!,3,0)</f>
        <v>#REF!</v>
      </c>
      <c r="K26" s="18" t="e">
        <f t="shared" si="1"/>
        <v>#REF!</v>
      </c>
      <c r="L26" s="18" t="e">
        <f>+VLOOKUP(F26,Hoja2!$A$4:$B$183,2,0)</f>
        <v>#N/A</v>
      </c>
    </row>
    <row r="27" spans="1:12" x14ac:dyDescent="0.25">
      <c r="A27">
        <f>+VLOOKUP(C27,Hoja3!$A$2:$B$442,2,0)</f>
        <v>7</v>
      </c>
      <c r="B27" s="3" t="s">
        <v>912</v>
      </c>
      <c r="C27" s="3" t="s">
        <v>912</v>
      </c>
      <c r="D27" s="3">
        <f>+VLOOKUP(G27,Hoja3!$C$2:$E$235,2,0)</f>
        <v>21</v>
      </c>
      <c r="E27" s="3" t="str">
        <f t="shared" si="0"/>
        <v>7-21</v>
      </c>
      <c r="F27" s="3" t="s">
        <v>913</v>
      </c>
      <c r="G27" s="3" t="s">
        <v>5584</v>
      </c>
      <c r="H27">
        <v>100</v>
      </c>
      <c r="I27" s="17">
        <f>+VLOOKUP(E27,[1]Hoja3!$C$6:$E$237,2,0)</f>
        <v>4527732</v>
      </c>
      <c r="J27" s="17">
        <f>+VLOOKUP(E27,[1]Hoja3!$C$6:$E$237,3,0)</f>
        <v>-20404</v>
      </c>
      <c r="K27" s="18">
        <f t="shared" si="1"/>
        <v>-4.5064504701249983E-3</v>
      </c>
      <c r="L27" s="18">
        <f>+VLOOKUP(F27,Hoja2!$A$4:$B$183,2,0)</f>
        <v>-3.3898305084745763E-2</v>
      </c>
    </row>
    <row r="28" spans="1:12" hidden="1" x14ac:dyDescent="0.25">
      <c r="A28">
        <f>+VLOOKUP(C28,Hoja3!$A$2:$B$442,2,0)</f>
        <v>7</v>
      </c>
      <c r="B28" s="3" t="s">
        <v>912</v>
      </c>
      <c r="C28" s="3" t="s">
        <v>912</v>
      </c>
      <c r="D28" s="3">
        <f>+VLOOKUP(G28,Hoja3!$C$2:$E$235,2,0)</f>
        <v>19</v>
      </c>
      <c r="E28" s="3" t="str">
        <f t="shared" si="0"/>
        <v>7-19</v>
      </c>
      <c r="F28" s="3" t="s">
        <v>934</v>
      </c>
      <c r="G28" s="3" t="s">
        <v>934</v>
      </c>
      <c r="H28">
        <v>94.6</v>
      </c>
      <c r="I28" s="17" t="e">
        <f>+VLOOKUP(E28,#REF!,2,0)</f>
        <v>#REF!</v>
      </c>
      <c r="J28" s="17" t="e">
        <f>+VLOOKUP(E28,#REF!,3,0)</f>
        <v>#REF!</v>
      </c>
      <c r="K28" s="18" t="e">
        <f t="shared" si="1"/>
        <v>#REF!</v>
      </c>
      <c r="L28" s="18" t="e">
        <f>+VLOOKUP(F28,Hoja2!$A$4:$B$183,2,0)</f>
        <v>#N/A</v>
      </c>
    </row>
    <row r="29" spans="1:12" x14ac:dyDescent="0.25">
      <c r="A29">
        <f>+VLOOKUP(C29,Hoja3!$A$2:$B$442,2,0)</f>
        <v>7</v>
      </c>
      <c r="B29" s="3" t="s">
        <v>912</v>
      </c>
      <c r="C29" s="3" t="s">
        <v>912</v>
      </c>
      <c r="D29" s="3">
        <f>+VLOOKUP(G29,Hoja3!$C$2:$E$235,2,0)</f>
        <v>6</v>
      </c>
      <c r="E29" s="3" t="str">
        <f t="shared" si="0"/>
        <v>7-6</v>
      </c>
      <c r="F29" s="3" t="s">
        <v>964</v>
      </c>
      <c r="G29" s="3" t="s">
        <v>964</v>
      </c>
      <c r="H29">
        <v>93</v>
      </c>
      <c r="I29" s="17">
        <f>+VLOOKUP(E29,[1]Hoja3!$C$6:$E$237,2,0)</f>
        <v>609079885</v>
      </c>
      <c r="J29" s="17">
        <f>+VLOOKUP(E29,[1]Hoja3!$C$6:$E$237,3,0)</f>
        <v>790351319</v>
      </c>
      <c r="K29" s="18">
        <f t="shared" si="1"/>
        <v>1.2976152036280102</v>
      </c>
      <c r="L29" s="18">
        <f>+VLOOKUP(F29,Hoja2!$A$4:$B$183,2,0)</f>
        <v>0.19306594153636986</v>
      </c>
    </row>
    <row r="30" spans="1:12" x14ac:dyDescent="0.25">
      <c r="A30">
        <f>+VLOOKUP(C30,Hoja3!$A$2:$B$442,2,0)</f>
        <v>7</v>
      </c>
      <c r="B30" s="3" t="s">
        <v>912</v>
      </c>
      <c r="C30" s="3" t="s">
        <v>912</v>
      </c>
      <c r="D30" s="3">
        <f>+VLOOKUP(G30,Hoja3!$C$2:$E$235,2,0)</f>
        <v>8</v>
      </c>
      <c r="E30" s="3" t="str">
        <f t="shared" si="0"/>
        <v>7-8</v>
      </c>
      <c r="F30" s="3" t="s">
        <v>1015</v>
      </c>
      <c r="G30" s="3" t="s">
        <v>1015</v>
      </c>
      <c r="H30">
        <v>100</v>
      </c>
      <c r="I30" s="17">
        <f>+VLOOKUP(E30,[1]Hoja3!$C$6:$E$237,2,0)</f>
        <v>7587473</v>
      </c>
      <c r="J30" s="17">
        <f>+VLOOKUP(E30,[1]Hoja3!$C$6:$E$237,3,0)</f>
        <v>3955</v>
      </c>
      <c r="K30" s="18">
        <f t="shared" si="1"/>
        <v>5.2125391418196814E-4</v>
      </c>
      <c r="L30" s="18">
        <f>+VLOOKUP(F30,Hoja2!$A$4:$B$183,2,0)</f>
        <v>-3.8181155458356118E-2</v>
      </c>
    </row>
    <row r="31" spans="1:12" x14ac:dyDescent="0.25">
      <c r="A31">
        <f>+VLOOKUP(C31,Hoja3!$A$2:$B$442,2,0)</f>
        <v>7</v>
      </c>
      <c r="B31" s="3" t="s">
        <v>912</v>
      </c>
      <c r="C31" s="3" t="s">
        <v>912</v>
      </c>
      <c r="D31" s="3">
        <f>+VLOOKUP(G31,Hoja3!$C$2:$E$235,2,0)</f>
        <v>7</v>
      </c>
      <c r="E31" s="3" t="str">
        <f t="shared" si="0"/>
        <v>7-7</v>
      </c>
      <c r="F31" s="3" t="s">
        <v>1035</v>
      </c>
      <c r="G31" s="3" t="s">
        <v>1035</v>
      </c>
      <c r="H31">
        <v>100</v>
      </c>
      <c r="I31" s="17">
        <f>+VLOOKUP(E31,[1]Hoja3!$C$6:$E$237,2,0)</f>
        <v>66030365</v>
      </c>
      <c r="J31" s="17">
        <f>+VLOOKUP(E31,[1]Hoja3!$C$6:$E$237,3,0)</f>
        <v>8131754</v>
      </c>
      <c r="K31" s="18">
        <f t="shared" si="1"/>
        <v>0.12315173481170368</v>
      </c>
      <c r="L31" s="18">
        <f>+VLOOKUP(F31,Hoja2!$A$4:$B$183,2,0)</f>
        <v>0</v>
      </c>
    </row>
    <row r="32" spans="1:12" x14ac:dyDescent="0.25">
      <c r="A32">
        <f>+VLOOKUP(C32,Hoja3!$A$2:$B$442,2,0)</f>
        <v>7</v>
      </c>
      <c r="B32" s="3" t="s">
        <v>912</v>
      </c>
      <c r="C32" s="3" t="s">
        <v>912</v>
      </c>
      <c r="D32" s="3">
        <f>+VLOOKUP(G32,Hoja3!$C$2:$E$235,2,0)</f>
        <v>23</v>
      </c>
      <c r="E32" s="3" t="str">
        <f t="shared" si="0"/>
        <v>7-23</v>
      </c>
      <c r="F32" s="3" t="s">
        <v>1056</v>
      </c>
      <c r="G32" s="3" t="s">
        <v>1056</v>
      </c>
      <c r="H32">
        <v>98.3</v>
      </c>
      <c r="I32" s="17">
        <f>+VLOOKUP(E32,[1]Hoja3!$C$6:$E$237,2,0)</f>
        <v>7394022</v>
      </c>
      <c r="J32" s="17">
        <f>+VLOOKUP(E32,[1]Hoja3!$C$6:$E$237,3,0)</f>
        <v>450313</v>
      </c>
      <c r="K32" s="18">
        <f t="shared" si="1"/>
        <v>6.0902307296353729E-2</v>
      </c>
      <c r="L32" s="18">
        <f>+VLOOKUP(F32,Hoja2!$A$4:$B$183,2,0)</f>
        <v>8.1847968545216199E-2</v>
      </c>
    </row>
    <row r="33" spans="1:12" x14ac:dyDescent="0.25">
      <c r="A33">
        <f>+VLOOKUP(C33,Hoja3!$A$2:$B$442,2,0)</f>
        <v>7</v>
      </c>
      <c r="B33" s="3" t="s">
        <v>912</v>
      </c>
      <c r="C33" s="3" t="s">
        <v>912</v>
      </c>
      <c r="D33" s="3">
        <f>+VLOOKUP(G33,Hoja3!$C$2:$E$235,2,0)</f>
        <v>16</v>
      </c>
      <c r="E33" s="3" t="str">
        <f t="shared" si="0"/>
        <v>7-16</v>
      </c>
      <c r="F33" s="3" t="s">
        <v>1090</v>
      </c>
      <c r="G33" s="3" t="s">
        <v>1090</v>
      </c>
      <c r="H33">
        <v>100</v>
      </c>
      <c r="I33" s="17">
        <f>+VLOOKUP(E33,[1]Hoja3!$C$6:$E$237,2,0)</f>
        <v>60288447</v>
      </c>
      <c r="J33" s="17">
        <f>+VLOOKUP(E33,[1]Hoja3!$C$6:$E$237,3,0)</f>
        <v>58510</v>
      </c>
      <c r="K33" s="18">
        <f t="shared" si="1"/>
        <v>9.7050103148286441E-4</v>
      </c>
      <c r="L33" s="18">
        <f>+VLOOKUP(F33,Hoja2!$A$4:$B$183,2,0)</f>
        <v>-7.7700097958514763E-2</v>
      </c>
    </row>
    <row r="34" spans="1:12" x14ac:dyDescent="0.25">
      <c r="A34">
        <f>+VLOOKUP(C34,Hoja3!$A$2:$B$442,2,0)</f>
        <v>7</v>
      </c>
      <c r="B34" s="3" t="s">
        <v>912</v>
      </c>
      <c r="C34" s="3" t="s">
        <v>912</v>
      </c>
      <c r="D34" s="3">
        <f>+VLOOKUP(G34,Hoja3!$C$2:$E$235,2,0)</f>
        <v>4</v>
      </c>
      <c r="E34" s="3" t="str">
        <f t="shared" si="0"/>
        <v>7-4</v>
      </c>
      <c r="F34" s="3" t="s">
        <v>1119</v>
      </c>
      <c r="G34" s="3" t="s">
        <v>5278</v>
      </c>
      <c r="H34">
        <v>99.6</v>
      </c>
      <c r="I34" s="17">
        <f>+VLOOKUP(E34,[1]Hoja3!$C$6:$E$237,2,0)</f>
        <v>37613262</v>
      </c>
      <c r="J34" s="17">
        <f>+VLOOKUP(E34,[1]Hoja3!$C$6:$E$237,3,0)</f>
        <v>1026895</v>
      </c>
      <c r="K34" s="18">
        <f t="shared" si="1"/>
        <v>2.7301407679025551E-2</v>
      </c>
      <c r="L34" s="18">
        <f>+VLOOKUP(F34,Hoja2!$A$4:$B$183,2,0)</f>
        <v>-0.1207345448313592</v>
      </c>
    </row>
    <row r="35" spans="1:12" x14ac:dyDescent="0.25">
      <c r="A35">
        <f>+VLOOKUP(C35,Hoja3!$A$2:$B$442,2,0)</f>
        <v>7</v>
      </c>
      <c r="B35" s="3" t="s">
        <v>912</v>
      </c>
      <c r="C35" s="3" t="s">
        <v>912</v>
      </c>
      <c r="D35" s="3">
        <f>+VLOOKUP(G35,Hoja3!$C$2:$E$235,2,0)</f>
        <v>9</v>
      </c>
      <c r="E35" s="3" t="str">
        <f t="shared" si="0"/>
        <v>7-9</v>
      </c>
      <c r="F35" s="3" t="s">
        <v>1159</v>
      </c>
      <c r="G35" s="3" t="s">
        <v>1159</v>
      </c>
      <c r="H35">
        <v>53.1</v>
      </c>
      <c r="I35" s="17">
        <f>+VLOOKUP(E35,[1]Hoja3!$C$6:$E$237,2,0)</f>
        <v>30089440</v>
      </c>
      <c r="J35" s="17">
        <f>+VLOOKUP(E35,[1]Hoja3!$C$6:$E$237,3,0)</f>
        <v>456146</v>
      </c>
      <c r="K35" s="18">
        <f t="shared" si="1"/>
        <v>1.5159670635279354E-2</v>
      </c>
      <c r="L35" s="18">
        <f>+VLOOKUP(F35,Hoja2!$A$4:$B$183,2,0)</f>
        <v>8.3716384657659459E-2</v>
      </c>
    </row>
    <row r="36" spans="1:12" x14ac:dyDescent="0.25">
      <c r="A36">
        <f>+VLOOKUP(C36,Hoja3!$A$2:$B$442,2,0)</f>
        <v>7</v>
      </c>
      <c r="B36" s="3" t="s">
        <v>912</v>
      </c>
      <c r="C36" s="3" t="s">
        <v>912</v>
      </c>
      <c r="D36" s="3">
        <f>+VLOOKUP(G36,Hoja3!$C$2:$E$235,2,0)</f>
        <v>2</v>
      </c>
      <c r="E36" s="3" t="str">
        <f t="shared" si="0"/>
        <v>7-2</v>
      </c>
      <c r="F36" s="3" t="s">
        <v>1198</v>
      </c>
      <c r="G36" s="3" t="s">
        <v>1198</v>
      </c>
      <c r="H36">
        <v>99.5</v>
      </c>
      <c r="I36" s="17">
        <f>+VLOOKUP(E36,[1]Hoja3!$C$6:$E$237,2,0)</f>
        <v>15839608</v>
      </c>
      <c r="J36" s="17">
        <f>+VLOOKUP(E36,[1]Hoja3!$C$6:$E$237,3,0)</f>
        <v>313010</v>
      </c>
      <c r="K36" s="18">
        <f t="shared" si="1"/>
        <v>1.9761221363558998E-2</v>
      </c>
      <c r="L36" s="18">
        <f>+VLOOKUP(F36,Hoja2!$A$4:$B$183,2,0)</f>
        <v>2.0436539769124518E-2</v>
      </c>
    </row>
    <row r="37" spans="1:12" hidden="1" x14ac:dyDescent="0.25">
      <c r="A37">
        <f>+VLOOKUP(C37,Hoja3!$A$2:$B$442,2,0)</f>
        <v>7</v>
      </c>
      <c r="B37" s="3" t="s">
        <v>912</v>
      </c>
      <c r="C37" s="3" t="s">
        <v>912</v>
      </c>
      <c r="D37" s="3">
        <f>+VLOOKUP(G37,Hoja3!$C$2:$E$235,2,0)</f>
        <v>1</v>
      </c>
      <c r="E37" s="3" t="str">
        <f t="shared" si="0"/>
        <v>7-1</v>
      </c>
      <c r="F37" s="3" t="s">
        <v>1228</v>
      </c>
      <c r="G37" s="3" t="s">
        <v>5567</v>
      </c>
      <c r="H37">
        <v>89.7</v>
      </c>
      <c r="I37" s="17">
        <f>+VLOOKUP(E37,[1]Hoja3!$C$6:$E$237,2,0)</f>
        <v>37139087</v>
      </c>
      <c r="J37" s="17" t="e">
        <f>+VLOOKUP(E37,#REF!,3,0)</f>
        <v>#REF!</v>
      </c>
      <c r="K37" s="18" t="e">
        <f t="shared" si="1"/>
        <v>#REF!</v>
      </c>
      <c r="L37" s="18">
        <f>+VLOOKUP(F37,Hoja2!$A$4:$B$183,2,0)</f>
        <v>0.11821989971248122</v>
      </c>
    </row>
    <row r="38" spans="1:12" hidden="1" x14ac:dyDescent="0.25">
      <c r="A38">
        <f>+VLOOKUP(C38,Hoja3!$A$2:$B$442,2,0)</f>
        <v>7</v>
      </c>
      <c r="B38" s="3" t="s">
        <v>912</v>
      </c>
      <c r="C38" s="3" t="s">
        <v>912</v>
      </c>
      <c r="D38" s="3">
        <f>+VLOOKUP(G38,Hoja3!$C$2:$E$235,2,0)</f>
        <v>3</v>
      </c>
      <c r="E38" s="3" t="str">
        <f t="shared" si="0"/>
        <v>7-3</v>
      </c>
      <c r="F38" s="3" t="s">
        <v>1257</v>
      </c>
      <c r="G38" s="3" t="s">
        <v>1257</v>
      </c>
      <c r="H38">
        <v>100</v>
      </c>
      <c r="I38" s="17" t="e">
        <f>+VLOOKUP(E38,#REF!,2,0)</f>
        <v>#REF!</v>
      </c>
      <c r="J38" s="17" t="e">
        <f>+VLOOKUP(E38,#REF!,3,0)</f>
        <v>#REF!</v>
      </c>
      <c r="K38" s="18" t="e">
        <f t="shared" si="1"/>
        <v>#REF!</v>
      </c>
      <c r="L38" s="18" t="e">
        <f>+VLOOKUP(F38,Hoja2!$A$4:$B$183,2,0)</f>
        <v>#N/A</v>
      </c>
    </row>
    <row r="39" spans="1:12" hidden="1" x14ac:dyDescent="0.25">
      <c r="A39">
        <f>+VLOOKUP(C39,Hoja3!$A$2:$B$442,2,0)</f>
        <v>7</v>
      </c>
      <c r="B39" s="3" t="s">
        <v>912</v>
      </c>
      <c r="C39" s="3" t="s">
        <v>912</v>
      </c>
      <c r="D39" s="3">
        <f>+VLOOKUP(G39,Hoja3!$C$2:$E$235,2,0)</f>
        <v>24</v>
      </c>
      <c r="E39" s="3" t="str">
        <f t="shared" si="0"/>
        <v>7-24</v>
      </c>
      <c r="F39" s="3" t="s">
        <v>1278</v>
      </c>
      <c r="G39" s="3" t="s">
        <v>5568</v>
      </c>
      <c r="H39">
        <v>95.6</v>
      </c>
      <c r="I39" s="17" t="e">
        <f>+VLOOKUP(E39,#REF!,2,0)</f>
        <v>#REF!</v>
      </c>
      <c r="J39" s="17" t="e">
        <f>+VLOOKUP(E39,#REF!,3,0)</f>
        <v>#REF!</v>
      </c>
      <c r="K39" s="18" t="e">
        <f t="shared" si="1"/>
        <v>#REF!</v>
      </c>
      <c r="L39" s="18" t="e">
        <f>+VLOOKUP(F39,Hoja2!$A$4:$B$183,2,0)</f>
        <v>#N/A</v>
      </c>
    </row>
    <row r="40" spans="1:12" x14ac:dyDescent="0.25">
      <c r="A40">
        <f>+VLOOKUP(C40,Hoja3!$A$2:$B$442,2,0)</f>
        <v>7</v>
      </c>
      <c r="B40" s="3" t="s">
        <v>912</v>
      </c>
      <c r="C40" s="3" t="s">
        <v>912</v>
      </c>
      <c r="D40" s="3">
        <f>+VLOOKUP(G40,Hoja3!$C$2:$E$235,2,0)</f>
        <v>25</v>
      </c>
      <c r="E40" s="3" t="str">
        <f t="shared" si="0"/>
        <v>7-25</v>
      </c>
      <c r="F40" s="3" t="s">
        <v>1322</v>
      </c>
      <c r="G40" s="3" t="s">
        <v>1322</v>
      </c>
      <c r="H40">
        <v>92</v>
      </c>
      <c r="I40" s="17">
        <f>+VLOOKUP(E40,[1]Hoja3!$C$6:$E$237,2,0)</f>
        <v>7837440</v>
      </c>
      <c r="J40" s="17">
        <f>+VLOOKUP(E40,[1]Hoja3!$C$6:$E$237,3,0)</f>
        <v>2078127</v>
      </c>
      <c r="K40" s="18">
        <f t="shared" si="1"/>
        <v>0.26515380022048013</v>
      </c>
      <c r="L40" s="18">
        <f>+VLOOKUP(F40,Hoja2!$A$4:$B$183,2,0)</f>
        <v>7.8285045361428163E-2</v>
      </c>
    </row>
    <row r="41" spans="1:12" hidden="1" x14ac:dyDescent="0.25">
      <c r="A41">
        <f>+VLOOKUP(C41,Hoja3!$A$2:$B$442,2,0)</f>
        <v>9</v>
      </c>
      <c r="B41" s="3" t="s">
        <v>1345</v>
      </c>
      <c r="C41" s="3" t="s">
        <v>1345</v>
      </c>
      <c r="D41" s="3">
        <f>+VLOOKUP(G41,Hoja3!$C$2:$E$235,2,0)</f>
        <v>3</v>
      </c>
      <c r="E41" s="3" t="str">
        <f t="shared" si="0"/>
        <v>9-3</v>
      </c>
      <c r="F41" s="3" t="s">
        <v>1346</v>
      </c>
      <c r="G41" s="3" t="s">
        <v>5588</v>
      </c>
      <c r="H41">
        <v>33.299999999999997</v>
      </c>
      <c r="I41" s="17" t="e">
        <f>+VLOOKUP(E41,#REF!,2,0)</f>
        <v>#REF!</v>
      </c>
      <c r="J41" s="17" t="e">
        <f>+VLOOKUP(E41,#REF!,3,0)</f>
        <v>#REF!</v>
      </c>
      <c r="K41" s="18" t="e">
        <f t="shared" si="1"/>
        <v>#REF!</v>
      </c>
      <c r="L41" s="18" t="e">
        <f>+VLOOKUP(F41,Hoja2!$A$4:$B$183,2,0)</f>
        <v>#DIV/0!</v>
      </c>
    </row>
    <row r="42" spans="1:12" hidden="1" x14ac:dyDescent="0.25">
      <c r="A42">
        <f>+VLOOKUP(C42,Hoja3!$A$2:$B$442,2,0)</f>
        <v>9</v>
      </c>
      <c r="B42" s="3" t="s">
        <v>1345</v>
      </c>
      <c r="C42" s="3" t="s">
        <v>1345</v>
      </c>
      <c r="D42" s="3">
        <f>+VLOOKUP(G42,Hoja3!$C$2:$E$235,2,0)</f>
        <v>15</v>
      </c>
      <c r="E42" s="3" t="str">
        <f t="shared" si="0"/>
        <v>9-15</v>
      </c>
      <c r="F42" s="3" t="s">
        <v>1375</v>
      </c>
      <c r="G42" s="3" t="s">
        <v>1375</v>
      </c>
      <c r="H42">
        <v>97.8</v>
      </c>
      <c r="I42" s="17">
        <f>+VLOOKUP(E42,[1]Hoja3!$C$6:$E$237,2,0)</f>
        <v>2145045</v>
      </c>
      <c r="J42" s="17" t="e">
        <f>+VLOOKUP(E42,#REF!,3,0)</f>
        <v>#REF!</v>
      </c>
      <c r="K42" s="18" t="e">
        <f t="shared" si="1"/>
        <v>#REF!</v>
      </c>
      <c r="L42" s="18">
        <f>+VLOOKUP(F42,Hoja2!$A$4:$B$183,2,0)</f>
        <v>-1.2494708994708994</v>
      </c>
    </row>
    <row r="43" spans="1:12" x14ac:dyDescent="0.25">
      <c r="A43">
        <f>+VLOOKUP(C43,Hoja3!$A$2:$B$442,2,0)</f>
        <v>9</v>
      </c>
      <c r="B43" s="3" t="s">
        <v>1345</v>
      </c>
      <c r="C43" s="3" t="s">
        <v>1345</v>
      </c>
      <c r="D43" s="3">
        <f>+VLOOKUP(G43,Hoja3!$C$2:$E$235,2,0)</f>
        <v>17</v>
      </c>
      <c r="E43" s="3" t="str">
        <f t="shared" si="0"/>
        <v>9-17</v>
      </c>
      <c r="F43" s="3" t="s">
        <v>1398</v>
      </c>
      <c r="G43" s="3" t="s">
        <v>5643</v>
      </c>
      <c r="H43">
        <v>97</v>
      </c>
      <c r="I43" s="17">
        <f>+VLOOKUP(E43,[1]Hoja3!$C$6:$E$237,2,0)</f>
        <v>244840268</v>
      </c>
      <c r="J43" s="17">
        <f>+VLOOKUP(E43,[1]Hoja3!$C$6:$E$237,3,0)</f>
        <v>-8781331</v>
      </c>
      <c r="K43" s="18">
        <f t="shared" si="1"/>
        <v>-3.5865550514754381E-2</v>
      </c>
      <c r="L43" s="18">
        <f>+VLOOKUP(F43,Hoja2!$A$4:$B$183,2,0)</f>
        <v>1</v>
      </c>
    </row>
    <row r="44" spans="1:12" x14ac:dyDescent="0.25">
      <c r="A44">
        <f>+VLOOKUP(C44,Hoja3!$A$2:$B$442,2,0)</f>
        <v>9</v>
      </c>
      <c r="B44" s="3" t="s">
        <v>1345</v>
      </c>
      <c r="C44" s="3" t="s">
        <v>1345</v>
      </c>
      <c r="D44" s="3">
        <f>+VLOOKUP(G44,Hoja3!$C$2:$E$235,2,0)</f>
        <v>9</v>
      </c>
      <c r="E44" s="3" t="str">
        <f t="shared" si="0"/>
        <v>9-9</v>
      </c>
      <c r="F44" s="3" t="s">
        <v>1427</v>
      </c>
      <c r="G44" s="3" t="s">
        <v>1427</v>
      </c>
      <c r="H44">
        <v>55.6</v>
      </c>
      <c r="I44" s="17">
        <f>+VLOOKUP(E44,[1]Hoja3!$C$6:$E$237,2,0)</f>
        <v>1220398850</v>
      </c>
      <c r="J44" s="17">
        <f>+VLOOKUP(E44,[1]Hoja3!$C$6:$E$237,3,0)</f>
        <v>177165221</v>
      </c>
      <c r="K44" s="18">
        <f t="shared" si="1"/>
        <v>0.14516993440300274</v>
      </c>
      <c r="L44" s="18">
        <f>+VLOOKUP(F44,Hoja2!$A$4:$B$183,2,0)</f>
        <v>5.0056612628982013E-2</v>
      </c>
    </row>
    <row r="45" spans="1:12" x14ac:dyDescent="0.25">
      <c r="A45">
        <f>+VLOOKUP(C45,Hoja3!$A$2:$B$442,2,0)</f>
        <v>9</v>
      </c>
      <c r="B45" s="3" t="s">
        <v>1345</v>
      </c>
      <c r="C45" s="3" t="s">
        <v>1345</v>
      </c>
      <c r="D45" s="3">
        <f>+VLOOKUP(G45,Hoja3!$C$2:$E$235,2,0)</f>
        <v>11</v>
      </c>
      <c r="E45" s="3" t="str">
        <f t="shared" si="0"/>
        <v>9-11</v>
      </c>
      <c r="F45" s="3" t="s">
        <v>1453</v>
      </c>
      <c r="G45" s="3" t="s">
        <v>1453</v>
      </c>
      <c r="H45">
        <v>76.7</v>
      </c>
      <c r="I45" s="17">
        <f>+VLOOKUP(E45,[1]Hoja3!$C$6:$E$237,2,0)</f>
        <v>736809094</v>
      </c>
      <c r="J45" s="17">
        <f>+VLOOKUP(E45,[1]Hoja3!$C$6:$E$237,3,0)</f>
        <v>-78086764</v>
      </c>
      <c r="K45" s="18">
        <f t="shared" si="1"/>
        <v>-0.10597964199394097</v>
      </c>
      <c r="L45" s="18">
        <f>+VLOOKUP(F45,Hoja2!$A$4:$B$183,2,0)</f>
        <v>0.3611111111111111</v>
      </c>
    </row>
    <row r="46" spans="1:12" hidden="1" x14ac:dyDescent="0.25">
      <c r="A46">
        <f>+VLOOKUP(C46,Hoja3!$A$2:$B$442,2,0)</f>
        <v>9</v>
      </c>
      <c r="B46" s="3" t="s">
        <v>1345</v>
      </c>
      <c r="C46" s="3" t="s">
        <v>1345</v>
      </c>
      <c r="D46" s="3">
        <f>+VLOOKUP(G46,Hoja3!$C$2:$E$235,2,0)</f>
        <v>25</v>
      </c>
      <c r="E46" s="3" t="str">
        <f t="shared" si="0"/>
        <v>9-25</v>
      </c>
      <c r="F46" s="3" t="s">
        <v>1480</v>
      </c>
      <c r="G46" s="3" t="s">
        <v>5595</v>
      </c>
      <c r="H46" t="s">
        <v>5261</v>
      </c>
      <c r="I46" s="17" t="e">
        <f>+VLOOKUP(E46,#REF!,2,0)</f>
        <v>#REF!</v>
      </c>
      <c r="J46" s="17" t="e">
        <f>+VLOOKUP(E46,#REF!,3,0)</f>
        <v>#REF!</v>
      </c>
      <c r="K46" s="18" t="e">
        <f t="shared" si="1"/>
        <v>#REF!</v>
      </c>
      <c r="L46" s="18" t="e">
        <f>+VLOOKUP(F46,Hoja2!$A$4:$B$183,2,0)</f>
        <v>#N/A</v>
      </c>
    </row>
    <row r="47" spans="1:12" hidden="1" x14ac:dyDescent="0.25">
      <c r="A47">
        <f>+VLOOKUP(C47,Hoja3!$A$2:$B$442,2,0)</f>
        <v>9</v>
      </c>
      <c r="B47" s="3" t="s">
        <v>1345</v>
      </c>
      <c r="C47" s="3" t="s">
        <v>1345</v>
      </c>
      <c r="D47" s="3">
        <f>+VLOOKUP(G47,Hoja3!$C$2:$E$235,2,0)</f>
        <v>26</v>
      </c>
      <c r="E47" s="3" t="str">
        <f t="shared" si="0"/>
        <v>9-26</v>
      </c>
      <c r="F47" s="3" t="s">
        <v>1495</v>
      </c>
      <c r="G47" s="3" t="s">
        <v>5596</v>
      </c>
      <c r="H47" t="s">
        <v>5261</v>
      </c>
      <c r="I47" s="17" t="e">
        <f>+VLOOKUP(E47,#REF!,2,0)</f>
        <v>#REF!</v>
      </c>
      <c r="J47" s="17" t="e">
        <f>+VLOOKUP(E47,#REF!,3,0)</f>
        <v>#REF!</v>
      </c>
      <c r="K47" s="18" t="e">
        <f t="shared" si="1"/>
        <v>#REF!</v>
      </c>
      <c r="L47" s="18" t="e">
        <f>+VLOOKUP(F47,Hoja2!$A$4:$B$183,2,0)</f>
        <v>#N/A</v>
      </c>
    </row>
    <row r="48" spans="1:12" x14ac:dyDescent="0.25">
      <c r="A48">
        <f>+VLOOKUP(C48,Hoja3!$A$2:$B$442,2,0)</f>
        <v>9</v>
      </c>
      <c r="B48" s="3" t="s">
        <v>1345</v>
      </c>
      <c r="C48" s="3" t="s">
        <v>1345</v>
      </c>
      <c r="D48" s="3">
        <f>+VLOOKUP(G48,Hoja3!$C$2:$E$235,2,0)</f>
        <v>18</v>
      </c>
      <c r="E48" s="3" t="str">
        <f t="shared" si="0"/>
        <v>9-18</v>
      </c>
      <c r="F48" s="3" t="s">
        <v>1519</v>
      </c>
      <c r="G48" s="3" t="s">
        <v>5589</v>
      </c>
      <c r="H48">
        <v>75</v>
      </c>
      <c r="I48" s="17">
        <f>+VLOOKUP(E48,[1]Hoja3!$C$6:$E$237,2,0)</f>
        <v>60956602</v>
      </c>
      <c r="J48" s="17">
        <f>+VLOOKUP(E48,[1]Hoja3!$C$6:$E$237,3,0)</f>
        <v>2824830</v>
      </c>
      <c r="K48" s="18">
        <f t="shared" si="1"/>
        <v>4.6341657955277754E-2</v>
      </c>
      <c r="L48" s="18">
        <f>+VLOOKUP(F48,Hoja2!$A$4:$B$183,2,0)</f>
        <v>0</v>
      </c>
    </row>
    <row r="49" spans="1:12" hidden="1" x14ac:dyDescent="0.25">
      <c r="A49">
        <f>+VLOOKUP(C49,Hoja3!$A$2:$B$442,2,0)</f>
        <v>9</v>
      </c>
      <c r="B49" s="3" t="s">
        <v>1345</v>
      </c>
      <c r="C49" s="3" t="s">
        <v>1345</v>
      </c>
      <c r="D49" s="3">
        <f>+VLOOKUP(G49,Hoja3!$C$2:$E$235,2,0)</f>
        <v>23</v>
      </c>
      <c r="E49" s="3" t="str">
        <f t="shared" si="0"/>
        <v>9-23</v>
      </c>
      <c r="F49" s="3" t="s">
        <v>1548</v>
      </c>
      <c r="G49" s="3" t="s">
        <v>5593</v>
      </c>
      <c r="H49" t="s">
        <v>5261</v>
      </c>
      <c r="I49" s="17" t="e">
        <f>+VLOOKUP(E49,#REF!,2,0)</f>
        <v>#REF!</v>
      </c>
      <c r="J49" s="17" t="e">
        <f>+VLOOKUP(E49,#REF!,3,0)</f>
        <v>#REF!</v>
      </c>
      <c r="K49" s="18" t="e">
        <f t="shared" si="1"/>
        <v>#REF!</v>
      </c>
      <c r="L49" s="18" t="e">
        <f>+VLOOKUP(F49,Hoja2!$A$4:$B$183,2,0)</f>
        <v>#DIV/0!</v>
      </c>
    </row>
    <row r="50" spans="1:12" hidden="1" x14ac:dyDescent="0.25">
      <c r="A50">
        <f>+VLOOKUP(C50,Hoja3!$A$2:$B$442,2,0)</f>
        <v>9</v>
      </c>
      <c r="B50" s="3" t="s">
        <v>1345</v>
      </c>
      <c r="C50" s="3" t="s">
        <v>1345</v>
      </c>
      <c r="D50" s="3">
        <f>+VLOOKUP(G50,Hoja3!$C$2:$E$235,2,0)</f>
        <v>28</v>
      </c>
      <c r="E50" s="3" t="str">
        <f t="shared" si="0"/>
        <v>9-28</v>
      </c>
      <c r="F50" s="3" t="s">
        <v>1582</v>
      </c>
      <c r="G50" s="3" t="s">
        <v>5598</v>
      </c>
      <c r="H50" t="s">
        <v>5261</v>
      </c>
      <c r="I50" s="17" t="e">
        <f>+VLOOKUP(E50,#REF!,2,0)</f>
        <v>#REF!</v>
      </c>
      <c r="J50" s="17" t="e">
        <f>+VLOOKUP(E50,#REF!,3,0)</f>
        <v>#REF!</v>
      </c>
      <c r="K50" s="18" t="e">
        <f t="shared" si="1"/>
        <v>#REF!</v>
      </c>
      <c r="L50" s="18" t="e">
        <f>+VLOOKUP(F50,Hoja2!$A$4:$B$183,2,0)</f>
        <v>#N/A</v>
      </c>
    </row>
    <row r="51" spans="1:12" x14ac:dyDescent="0.25">
      <c r="A51">
        <f>+VLOOKUP(C51,Hoja3!$A$2:$B$442,2,0)</f>
        <v>9</v>
      </c>
      <c r="B51" s="3" t="s">
        <v>1345</v>
      </c>
      <c r="C51" s="3" t="s">
        <v>1345</v>
      </c>
      <c r="D51" s="3">
        <f>+VLOOKUP(G51,Hoja3!$C$2:$E$235,2,0)</f>
        <v>22</v>
      </c>
      <c r="E51" s="3" t="str">
        <f t="shared" si="0"/>
        <v>9-22</v>
      </c>
      <c r="F51" s="3" t="s">
        <v>1604</v>
      </c>
      <c r="G51" s="3" t="s">
        <v>5592</v>
      </c>
      <c r="H51">
        <v>47.9</v>
      </c>
      <c r="I51" s="17">
        <f>+VLOOKUP(E51,[1]Hoja3!$C$6:$E$237,2,0)</f>
        <v>40295857</v>
      </c>
      <c r="J51" s="17">
        <f>+VLOOKUP(E51,[1]Hoja3!$C$6:$E$237,3,0)</f>
        <v>-319830</v>
      </c>
      <c r="K51" s="18">
        <f t="shared" si="1"/>
        <v>-7.9370442475016727E-3</v>
      </c>
      <c r="L51" s="18">
        <f>+VLOOKUP(F51,Hoja2!$A$4:$B$183,2,0)</f>
        <v>0.57080064347031811</v>
      </c>
    </row>
    <row r="52" spans="1:12" x14ac:dyDescent="0.25">
      <c r="A52">
        <f>+VLOOKUP(C52,Hoja3!$A$2:$B$442,2,0)</f>
        <v>9</v>
      </c>
      <c r="B52" s="3" t="s">
        <v>1345</v>
      </c>
      <c r="C52" s="3" t="s">
        <v>1345</v>
      </c>
      <c r="D52" s="3">
        <f>+VLOOKUP(G52,Hoja3!$C$2:$E$235,2,0)</f>
        <v>24</v>
      </c>
      <c r="E52" s="3" t="str">
        <f t="shared" si="0"/>
        <v>9-24</v>
      </c>
      <c r="F52" s="3" t="s">
        <v>1640</v>
      </c>
      <c r="G52" s="3" t="s">
        <v>5594</v>
      </c>
      <c r="H52" t="s">
        <v>5261</v>
      </c>
      <c r="I52" s="17">
        <f>+VLOOKUP(E52,[1]Hoja3!$C$6:$E$237,2,0)</f>
        <v>43543394</v>
      </c>
      <c r="J52" s="17">
        <f>+VLOOKUP(E52,[1]Hoja3!$C$6:$E$237,3,0)</f>
        <v>1764866</v>
      </c>
      <c r="K52" s="18">
        <f t="shared" si="1"/>
        <v>4.0531199749840353E-2</v>
      </c>
      <c r="L52" s="18">
        <f>+VLOOKUP(F52,Hoja2!$A$4:$B$183,2,0)</f>
        <v>0</v>
      </c>
    </row>
    <row r="53" spans="1:12" x14ac:dyDescent="0.25">
      <c r="A53">
        <f>+VLOOKUP(C53,Hoja3!$A$2:$B$442,2,0)</f>
        <v>9</v>
      </c>
      <c r="B53" s="3" t="s">
        <v>1345</v>
      </c>
      <c r="C53" s="3" t="s">
        <v>1345</v>
      </c>
      <c r="D53" s="3">
        <f>+VLOOKUP(G53,Hoja3!$C$2:$E$235,2,0)</f>
        <v>21</v>
      </c>
      <c r="E53" s="3" t="str">
        <f t="shared" si="0"/>
        <v>9-21</v>
      </c>
      <c r="F53" s="3" t="s">
        <v>1668</v>
      </c>
      <c r="G53" s="3" t="s">
        <v>5591</v>
      </c>
      <c r="H53">
        <v>76.400000000000006</v>
      </c>
      <c r="I53" s="17">
        <f>+VLOOKUP(E53,[1]Hoja3!$C$6:$E$237,2,0)</f>
        <v>46088369</v>
      </c>
      <c r="J53" s="17">
        <f>+VLOOKUP(E53,[1]Hoja3!$C$6:$E$237,3,0)</f>
        <v>2240281</v>
      </c>
      <c r="K53" s="18">
        <f t="shared" si="1"/>
        <v>4.8608380999553273E-2</v>
      </c>
      <c r="L53" s="18">
        <f>+VLOOKUP(F53,Hoja2!$A$4:$B$183,2,0)</f>
        <v>1.6260162601625959E-2</v>
      </c>
    </row>
    <row r="54" spans="1:12" hidden="1" x14ac:dyDescent="0.25">
      <c r="A54">
        <f>+VLOOKUP(C54,Hoja3!$A$2:$B$442,2,0)</f>
        <v>9</v>
      </c>
      <c r="B54" s="3" t="s">
        <v>1345</v>
      </c>
      <c r="C54" s="3" t="s">
        <v>1345</v>
      </c>
      <c r="D54" s="3">
        <f>+VLOOKUP(G54,Hoja3!$C$2:$E$235,2,0)</f>
        <v>29</v>
      </c>
      <c r="E54" s="3" t="str">
        <f t="shared" si="0"/>
        <v>9-29</v>
      </c>
      <c r="F54" s="3" t="s">
        <v>1690</v>
      </c>
      <c r="G54" s="3" t="s">
        <v>5599</v>
      </c>
      <c r="H54" t="s">
        <v>5261</v>
      </c>
      <c r="I54" s="17" t="e">
        <f>+VLOOKUP(E54,#REF!,2,0)</f>
        <v>#REF!</v>
      </c>
      <c r="J54" s="17" t="e">
        <f>+VLOOKUP(E54,#REF!,3,0)</f>
        <v>#REF!</v>
      </c>
      <c r="K54" s="18" t="e">
        <f t="shared" si="1"/>
        <v>#REF!</v>
      </c>
      <c r="L54" s="18" t="e">
        <f>+VLOOKUP(F54,Hoja2!$A$4:$B$183,2,0)</f>
        <v>#N/A</v>
      </c>
    </row>
    <row r="55" spans="1:12" x14ac:dyDescent="0.25">
      <c r="A55">
        <f>+VLOOKUP(C55,Hoja3!$A$2:$B$442,2,0)</f>
        <v>9</v>
      </c>
      <c r="B55" s="3" t="s">
        <v>1345</v>
      </c>
      <c r="C55" s="3" t="s">
        <v>1345</v>
      </c>
      <c r="D55" s="3">
        <f>+VLOOKUP(G55,Hoja3!$C$2:$E$235,2,0)</f>
        <v>19</v>
      </c>
      <c r="E55" s="3" t="str">
        <f t="shared" si="0"/>
        <v>9-19</v>
      </c>
      <c r="F55" s="3" t="s">
        <v>1716</v>
      </c>
      <c r="G55" s="3" t="s">
        <v>5590</v>
      </c>
      <c r="H55">
        <v>75.7</v>
      </c>
      <c r="I55" s="17">
        <f>+VLOOKUP(E55,[1]Hoja3!$C$6:$E$237,2,0)</f>
        <v>44880613</v>
      </c>
      <c r="J55" s="17">
        <f>+VLOOKUP(E55,[1]Hoja3!$C$6:$E$237,3,0)</f>
        <v>1960599</v>
      </c>
      <c r="K55" s="18">
        <f t="shared" si="1"/>
        <v>4.368476428786746E-2</v>
      </c>
      <c r="L55" s="18">
        <f>+VLOOKUP(F55,Hoja2!$A$4:$B$183,2,0)</f>
        <v>4.666666666666667</v>
      </c>
    </row>
    <row r="56" spans="1:12" hidden="1" x14ac:dyDescent="0.25">
      <c r="A56">
        <f>+VLOOKUP(C56,Hoja3!$A$2:$B$442,2,0)</f>
        <v>9</v>
      </c>
      <c r="B56" s="3" t="s">
        <v>1345</v>
      </c>
      <c r="C56" s="3" t="s">
        <v>1345</v>
      </c>
      <c r="D56" s="3">
        <f>+VLOOKUP(G56,Hoja3!$C$2:$E$235,2,0)</f>
        <v>27</v>
      </c>
      <c r="E56" s="3" t="str">
        <f t="shared" si="0"/>
        <v>9-27</v>
      </c>
      <c r="F56" s="3" t="s">
        <v>1741</v>
      </c>
      <c r="G56" s="3" t="s">
        <v>5597</v>
      </c>
      <c r="H56" t="s">
        <v>5261</v>
      </c>
      <c r="I56" s="17" t="e">
        <f>+VLOOKUP(E56,#REF!,2,0)</f>
        <v>#REF!</v>
      </c>
      <c r="J56" s="17" t="e">
        <f>+VLOOKUP(E56,#REF!,3,0)</f>
        <v>#REF!</v>
      </c>
      <c r="K56" s="18" t="e">
        <f t="shared" si="1"/>
        <v>#REF!</v>
      </c>
      <c r="L56" s="18" t="e">
        <f>+VLOOKUP(F56,Hoja2!$A$4:$B$183,2,0)</f>
        <v>#N/A</v>
      </c>
    </row>
    <row r="57" spans="1:12" x14ac:dyDescent="0.25">
      <c r="A57">
        <f>+VLOOKUP(C57,Hoja3!$A$2:$B$442,2,0)</f>
        <v>9</v>
      </c>
      <c r="B57" s="3" t="s">
        <v>1345</v>
      </c>
      <c r="C57" s="3" t="s">
        <v>1345</v>
      </c>
      <c r="D57" s="3">
        <f>+VLOOKUP(G57,Hoja3!$C$2:$E$235,2,0)</f>
        <v>1</v>
      </c>
      <c r="E57" s="3" t="str">
        <f t="shared" si="0"/>
        <v>9-1</v>
      </c>
      <c r="F57" s="3" t="s">
        <v>1763</v>
      </c>
      <c r="G57" s="3" t="s">
        <v>1763</v>
      </c>
      <c r="H57">
        <v>95.1</v>
      </c>
      <c r="I57" s="17">
        <f>+VLOOKUP(E57,[1]Hoja3!$C$6:$E$237,2,0)</f>
        <v>7026779328</v>
      </c>
      <c r="J57" s="17">
        <f>+VLOOKUP(E57,[1]Hoja3!$C$6:$E$237,3,0)</f>
        <v>407245708</v>
      </c>
      <c r="K57" s="18">
        <f t="shared" si="1"/>
        <v>5.7956239834830912E-2</v>
      </c>
      <c r="L57" s="18">
        <f>+VLOOKUP(F57,Hoja2!$A$4:$B$183,2,0)</f>
        <v>0.10918006967975953</v>
      </c>
    </row>
    <row r="58" spans="1:12" hidden="1" x14ac:dyDescent="0.25">
      <c r="A58">
        <f>+VLOOKUP(C58,Hoja3!$A$2:$B$442,2,0)</f>
        <v>9</v>
      </c>
      <c r="B58" s="3" t="s">
        <v>1345</v>
      </c>
      <c r="C58" s="3" t="s">
        <v>1345</v>
      </c>
      <c r="D58" s="3">
        <f>+VLOOKUP(G58,Hoja3!$C$2:$E$235,2,0)</f>
        <v>4</v>
      </c>
      <c r="E58" s="3" t="str">
        <f t="shared" si="0"/>
        <v>9-4</v>
      </c>
      <c r="F58" s="3" t="s">
        <v>1798</v>
      </c>
      <c r="G58" s="3" t="s">
        <v>1798</v>
      </c>
      <c r="H58">
        <v>93</v>
      </c>
      <c r="I58" s="17" t="e">
        <f>+VLOOKUP(E58,#REF!,2,0)</f>
        <v>#REF!</v>
      </c>
      <c r="J58" s="17" t="e">
        <f>+VLOOKUP(E58,#REF!,3,0)</f>
        <v>#REF!</v>
      </c>
      <c r="K58" s="18" t="e">
        <f t="shared" si="1"/>
        <v>#REF!</v>
      </c>
      <c r="L58" s="18" t="e">
        <f>+VLOOKUP(F58,Hoja2!$A$4:$B$183,2,0)</f>
        <v>#N/A</v>
      </c>
    </row>
    <row r="59" spans="1:12" hidden="1" x14ac:dyDescent="0.25">
      <c r="A59">
        <f>+VLOOKUP(C59,Hoja3!$A$2:$B$442,2,0)</f>
        <v>9</v>
      </c>
      <c r="B59" s="3" t="s">
        <v>1345</v>
      </c>
      <c r="C59" s="3" t="s">
        <v>1345</v>
      </c>
      <c r="D59" s="3">
        <f>+VLOOKUP(G59,Hoja3!$C$2:$E$235,2,0)</f>
        <v>90</v>
      </c>
      <c r="E59" s="3" t="str">
        <f t="shared" si="0"/>
        <v>9-90</v>
      </c>
      <c r="F59" s="3" t="s">
        <v>1830</v>
      </c>
      <c r="G59" s="3" t="s">
        <v>5604</v>
      </c>
      <c r="H59" t="s">
        <v>5261</v>
      </c>
      <c r="I59" s="17" t="e">
        <f>+VLOOKUP(E59,#REF!,2,0)</f>
        <v>#REF!</v>
      </c>
      <c r="J59" s="17" t="e">
        <f>+VLOOKUP(E59,#REF!,3,0)</f>
        <v>#REF!</v>
      </c>
      <c r="K59" s="18" t="e">
        <f t="shared" si="1"/>
        <v>#REF!</v>
      </c>
      <c r="L59" s="18" t="e">
        <f>+VLOOKUP(F59,Hoja2!$A$4:$B$183,2,0)</f>
        <v>#N/A</v>
      </c>
    </row>
    <row r="60" spans="1:12" x14ac:dyDescent="0.25">
      <c r="A60">
        <f>+VLOOKUP(C60,Hoja3!$A$2:$B$442,2,0)</f>
        <v>9</v>
      </c>
      <c r="B60" s="3" t="s">
        <v>1345</v>
      </c>
      <c r="C60" s="3" t="s">
        <v>1345</v>
      </c>
      <c r="D60" s="3">
        <f>+VLOOKUP(G60,Hoja3!$C$2:$E$235,2,0)</f>
        <v>2</v>
      </c>
      <c r="E60" s="3" t="str">
        <f t="shared" si="0"/>
        <v>9-2</v>
      </c>
      <c r="F60" s="3" t="s">
        <v>1851</v>
      </c>
      <c r="G60" s="3" t="s">
        <v>5587</v>
      </c>
      <c r="H60">
        <v>100</v>
      </c>
      <c r="I60" s="17">
        <f>+VLOOKUP(E60,[1]Hoja3!$C$6:$E$237,2,0)</f>
        <v>34836582</v>
      </c>
      <c r="J60" s="17">
        <f>+VLOOKUP(E60,[1]Hoja3!$C$6:$E$237,3,0)</f>
        <v>498102</v>
      </c>
      <c r="K60" s="18">
        <f t="shared" si="1"/>
        <v>1.42982454478456E-2</v>
      </c>
      <c r="L60" s="18">
        <f>+VLOOKUP(F60,Hoja2!$A$4:$B$183,2,0)</f>
        <v>-0.15643567635596872</v>
      </c>
    </row>
    <row r="61" spans="1:12" hidden="1" x14ac:dyDescent="0.25">
      <c r="A61">
        <f>+VLOOKUP(C61,Hoja3!$A$2:$B$442,2,0)</f>
        <v>9</v>
      </c>
      <c r="B61" s="3" t="s">
        <v>1345</v>
      </c>
      <c r="C61" s="3" t="s">
        <v>1345</v>
      </c>
      <c r="D61" s="3">
        <f>+VLOOKUP(G61,Hoja3!$C$2:$E$235,2,0)</f>
        <v>91</v>
      </c>
      <c r="E61" s="3" t="str">
        <f t="shared" si="0"/>
        <v>9-91</v>
      </c>
      <c r="F61" s="3" t="s">
        <v>1884</v>
      </c>
      <c r="G61" s="3" t="s">
        <v>5605</v>
      </c>
      <c r="H61" t="s">
        <v>5261</v>
      </c>
      <c r="I61" s="17" t="e">
        <f>+VLOOKUP(E61,#REF!,2,0)</f>
        <v>#REF!</v>
      </c>
      <c r="J61" s="17" t="e">
        <f>+VLOOKUP(E61,#REF!,3,0)</f>
        <v>#REF!</v>
      </c>
      <c r="K61" s="18" t="e">
        <f t="shared" si="1"/>
        <v>#REF!</v>
      </c>
      <c r="L61" s="18" t="e">
        <f>+VLOOKUP(F61,Hoja2!$A$4:$B$183,2,0)</f>
        <v>#N/A</v>
      </c>
    </row>
    <row r="62" spans="1:12" x14ac:dyDescent="0.25">
      <c r="A62">
        <f>+VLOOKUP(C62,Hoja3!$A$2:$B$442,2,0)</f>
        <v>24</v>
      </c>
      <c r="B62" s="3" t="s">
        <v>1905</v>
      </c>
      <c r="C62" s="3" t="s">
        <v>1905</v>
      </c>
      <c r="D62" s="3">
        <f>+VLOOKUP(G62,Hoja3!$C$2:$E$235,2,0)</f>
        <v>3</v>
      </c>
      <c r="E62" s="3" t="str">
        <f t="shared" si="0"/>
        <v>24-3</v>
      </c>
      <c r="F62" s="3" t="s">
        <v>1906</v>
      </c>
      <c r="G62" s="3" t="s">
        <v>1906</v>
      </c>
      <c r="H62">
        <v>96.8</v>
      </c>
      <c r="I62" s="17">
        <f>+VLOOKUP(E62,[1]Hoja3!$C$6:$E$237,2,0)</f>
        <v>11442030</v>
      </c>
      <c r="J62" s="17">
        <f>+VLOOKUP(E62,[1]Hoja3!$C$6:$E$237,3,0)</f>
        <v>1655723</v>
      </c>
      <c r="K62" s="18">
        <f t="shared" si="1"/>
        <v>0.14470535385766337</v>
      </c>
      <c r="L62" s="18">
        <f>+VLOOKUP(F62,Hoja2!$A$4:$B$183,2,0)</f>
        <v>9.8901098901098869E-2</v>
      </c>
    </row>
    <row r="63" spans="1:12" hidden="1" x14ac:dyDescent="0.25">
      <c r="A63">
        <f>+VLOOKUP(C63,Hoja3!$A$2:$B$442,2,0)</f>
        <v>24</v>
      </c>
      <c r="B63" s="3" t="s">
        <v>1905</v>
      </c>
      <c r="C63" s="3" t="s">
        <v>1905</v>
      </c>
      <c r="D63" s="3">
        <f>+VLOOKUP(G63,Hoja3!$C$2:$E$235,2,0)</f>
        <v>2</v>
      </c>
      <c r="E63" s="3" t="str">
        <f t="shared" si="0"/>
        <v>24-2</v>
      </c>
      <c r="F63" s="3" t="s">
        <v>1952</v>
      </c>
      <c r="G63" s="3" t="s">
        <v>1952</v>
      </c>
      <c r="H63">
        <v>100</v>
      </c>
      <c r="I63" s="17" t="e">
        <f>+VLOOKUP(E63,#REF!,2,0)</f>
        <v>#REF!</v>
      </c>
      <c r="J63" s="17" t="e">
        <f>+VLOOKUP(E63,#REF!,3,0)</f>
        <v>#REF!</v>
      </c>
      <c r="K63" s="18" t="e">
        <f t="shared" si="1"/>
        <v>#REF!</v>
      </c>
      <c r="L63" s="18" t="e">
        <f>+VLOOKUP(F63,Hoja2!$A$4:$B$183,2,0)</f>
        <v>#VALUE!</v>
      </c>
    </row>
    <row r="64" spans="1:12" hidden="1" x14ac:dyDescent="0.25">
      <c r="A64">
        <f>+VLOOKUP(C64,Hoja3!$A$2:$B$442,2,0)</f>
        <v>24</v>
      </c>
      <c r="B64" s="3" t="s">
        <v>1905</v>
      </c>
      <c r="C64" s="3" t="s">
        <v>1905</v>
      </c>
      <c r="D64" s="3">
        <f>+VLOOKUP(G64,Hoja3!$C$2:$E$235,2,0)</f>
        <v>1</v>
      </c>
      <c r="E64" s="3" t="str">
        <f t="shared" si="0"/>
        <v>24-1</v>
      </c>
      <c r="F64" s="3" t="s">
        <v>1977</v>
      </c>
      <c r="G64" s="3" t="s">
        <v>1977</v>
      </c>
      <c r="H64">
        <v>100</v>
      </c>
      <c r="I64" s="17">
        <f>+VLOOKUP(E64,[1]Hoja3!$C$6:$E$237,2,0)</f>
        <v>94090329</v>
      </c>
      <c r="J64" s="17" t="e">
        <f>+VLOOKUP(E64,#REF!,3,0)</f>
        <v>#REF!</v>
      </c>
      <c r="K64" s="18" t="e">
        <f t="shared" si="1"/>
        <v>#REF!</v>
      </c>
      <c r="L64" s="18" t="e">
        <f>+VLOOKUP(F64,Hoja2!$A$4:$B$183,2,0)</f>
        <v>#VALUE!</v>
      </c>
    </row>
    <row r="65" spans="1:12" x14ac:dyDescent="0.25">
      <c r="A65">
        <f>+VLOOKUP(C65,Hoja3!$A$2:$B$442,2,0)</f>
        <v>24</v>
      </c>
      <c r="B65" s="3" t="s">
        <v>1905</v>
      </c>
      <c r="C65" s="3" t="s">
        <v>1905</v>
      </c>
      <c r="D65" s="3">
        <f>+VLOOKUP(G65,Hoja3!$C$2:$E$235,2,0)</f>
        <v>4</v>
      </c>
      <c r="E65" s="3" t="str">
        <f t="shared" si="0"/>
        <v>24-4</v>
      </c>
      <c r="F65" s="3" t="s">
        <v>2013</v>
      </c>
      <c r="G65" s="3" t="s">
        <v>2013</v>
      </c>
      <c r="H65">
        <v>98.1</v>
      </c>
      <c r="I65" s="17">
        <f>+VLOOKUP(E65,[1]Hoja3!$C$6:$E$237,2,0)</f>
        <v>15788346</v>
      </c>
      <c r="J65" s="17">
        <f>+VLOOKUP(E65,[1]Hoja3!$C$6:$E$237,3,0)</f>
        <v>2409</v>
      </c>
      <c r="K65" s="18">
        <f t="shared" si="1"/>
        <v>1.5258089732768715E-4</v>
      </c>
      <c r="L65" s="18">
        <f>+VLOOKUP(F65,Hoja2!$A$4:$B$183,2,0)</f>
        <v>-2.6561915450804319E-2</v>
      </c>
    </row>
    <row r="66" spans="1:12" x14ac:dyDescent="0.25">
      <c r="A66">
        <f>+VLOOKUP(C66,Hoja3!$A$2:$B$442,2,0)</f>
        <v>8</v>
      </c>
      <c r="B66" s="3" t="s">
        <v>2034</v>
      </c>
      <c r="C66" s="3" t="s">
        <v>2034</v>
      </c>
      <c r="D66" s="3">
        <f>+VLOOKUP(G66,Hoja3!$C$2:$E$235,2,0)</f>
        <v>31</v>
      </c>
      <c r="E66" s="3" t="str">
        <f t="shared" si="0"/>
        <v>8-31</v>
      </c>
      <c r="F66" s="3" t="s">
        <v>2035</v>
      </c>
      <c r="G66" s="3" t="s">
        <v>5586</v>
      </c>
      <c r="H66">
        <v>100</v>
      </c>
      <c r="I66" s="17">
        <f>+VLOOKUP(E66,[1]Hoja3!$C$6:$E$237,2,0)</f>
        <v>21339448</v>
      </c>
      <c r="J66" s="17">
        <f>+VLOOKUP(E66,[1]Hoja3!$C$6:$E$237,3,0)</f>
        <v>86835683</v>
      </c>
      <c r="K66" s="18">
        <f t="shared" si="1"/>
        <v>4.0692562900408671</v>
      </c>
      <c r="L66" s="18">
        <f>+VLOOKUP(F66,Hoja2!$A$4:$B$183,2,0)</f>
        <v>0</v>
      </c>
    </row>
    <row r="67" spans="1:12" x14ac:dyDescent="0.25">
      <c r="A67">
        <f>+VLOOKUP(C67,Hoja3!$A$2:$B$442,2,0)</f>
        <v>8</v>
      </c>
      <c r="B67" s="3" t="s">
        <v>2034</v>
      </c>
      <c r="C67" s="3" t="s">
        <v>2034</v>
      </c>
      <c r="D67" s="3">
        <f>+VLOOKUP(G67,Hoja3!$C$2:$E$235,2,0)</f>
        <v>30</v>
      </c>
      <c r="E67" s="3" t="str">
        <f t="shared" ref="E67:E130" si="2">+A67&amp;"-"&amp;D67</f>
        <v>8-30</v>
      </c>
      <c r="F67" s="3" t="s">
        <v>2068</v>
      </c>
      <c r="G67" s="3" t="s">
        <v>2068</v>
      </c>
      <c r="H67">
        <v>91.9</v>
      </c>
      <c r="I67" s="17">
        <f>+VLOOKUP(E67,[1]Hoja3!$C$6:$E$237,2,0)</f>
        <v>26116163</v>
      </c>
      <c r="J67" s="17">
        <f>+VLOOKUP(E67,[1]Hoja3!$C$6:$E$237,3,0)</f>
        <v>-8553</v>
      </c>
      <c r="K67" s="18">
        <f t="shared" ref="K67:K130" si="3">+J67/I67</f>
        <v>-3.2749833886394413E-4</v>
      </c>
      <c r="L67" s="18">
        <f>+VLOOKUP(F67,Hoja2!$A$4:$B$183,2,0)</f>
        <v>-0.13775252525252527</v>
      </c>
    </row>
    <row r="68" spans="1:12" x14ac:dyDescent="0.25">
      <c r="A68">
        <f>+VLOOKUP(C68,Hoja3!$A$2:$B$442,2,0)</f>
        <v>8</v>
      </c>
      <c r="B68" s="3" t="s">
        <v>2034</v>
      </c>
      <c r="C68" s="3" t="s">
        <v>2034</v>
      </c>
      <c r="D68" s="3">
        <f>+VLOOKUP(G68,Hoja3!$C$2:$E$235,2,0)</f>
        <v>7</v>
      </c>
      <c r="E68" s="3" t="str">
        <f t="shared" si="2"/>
        <v>8-7</v>
      </c>
      <c r="F68" s="3" t="s">
        <v>2107</v>
      </c>
      <c r="G68" s="3" t="s">
        <v>2107</v>
      </c>
      <c r="H68">
        <v>100</v>
      </c>
      <c r="I68" s="17">
        <f>+VLOOKUP(E68,[1]Hoja3!$C$6:$E$237,2,0)</f>
        <v>10877883</v>
      </c>
      <c r="J68" s="17">
        <f>+VLOOKUP(E68,[1]Hoja3!$C$6:$E$237,3,0)</f>
        <v>355354</v>
      </c>
      <c r="K68" s="18">
        <f t="shared" si="3"/>
        <v>3.2667569599709796E-2</v>
      </c>
      <c r="L68" s="18">
        <f>+VLOOKUP(F68,Hoja2!$A$4:$B$183,2,0)</f>
        <v>-0.16353430634387428</v>
      </c>
    </row>
    <row r="69" spans="1:12" x14ac:dyDescent="0.25">
      <c r="A69">
        <f>+VLOOKUP(C69,Hoja3!$A$2:$B$442,2,0)</f>
        <v>8</v>
      </c>
      <c r="B69" s="3" t="s">
        <v>2034</v>
      </c>
      <c r="C69" s="3" t="s">
        <v>2034</v>
      </c>
      <c r="D69" s="3">
        <f>+VLOOKUP(G69,Hoja3!$C$2:$E$235,2,0)</f>
        <v>2</v>
      </c>
      <c r="E69" s="3" t="str">
        <f t="shared" si="2"/>
        <v>8-2</v>
      </c>
      <c r="F69" s="3" t="s">
        <v>2135</v>
      </c>
      <c r="G69" s="3" t="s">
        <v>2135</v>
      </c>
      <c r="H69">
        <v>99.7</v>
      </c>
      <c r="I69" s="17">
        <f>+VLOOKUP(E69,[1]Hoja3!$C$6:$E$237,2,0)</f>
        <v>21614135</v>
      </c>
      <c r="J69" s="17">
        <f>+VLOOKUP(E69,[1]Hoja3!$C$6:$E$237,3,0)</f>
        <v>419682</v>
      </c>
      <c r="K69" s="18">
        <f t="shared" si="3"/>
        <v>1.9417015763064309E-2</v>
      </c>
      <c r="L69" s="18">
        <f>+VLOOKUP(F69,Hoja2!$A$4:$B$183,2,0)</f>
        <v>-3.3881344389887921E-2</v>
      </c>
    </row>
    <row r="70" spans="1:12" x14ac:dyDescent="0.25">
      <c r="A70">
        <f>+VLOOKUP(C70,Hoja3!$A$2:$B$442,2,0)</f>
        <v>8</v>
      </c>
      <c r="B70" s="3" t="s">
        <v>2034</v>
      </c>
      <c r="C70" s="3" t="s">
        <v>2034</v>
      </c>
      <c r="D70" s="3">
        <f>+VLOOKUP(G70,Hoja3!$C$2:$E$235,2,0)</f>
        <v>15</v>
      </c>
      <c r="E70" s="3" t="str">
        <f t="shared" si="2"/>
        <v>8-15</v>
      </c>
      <c r="F70" s="3" t="s">
        <v>2163</v>
      </c>
      <c r="G70" s="3" t="s">
        <v>2163</v>
      </c>
      <c r="H70">
        <v>98.5</v>
      </c>
      <c r="I70" s="17">
        <f>+VLOOKUP(E70,[1]Hoja3!$C$6:$E$237,2,0)</f>
        <v>11930189</v>
      </c>
      <c r="J70" s="17">
        <f>+VLOOKUP(E70,[1]Hoja3!$C$6:$E$237,3,0)</f>
        <v>-3186</v>
      </c>
      <c r="K70" s="18">
        <f t="shared" si="3"/>
        <v>-2.6705360661092626E-4</v>
      </c>
      <c r="L70" s="18">
        <f>+VLOOKUP(F70,Hoja2!$A$4:$B$183,2,0)</f>
        <v>-0.15654428269273116</v>
      </c>
    </row>
    <row r="71" spans="1:12" x14ac:dyDescent="0.25">
      <c r="A71">
        <f>+VLOOKUP(C71,Hoja3!$A$2:$B$442,2,0)</f>
        <v>8</v>
      </c>
      <c r="B71" s="3" t="s">
        <v>2034</v>
      </c>
      <c r="C71" s="3" t="s">
        <v>2034</v>
      </c>
      <c r="D71" s="3">
        <v>8</v>
      </c>
      <c r="E71" s="3" t="str">
        <f t="shared" si="2"/>
        <v>8-8</v>
      </c>
      <c r="F71" s="3" t="s">
        <v>2211</v>
      </c>
      <c r="G71" s="3" t="s">
        <v>2211</v>
      </c>
      <c r="H71">
        <v>100</v>
      </c>
      <c r="I71" s="17" t="e">
        <f>+VLOOKUP(E71,[1]Hoja3!$C$6:$E$237,2,0)</f>
        <v>#N/A</v>
      </c>
      <c r="J71" s="17" t="e">
        <f>+VLOOKUP(E71,[1]Hoja3!$C$6:$E$237,3,0)</f>
        <v>#N/A</v>
      </c>
      <c r="K71" s="18" t="e">
        <f t="shared" si="3"/>
        <v>#N/A</v>
      </c>
      <c r="L71" s="18">
        <f>+VLOOKUP(F71,Hoja2!$A$4:$B$183,2,0)</f>
        <v>-0.125</v>
      </c>
    </row>
    <row r="72" spans="1:12" x14ac:dyDescent="0.25">
      <c r="A72">
        <f>+VLOOKUP(C72,Hoja3!$A$2:$B$442,2,0)</f>
        <v>8</v>
      </c>
      <c r="B72" s="3" t="s">
        <v>2034</v>
      </c>
      <c r="C72" s="3" t="s">
        <v>2034</v>
      </c>
      <c r="D72" s="3">
        <f>+VLOOKUP(G72,Hoja3!$C$2:$E$235,2,0)</f>
        <v>3</v>
      </c>
      <c r="E72" s="3" t="str">
        <f t="shared" si="2"/>
        <v>8-3</v>
      </c>
      <c r="F72" s="3" t="s">
        <v>2255</v>
      </c>
      <c r="G72" s="3" t="s">
        <v>2255</v>
      </c>
      <c r="H72">
        <v>95.2</v>
      </c>
      <c r="I72" s="17">
        <f>+VLOOKUP(E72,[1]Hoja3!$C$6:$E$237,2,0)</f>
        <v>226862806</v>
      </c>
      <c r="J72" s="17">
        <f>+VLOOKUP(E72,[1]Hoja3!$C$6:$E$237,3,0)</f>
        <v>676645</v>
      </c>
      <c r="K72" s="18">
        <f t="shared" si="3"/>
        <v>2.9826176089878744E-3</v>
      </c>
      <c r="L72" s="18">
        <f>+VLOOKUP(F72,Hoja2!$A$4:$B$183,2,0)</f>
        <v>-7.4442550001209168E-2</v>
      </c>
    </row>
    <row r="73" spans="1:12" x14ac:dyDescent="0.25">
      <c r="A73">
        <f>+VLOOKUP(C73,Hoja3!$A$2:$B$442,2,0)</f>
        <v>8</v>
      </c>
      <c r="B73" s="3" t="s">
        <v>2034</v>
      </c>
      <c r="C73" s="3" t="s">
        <v>2034</v>
      </c>
      <c r="D73" s="3">
        <f>+VLOOKUP(G73,Hoja3!$C$2:$E$235,2,0)</f>
        <v>5</v>
      </c>
      <c r="E73" s="3" t="str">
        <f t="shared" si="2"/>
        <v>8-5</v>
      </c>
      <c r="F73" s="3" t="s">
        <v>2285</v>
      </c>
      <c r="G73" s="3" t="s">
        <v>2285</v>
      </c>
      <c r="H73">
        <v>100</v>
      </c>
      <c r="I73" s="17">
        <f>+VLOOKUP(E73,[1]Hoja3!$C$6:$E$237,2,0)</f>
        <v>66605613</v>
      </c>
      <c r="J73" s="17">
        <f>+VLOOKUP(E73,[1]Hoja3!$C$6:$E$237,3,0)</f>
        <v>427664</v>
      </c>
      <c r="K73" s="18">
        <f t="shared" si="3"/>
        <v>6.4208402375937898E-3</v>
      </c>
      <c r="L73" s="18">
        <f>+VLOOKUP(F73,Hoja2!$A$4:$B$183,2,0)</f>
        <v>-0.15381461451558684</v>
      </c>
    </row>
    <row r="74" spans="1:12" x14ac:dyDescent="0.25">
      <c r="A74">
        <f>+VLOOKUP(C74,Hoja3!$A$2:$B$442,2,0)</f>
        <v>8</v>
      </c>
      <c r="B74" s="3" t="s">
        <v>2034</v>
      </c>
      <c r="C74" s="3" t="s">
        <v>2034</v>
      </c>
      <c r="D74" s="3">
        <f>+VLOOKUP(G74,Hoja3!$C$2:$E$235,2,0)</f>
        <v>4</v>
      </c>
      <c r="E74" s="3" t="str">
        <f t="shared" si="2"/>
        <v>8-4</v>
      </c>
      <c r="F74" s="3" t="s">
        <v>2319</v>
      </c>
      <c r="G74" s="3" t="s">
        <v>2319</v>
      </c>
      <c r="H74">
        <v>100</v>
      </c>
      <c r="I74" s="17">
        <f>+VLOOKUP(E74,[1]Hoja3!$C$6:$E$237,2,0)</f>
        <v>92581827</v>
      </c>
      <c r="J74" s="17">
        <f>+VLOOKUP(E74,[1]Hoja3!$C$6:$E$237,3,0)</f>
        <v>-7624846</v>
      </c>
      <c r="K74" s="18">
        <f t="shared" si="3"/>
        <v>-8.2357912422704724E-2</v>
      </c>
      <c r="L74" s="18">
        <f>+VLOOKUP(F74,Hoja2!$A$4:$B$183,2,0)</f>
        <v>2.176278563656024E-3</v>
      </c>
    </row>
    <row r="75" spans="1:12" hidden="1" x14ac:dyDescent="0.25">
      <c r="A75">
        <f>+VLOOKUP(C75,Hoja3!$A$2:$B$442,2,0)</f>
        <v>8</v>
      </c>
      <c r="B75" s="3" t="s">
        <v>2034</v>
      </c>
      <c r="C75" s="3" t="s">
        <v>2034</v>
      </c>
      <c r="D75" s="3">
        <f>+VLOOKUP(G75,Hoja3!$C$2:$E$235,2,0)</f>
        <v>17</v>
      </c>
      <c r="E75" s="3" t="str">
        <f t="shared" si="2"/>
        <v>8-17</v>
      </c>
      <c r="F75" s="3" t="s">
        <v>2344</v>
      </c>
      <c r="G75" s="3" t="s">
        <v>2344</v>
      </c>
      <c r="H75">
        <v>100</v>
      </c>
      <c r="I75" s="17" t="e">
        <f>+VLOOKUP(E75,#REF!,2,0)</f>
        <v>#REF!</v>
      </c>
      <c r="J75" s="17" t="e">
        <f>+VLOOKUP(E75,#REF!,3,0)</f>
        <v>#REF!</v>
      </c>
      <c r="K75" s="18" t="e">
        <f t="shared" si="3"/>
        <v>#REF!</v>
      </c>
      <c r="L75" s="18" t="e">
        <f>+VLOOKUP(F75,Hoja2!$A$4:$B$183,2,0)</f>
        <v>#N/A</v>
      </c>
    </row>
    <row r="76" spans="1:12" x14ac:dyDescent="0.25">
      <c r="A76">
        <f>+VLOOKUP(C76,Hoja3!$A$2:$B$442,2,0)</f>
        <v>8</v>
      </c>
      <c r="B76" s="3" t="s">
        <v>2034</v>
      </c>
      <c r="C76" s="3" t="s">
        <v>2034</v>
      </c>
      <c r="D76" s="3">
        <f>+VLOOKUP(G76,Hoja3!$C$2:$E$235,2,0)</f>
        <v>16</v>
      </c>
      <c r="E76" s="3" t="str">
        <f t="shared" si="2"/>
        <v>8-16</v>
      </c>
      <c r="F76" s="3" t="s">
        <v>2369</v>
      </c>
      <c r="G76" s="3" t="s">
        <v>2369</v>
      </c>
      <c r="H76">
        <v>100</v>
      </c>
      <c r="I76" s="17">
        <f>+VLOOKUP(E76,[1]Hoja3!$C$6:$E$237,2,0)</f>
        <v>4159994</v>
      </c>
      <c r="J76" s="17">
        <f>+VLOOKUP(E76,[1]Hoja3!$C$6:$E$237,3,0)</f>
        <v>315719</v>
      </c>
      <c r="K76" s="18">
        <f t="shared" si="3"/>
        <v>7.5894099847259394E-2</v>
      </c>
      <c r="L76" s="18">
        <f>+VLOOKUP(F76,Hoja2!$A$4:$B$183,2,0)</f>
        <v>-0.1176662356693389</v>
      </c>
    </row>
    <row r="77" spans="1:12" x14ac:dyDescent="0.25">
      <c r="A77">
        <f>+VLOOKUP(C77,Hoja3!$A$2:$B$442,2,0)</f>
        <v>10</v>
      </c>
      <c r="B77" s="3" t="s">
        <v>2390</v>
      </c>
      <c r="C77" s="3" t="s">
        <v>2390</v>
      </c>
      <c r="D77" s="3">
        <f>+VLOOKUP(G77,Hoja3!$C$2:$E$235,2,0)</f>
        <v>9</v>
      </c>
      <c r="E77" s="3" t="str">
        <f t="shared" si="2"/>
        <v>10-9</v>
      </c>
      <c r="F77" s="3" t="s">
        <v>2391</v>
      </c>
      <c r="G77" s="3" t="s">
        <v>2391</v>
      </c>
      <c r="H77">
        <v>82.3</v>
      </c>
      <c r="I77" s="17">
        <f>+VLOOKUP(E77,[1]Hoja3!$C$6:$E$237,2,0)</f>
        <v>66910021</v>
      </c>
      <c r="J77" s="17">
        <f>+VLOOKUP(E77,[1]Hoja3!$C$6:$E$237,3,0)</f>
        <v>2145581</v>
      </c>
      <c r="K77" s="18">
        <f t="shared" si="3"/>
        <v>3.2066661584219204E-2</v>
      </c>
      <c r="L77" s="18">
        <f>+VLOOKUP(F77,Hoja2!$A$4:$B$183,2,0)</f>
        <v>-8.5133802684953575E-2</v>
      </c>
    </row>
    <row r="78" spans="1:12" hidden="1" x14ac:dyDescent="0.25">
      <c r="A78">
        <f>+VLOOKUP(C78,Hoja3!$A$2:$B$442,2,0)</f>
        <v>10</v>
      </c>
      <c r="B78" s="3" t="s">
        <v>2390</v>
      </c>
      <c r="C78" s="3" t="s">
        <v>2390</v>
      </c>
      <c r="D78" s="3">
        <f>+VLOOKUP(G78,Hoja3!$C$2:$E$235,2,0)</f>
        <v>4</v>
      </c>
      <c r="E78" s="3" t="str">
        <f t="shared" si="2"/>
        <v>10-4</v>
      </c>
      <c r="F78" s="3" t="s">
        <v>2423</v>
      </c>
      <c r="G78" s="3" t="s">
        <v>2423</v>
      </c>
      <c r="H78">
        <v>92.9</v>
      </c>
      <c r="I78" s="17">
        <f>+VLOOKUP(E78,[1]Hoja3!$C$6:$E$237,2,0)</f>
        <v>542512188</v>
      </c>
      <c r="J78" s="17" t="e">
        <f>+VLOOKUP(E78,#REF!,3,0)</f>
        <v>#REF!</v>
      </c>
      <c r="K78" s="18" t="e">
        <f t="shared" si="3"/>
        <v>#REF!</v>
      </c>
      <c r="L78" s="18" t="e">
        <f>+VLOOKUP(F78,Hoja2!$A$4:$B$183,2,0)</f>
        <v>#VALUE!</v>
      </c>
    </row>
    <row r="79" spans="1:12" hidden="1" x14ac:dyDescent="0.25">
      <c r="A79">
        <f>+VLOOKUP(C79,Hoja3!$A$2:$B$442,2,0)</f>
        <v>10</v>
      </c>
      <c r="B79" s="3" t="s">
        <v>2390</v>
      </c>
      <c r="C79" s="3" t="s">
        <v>2390</v>
      </c>
      <c r="D79" s="3">
        <v>10</v>
      </c>
      <c r="E79" s="3" t="str">
        <f t="shared" si="2"/>
        <v>10-10</v>
      </c>
      <c r="F79" s="3" t="s">
        <v>2450</v>
      </c>
      <c r="G79" s="3" t="s">
        <v>2450</v>
      </c>
      <c r="H79">
        <v>98.7</v>
      </c>
      <c r="I79" s="17" t="e">
        <f>+VLOOKUP(E79,#REF!,2,0)</f>
        <v>#REF!</v>
      </c>
      <c r="J79" s="17" t="e">
        <f>+VLOOKUP(E79,#REF!,3,0)</f>
        <v>#REF!</v>
      </c>
      <c r="K79" s="18" t="e">
        <f t="shared" si="3"/>
        <v>#REF!</v>
      </c>
      <c r="L79" s="18">
        <f>+VLOOKUP(F79,Hoja2!$A$4:$B$183,2,0)</f>
        <v>-0.17417348851604048</v>
      </c>
    </row>
    <row r="80" spans="1:12" x14ac:dyDescent="0.25">
      <c r="A80">
        <f>+VLOOKUP(C80,Hoja3!$A$2:$B$442,2,0)</f>
        <v>10</v>
      </c>
      <c r="B80" s="3" t="s">
        <v>2390</v>
      </c>
      <c r="C80" s="3" t="s">
        <v>2390</v>
      </c>
      <c r="D80" s="3">
        <f>+VLOOKUP(G80,Hoja3!$C$2:$E$235,2,0)</f>
        <v>2</v>
      </c>
      <c r="E80" s="3" t="str">
        <f t="shared" si="2"/>
        <v>10-2</v>
      </c>
      <c r="F80" s="3" t="s">
        <v>2471</v>
      </c>
      <c r="G80" s="3" t="s">
        <v>2471</v>
      </c>
      <c r="H80">
        <v>81.7</v>
      </c>
      <c r="I80" s="17">
        <f>+VLOOKUP(E80,[1]Hoja3!$C$6:$E$237,2,0)</f>
        <v>174422498</v>
      </c>
      <c r="J80" s="17">
        <f>+VLOOKUP(E80,[1]Hoja3!$C$6:$E$237,3,0)</f>
        <v>6779518</v>
      </c>
      <c r="K80" s="18">
        <f t="shared" si="3"/>
        <v>3.8868368918784778E-2</v>
      </c>
      <c r="L80" s="18">
        <f>+VLOOKUP(F80,Hoja2!$A$4:$B$183,2,0)</f>
        <v>-1.6043590131678345E-2</v>
      </c>
    </row>
    <row r="81" spans="1:12" x14ac:dyDescent="0.25">
      <c r="A81">
        <f>+VLOOKUP(C81,Hoja3!$A$2:$B$442,2,0)</f>
        <v>10</v>
      </c>
      <c r="B81" s="3" t="s">
        <v>2390</v>
      </c>
      <c r="C81" s="3" t="s">
        <v>2390</v>
      </c>
      <c r="D81" s="3">
        <f>+VLOOKUP(G81,Hoja3!$C$2:$E$235,2,0)</f>
        <v>3</v>
      </c>
      <c r="E81" s="3" t="str">
        <f t="shared" si="2"/>
        <v>10-3</v>
      </c>
      <c r="F81" s="3" t="s">
        <v>2505</v>
      </c>
      <c r="G81" s="3" t="s">
        <v>2505</v>
      </c>
      <c r="H81">
        <v>90.3</v>
      </c>
      <c r="I81" s="17">
        <f>+VLOOKUP(E81,[1]Hoja3!$C$6:$E$237,2,0)</f>
        <v>50257081</v>
      </c>
      <c r="J81" s="17">
        <f>+VLOOKUP(E81,[1]Hoja3!$C$6:$E$237,3,0)</f>
        <v>1783069</v>
      </c>
      <c r="K81" s="18">
        <f t="shared" si="3"/>
        <v>3.5478960666259149E-2</v>
      </c>
      <c r="L81" s="18">
        <f>+VLOOKUP(F81,Hoja2!$A$4:$B$183,2,0)</f>
        <v>-2.0970996704446382E-2</v>
      </c>
    </row>
    <row r="82" spans="1:12" x14ac:dyDescent="0.25">
      <c r="A82">
        <f>+VLOOKUP(C82,Hoja3!$A$2:$B$442,2,0)</f>
        <v>10</v>
      </c>
      <c r="B82" s="3" t="s">
        <v>2390</v>
      </c>
      <c r="C82" s="3" t="s">
        <v>2390</v>
      </c>
      <c r="D82" s="3">
        <f>+VLOOKUP(G82,Hoja3!$C$2:$E$235,2,0)</f>
        <v>7</v>
      </c>
      <c r="E82" s="3" t="str">
        <f t="shared" si="2"/>
        <v>10-7</v>
      </c>
      <c r="F82" s="3" t="s">
        <v>2532</v>
      </c>
      <c r="G82" s="3" t="s">
        <v>2532</v>
      </c>
      <c r="H82">
        <v>83.4</v>
      </c>
      <c r="I82" s="17">
        <f>+VLOOKUP(E82,[1]Hoja3!$C$6:$E$237,2,0)</f>
        <v>112016441</v>
      </c>
      <c r="J82" s="17">
        <f>+VLOOKUP(E82,[1]Hoja3!$C$6:$E$237,3,0)</f>
        <v>3481</v>
      </c>
      <c r="K82" s="18">
        <f t="shared" si="3"/>
        <v>3.1075795382572457E-5</v>
      </c>
      <c r="L82" s="18">
        <f>+VLOOKUP(F82,Hoja2!$A$4:$B$183,2,0)</f>
        <v>0</v>
      </c>
    </row>
    <row r="83" spans="1:12" hidden="1" x14ac:dyDescent="0.25">
      <c r="A83">
        <f>+VLOOKUP(C83,Hoja3!$A$2:$B$442,2,0)</f>
        <v>10</v>
      </c>
      <c r="B83" s="3" t="s">
        <v>2390</v>
      </c>
      <c r="C83" s="3" t="s">
        <v>2390</v>
      </c>
      <c r="D83" s="3">
        <f>+VLOOKUP(G83,Hoja3!$C$2:$E$235,2,0)</f>
        <v>6</v>
      </c>
      <c r="E83" s="3" t="str">
        <f t="shared" si="2"/>
        <v>10-6</v>
      </c>
      <c r="F83" s="3" t="s">
        <v>2543</v>
      </c>
      <c r="G83" s="3" t="s">
        <v>5569</v>
      </c>
      <c r="H83">
        <v>100</v>
      </c>
      <c r="I83" s="17">
        <f>+VLOOKUP(E83,[1]Hoja3!$C$6:$E$237,2,0)</f>
        <v>4075824</v>
      </c>
      <c r="J83" s="17" t="e">
        <f>+VLOOKUP(E83,#REF!,3,0)</f>
        <v>#REF!</v>
      </c>
      <c r="K83" s="18" t="e">
        <f t="shared" si="3"/>
        <v>#REF!</v>
      </c>
      <c r="L83" s="18">
        <f>+VLOOKUP(F83,Hoja2!$A$4:$B$183,2,0)</f>
        <v>-0.30977845683728034</v>
      </c>
    </row>
    <row r="84" spans="1:12" x14ac:dyDescent="0.25">
      <c r="A84">
        <f>+VLOOKUP(C84,Hoja3!$A$2:$B$442,2,0)</f>
        <v>27</v>
      </c>
      <c r="B84" s="3" t="s">
        <v>2592</v>
      </c>
      <c r="C84" s="3" t="s">
        <v>5562</v>
      </c>
      <c r="D84" s="3">
        <f>+VLOOKUP(G84,Hoja3!$C$2:$E$235,2,0)</f>
        <v>2</v>
      </c>
      <c r="E84" s="3" t="str">
        <f t="shared" si="2"/>
        <v>27-2</v>
      </c>
      <c r="F84" s="3" t="s">
        <v>2593</v>
      </c>
      <c r="G84" s="3" t="s">
        <v>5563</v>
      </c>
      <c r="H84">
        <v>94</v>
      </c>
      <c r="I84" s="17">
        <f>+VLOOKUP(E84,[1]Hoja3!$C$6:$E$237,2,0)</f>
        <v>61515096</v>
      </c>
      <c r="J84" s="17">
        <f>+VLOOKUP(E84,[1]Hoja3!$C$6:$E$237,3,0)</f>
        <v>1749825</v>
      </c>
      <c r="K84" s="18">
        <f t="shared" si="3"/>
        <v>2.8445456705456496E-2</v>
      </c>
      <c r="L84" s="18">
        <f>+VLOOKUP(F84,Hoja2!$A$4:$B$183,2,0)</f>
        <v>0</v>
      </c>
    </row>
    <row r="85" spans="1:12" x14ac:dyDescent="0.25">
      <c r="A85">
        <f>+VLOOKUP(C85,Hoja3!$A$2:$B$442,2,0)</f>
        <v>27</v>
      </c>
      <c r="B85" s="3" t="s">
        <v>2592</v>
      </c>
      <c r="C85" s="3" t="s">
        <v>5562</v>
      </c>
      <c r="D85" s="3">
        <f>+VLOOKUP(G85,Hoja3!$C$2:$E$235,2,0)</f>
        <v>1</v>
      </c>
      <c r="E85" s="3" t="str">
        <f t="shared" si="2"/>
        <v>27-1</v>
      </c>
      <c r="F85" s="3" t="s">
        <v>2632</v>
      </c>
      <c r="G85" s="3" t="s">
        <v>5579</v>
      </c>
      <c r="H85">
        <v>94.2</v>
      </c>
      <c r="I85" s="17">
        <f>+VLOOKUP(E85,[1]Hoja3!$C$6:$E$237,2,0)</f>
        <v>7849627</v>
      </c>
      <c r="J85" s="17">
        <f>+VLOOKUP(E85,[1]Hoja3!$C$6:$E$237,3,0)</f>
        <v>4682559</v>
      </c>
      <c r="K85" s="18">
        <f t="shared" si="3"/>
        <v>0.59653267601122961</v>
      </c>
      <c r="L85" s="18">
        <f>+VLOOKUP(F85,Hoja2!$A$4:$B$183,2,0)</f>
        <v>6.3829787234042548E-2</v>
      </c>
    </row>
    <row r="86" spans="1:12" x14ac:dyDescent="0.25">
      <c r="A86">
        <f>+VLOOKUP(C86,Hoja3!$A$2:$B$442,2,0)</f>
        <v>29</v>
      </c>
      <c r="B86" s="3" t="s">
        <v>2675</v>
      </c>
      <c r="C86" s="3" t="s">
        <v>2675</v>
      </c>
      <c r="D86" s="3">
        <f>+VLOOKUP(G86,Hoja3!$C$2:$E$235,2,0)</f>
        <v>3</v>
      </c>
      <c r="E86" s="3" t="str">
        <f t="shared" si="2"/>
        <v>29-3</v>
      </c>
      <c r="F86" s="3" t="s">
        <v>2676</v>
      </c>
      <c r="G86" s="3" t="s">
        <v>2676</v>
      </c>
      <c r="H86">
        <v>99.4</v>
      </c>
      <c r="I86" s="17">
        <f>+VLOOKUP(E86,[1]Hoja3!$C$6:$E$237,2,0)</f>
        <v>82967086</v>
      </c>
      <c r="J86" s="17">
        <f>+VLOOKUP(E86,[1]Hoja3!$C$6:$E$237,3,0)</f>
        <v>24189952</v>
      </c>
      <c r="K86" s="18">
        <f t="shared" si="3"/>
        <v>0.29156082449370346</v>
      </c>
      <c r="L86" s="18">
        <f>+VLOOKUP(F86,Hoja2!$A$4:$B$183,2,0)</f>
        <v>-2.7364385649230175E-2</v>
      </c>
    </row>
    <row r="87" spans="1:12" hidden="1" x14ac:dyDescent="0.25">
      <c r="A87">
        <f>+VLOOKUP(C87,Hoja3!$A$2:$B$442,2,0)</f>
        <v>29</v>
      </c>
      <c r="B87" s="3" t="s">
        <v>2675</v>
      </c>
      <c r="C87" s="3" t="s">
        <v>2675</v>
      </c>
      <c r="D87" s="3">
        <f>+VLOOKUP(G87,Hoja3!$C$2:$E$235,2,0)</f>
        <v>1</v>
      </c>
      <c r="E87" s="3" t="str">
        <f t="shared" si="2"/>
        <v>29-1</v>
      </c>
      <c r="F87" s="3" t="s">
        <v>2711</v>
      </c>
      <c r="G87" s="3" t="s">
        <v>2711</v>
      </c>
      <c r="H87">
        <v>100</v>
      </c>
      <c r="I87" s="17" t="e">
        <f>+VLOOKUP(E87,#REF!,2,0)</f>
        <v>#REF!</v>
      </c>
      <c r="J87" s="17" t="e">
        <f>+VLOOKUP(E87,#REF!,3,0)</f>
        <v>#REF!</v>
      </c>
      <c r="K87" s="18" t="e">
        <f t="shared" si="3"/>
        <v>#REF!</v>
      </c>
      <c r="L87" s="18" t="e">
        <f>+VLOOKUP(F87,Hoja2!$A$4:$B$183,2,0)</f>
        <v>#N/A</v>
      </c>
    </row>
    <row r="88" spans="1:12" hidden="1" x14ac:dyDescent="0.25">
      <c r="A88">
        <f>+VLOOKUP(C88,Hoja3!$A$2:$B$442,2,0)</f>
        <v>29</v>
      </c>
      <c r="B88" s="3" t="s">
        <v>2675</v>
      </c>
      <c r="C88" s="3" t="s">
        <v>2675</v>
      </c>
      <c r="D88" s="3">
        <f>+VLOOKUP(G88,Hoja3!$C$2:$E$235,2,0)</f>
        <v>2</v>
      </c>
      <c r="E88" s="3" t="str">
        <f t="shared" si="2"/>
        <v>29-2</v>
      </c>
      <c r="F88" s="3" t="s">
        <v>2739</v>
      </c>
      <c r="G88" s="3" t="s">
        <v>2739</v>
      </c>
      <c r="H88">
        <v>88.9</v>
      </c>
      <c r="I88" s="17" t="e">
        <f>+VLOOKUP(E88,#REF!,2,0)</f>
        <v>#REF!</v>
      </c>
      <c r="J88" s="17" t="e">
        <f>+VLOOKUP(E88,#REF!,3,0)</f>
        <v>#REF!</v>
      </c>
      <c r="K88" s="18" t="e">
        <f t="shared" si="3"/>
        <v>#REF!</v>
      </c>
      <c r="L88" s="18" t="e">
        <f>+VLOOKUP(F88,Hoja2!$A$4:$B$183,2,0)</f>
        <v>#N/A</v>
      </c>
    </row>
    <row r="89" spans="1:12" x14ac:dyDescent="0.25">
      <c r="A89">
        <f>+VLOOKUP(C89,Hoja3!$A$2:$B$442,2,0)</f>
        <v>17</v>
      </c>
      <c r="B89" s="3" t="s">
        <v>2768</v>
      </c>
      <c r="C89" s="3" t="s">
        <v>2768</v>
      </c>
      <c r="D89" s="3">
        <f>+VLOOKUP(G89,Hoja3!$C$2:$E$235,2,0)</f>
        <v>2</v>
      </c>
      <c r="E89" s="3" t="str">
        <f t="shared" si="2"/>
        <v>17-2</v>
      </c>
      <c r="F89" s="3" t="s">
        <v>2769</v>
      </c>
      <c r="G89" s="3" t="s">
        <v>2769</v>
      </c>
      <c r="H89">
        <v>100</v>
      </c>
      <c r="I89" s="17">
        <f>+VLOOKUP(E89,[1]Hoja3!$C$6:$E$237,2,0)</f>
        <v>5489681</v>
      </c>
      <c r="J89" s="17">
        <f>+VLOOKUP(E89,[1]Hoja3!$C$6:$E$237,3,0)</f>
        <v>-4374</v>
      </c>
      <c r="K89" s="18">
        <f t="shared" si="3"/>
        <v>-7.9676760817249672E-4</v>
      </c>
      <c r="L89" s="18">
        <f>+VLOOKUP(F89,Hoja2!$A$4:$B$183,2,0)</f>
        <v>-3.9370078740157636E-3</v>
      </c>
    </row>
    <row r="90" spans="1:12" hidden="1" x14ac:dyDescent="0.25">
      <c r="A90">
        <f>+VLOOKUP(C90,Hoja3!$A$2:$B$442,2,0)</f>
        <v>17</v>
      </c>
      <c r="B90" s="3" t="s">
        <v>2768</v>
      </c>
      <c r="C90" s="3" t="s">
        <v>2768</v>
      </c>
      <c r="D90" s="3">
        <v>17</v>
      </c>
      <c r="E90" s="3" t="str">
        <f t="shared" si="2"/>
        <v>17-17</v>
      </c>
      <c r="F90" s="3" t="s">
        <v>2796</v>
      </c>
      <c r="G90" s="3" t="s">
        <v>2796</v>
      </c>
      <c r="H90">
        <v>100</v>
      </c>
      <c r="I90" s="17" t="e">
        <f>+VLOOKUP(E90,#REF!,2,0)</f>
        <v>#REF!</v>
      </c>
      <c r="J90" s="17" t="e">
        <f>+VLOOKUP(E90,#REF!,3,0)</f>
        <v>#REF!</v>
      </c>
      <c r="K90" s="18" t="e">
        <f t="shared" si="3"/>
        <v>#REF!</v>
      </c>
      <c r="L90" s="18" t="e">
        <f>+VLOOKUP(F90,Hoja2!$A$4:$B$183,2,0)</f>
        <v>#N/A</v>
      </c>
    </row>
    <row r="91" spans="1:12" x14ac:dyDescent="0.25">
      <c r="A91">
        <f>+VLOOKUP(C91,Hoja3!$A$2:$B$442,2,0)</f>
        <v>17</v>
      </c>
      <c r="B91" s="3" t="s">
        <v>2768</v>
      </c>
      <c r="C91" s="3" t="s">
        <v>2768</v>
      </c>
      <c r="D91" s="3">
        <f>+VLOOKUP(G91,Hoja3!$C$2:$E$235,2,0)</f>
        <v>3</v>
      </c>
      <c r="E91" s="3" t="str">
        <f t="shared" si="2"/>
        <v>17-3</v>
      </c>
      <c r="F91" s="3" t="s">
        <v>2827</v>
      </c>
      <c r="G91" s="3" t="s">
        <v>2827</v>
      </c>
      <c r="H91">
        <v>98.5</v>
      </c>
      <c r="I91" s="17">
        <f>+VLOOKUP(E91,[1]Hoja3!$C$6:$E$237,2,0)</f>
        <v>30312646</v>
      </c>
      <c r="J91" s="17">
        <f>+VLOOKUP(E91,[1]Hoja3!$C$6:$E$237,3,0)</f>
        <v>354114</v>
      </c>
      <c r="K91" s="18">
        <f t="shared" si="3"/>
        <v>1.168205507364814E-2</v>
      </c>
      <c r="L91" s="18">
        <f>+VLOOKUP(F91,Hoja2!$A$4:$B$183,2,0)</f>
        <v>-0.16198489317958348</v>
      </c>
    </row>
    <row r="92" spans="1:12" hidden="1" x14ac:dyDescent="0.25">
      <c r="A92">
        <f>+VLOOKUP(C92,Hoja3!$A$2:$B$442,2,0)</f>
        <v>12</v>
      </c>
      <c r="B92" s="3" t="s">
        <v>2883</v>
      </c>
      <c r="C92" s="3" t="s">
        <v>2883</v>
      </c>
      <c r="D92" t="s">
        <v>5423</v>
      </c>
      <c r="E92" s="3" t="str">
        <f t="shared" si="2"/>
        <v>12-12-2-7</v>
      </c>
      <c r="F92" s="3" t="s">
        <v>2884</v>
      </c>
      <c r="G92" s="3" t="s">
        <v>2884</v>
      </c>
      <c r="H92">
        <v>99</v>
      </c>
      <c r="I92" s="17" t="e">
        <f>+VLOOKUP(E92,#REF!,2,0)</f>
        <v>#REF!</v>
      </c>
      <c r="J92" s="17" t="e">
        <f>+VLOOKUP(E92,#REF!,3,0)</f>
        <v>#REF!</v>
      </c>
      <c r="K92" s="18" t="e">
        <f t="shared" si="3"/>
        <v>#REF!</v>
      </c>
      <c r="L92" s="18" t="e">
        <f>+VLOOKUP(F92,Hoja2!$A$4:$B$183,2,0)</f>
        <v>#DIV/0!</v>
      </c>
    </row>
    <row r="93" spans="1:12" x14ac:dyDescent="0.25">
      <c r="A93">
        <f>+VLOOKUP(C93,Hoja3!$A$2:$B$442,2,0)</f>
        <v>12</v>
      </c>
      <c r="B93" s="3" t="s">
        <v>2883</v>
      </c>
      <c r="C93" s="3" t="s">
        <v>2883</v>
      </c>
      <c r="D93" s="3" t="s">
        <v>5419</v>
      </c>
      <c r="E93" s="3" t="str">
        <f t="shared" si="2"/>
        <v>12-12-2-2</v>
      </c>
      <c r="F93" s="3" t="s">
        <v>2908</v>
      </c>
      <c r="G93" s="3" t="s">
        <v>2908</v>
      </c>
      <c r="H93">
        <v>100</v>
      </c>
      <c r="I93" s="17" t="e">
        <f>+VLOOKUP(E93,[1]Hoja3!$C$6:$E$237,2,0)</f>
        <v>#N/A</v>
      </c>
      <c r="J93" s="17" t="e">
        <f>+VLOOKUP(E93,[1]Hoja3!$C$6:$E$237,3,0)</f>
        <v>#N/A</v>
      </c>
      <c r="K93" s="18" t="e">
        <f t="shared" si="3"/>
        <v>#N/A</v>
      </c>
      <c r="L93" s="18">
        <f>+VLOOKUP(F93,Hoja2!$A$4:$B$183,2,0)</f>
        <v>-3.3333333333333333E-2</v>
      </c>
    </row>
    <row r="94" spans="1:12" x14ac:dyDescent="0.25">
      <c r="A94">
        <f>+VLOOKUP(C94,Hoja3!$A$2:$B$442,2,0)</f>
        <v>12</v>
      </c>
      <c r="B94" s="3" t="s">
        <v>2883</v>
      </c>
      <c r="C94" s="3" t="s">
        <v>2883</v>
      </c>
      <c r="D94" s="3" t="s">
        <v>5662</v>
      </c>
      <c r="E94" s="3" t="str">
        <f t="shared" si="2"/>
        <v>12--</v>
      </c>
      <c r="F94" s="3" t="s">
        <v>2930</v>
      </c>
      <c r="G94" s="3" t="s">
        <v>2930</v>
      </c>
      <c r="H94">
        <v>98.9</v>
      </c>
      <c r="I94" s="17" t="e">
        <f>+VLOOKUP(E94,[1]Hoja3!$C$6:$E$237,2,0)</f>
        <v>#N/A</v>
      </c>
      <c r="J94" s="17" t="e">
        <f>+VLOOKUP(E94,[1]Hoja3!$C$6:$E$237,3,0)</f>
        <v>#N/A</v>
      </c>
      <c r="K94" s="18" t="e">
        <f t="shared" si="3"/>
        <v>#N/A</v>
      </c>
      <c r="L94" s="18">
        <f>+VLOOKUP(F94,Hoja2!$A$4:$B$183,2,0)</f>
        <v>4.9264575580365046E-4</v>
      </c>
    </row>
    <row r="95" spans="1:12" x14ac:dyDescent="0.25">
      <c r="A95">
        <f>+VLOOKUP(C95,Hoja3!$A$2:$B$442,2,0)</f>
        <v>12</v>
      </c>
      <c r="B95" s="3" t="s">
        <v>2883</v>
      </c>
      <c r="C95" s="3" t="s">
        <v>2883</v>
      </c>
      <c r="D95" s="3" t="s">
        <v>5420</v>
      </c>
      <c r="E95" s="3" t="str">
        <f t="shared" si="2"/>
        <v>12-12-2-3</v>
      </c>
      <c r="F95" s="3" t="s">
        <v>2949</v>
      </c>
      <c r="G95" s="3" t="s">
        <v>2949</v>
      </c>
      <c r="H95">
        <v>93.9</v>
      </c>
      <c r="I95" s="17" t="e">
        <f>+VLOOKUP(E95,[1]Hoja3!$C$6:$E$237,2,0)</f>
        <v>#N/A</v>
      </c>
      <c r="J95" s="17" t="e">
        <f>+VLOOKUP(E95,[1]Hoja3!$C$6:$E$237,3,0)</f>
        <v>#N/A</v>
      </c>
      <c r="K95" s="18" t="e">
        <f t="shared" si="3"/>
        <v>#N/A</v>
      </c>
      <c r="L95" s="18">
        <f>+VLOOKUP(F95,Hoja2!$A$4:$B$183,2,0)</f>
        <v>8.2600147723322997E-2</v>
      </c>
    </row>
    <row r="96" spans="1:12" hidden="1" x14ac:dyDescent="0.25">
      <c r="A96">
        <f>+VLOOKUP(C96,Hoja3!$A$2:$B$442,2,0)</f>
        <v>12</v>
      </c>
      <c r="B96" s="3" t="s">
        <v>2883</v>
      </c>
      <c r="C96" s="3" t="s">
        <v>2883</v>
      </c>
      <c r="D96" s="3" t="s">
        <v>5422</v>
      </c>
      <c r="E96" s="3" t="str">
        <f t="shared" si="2"/>
        <v>12-12-2-6</v>
      </c>
      <c r="F96" s="3" t="s">
        <v>2976</v>
      </c>
      <c r="G96" s="3" t="s">
        <v>2976</v>
      </c>
      <c r="H96">
        <v>100</v>
      </c>
      <c r="I96" s="17" t="e">
        <f>+VLOOKUP(E96,#REF!,2,0)</f>
        <v>#REF!</v>
      </c>
      <c r="J96" s="17" t="e">
        <f>+VLOOKUP(E96,#REF!,3,0)</f>
        <v>#REF!</v>
      </c>
      <c r="K96" s="18" t="e">
        <f t="shared" si="3"/>
        <v>#REF!</v>
      </c>
      <c r="L96" s="18">
        <f>+VLOOKUP(F96,Hoja2!$A$4:$B$183,2,0)</f>
        <v>0.14000000000000001</v>
      </c>
    </row>
    <row r="97" spans="1:12" x14ac:dyDescent="0.25">
      <c r="A97">
        <f>+VLOOKUP(C97,Hoja3!$A$2:$B$442,2,0)</f>
        <v>12</v>
      </c>
      <c r="B97" s="3" t="s">
        <v>2883</v>
      </c>
      <c r="C97" s="3" t="s">
        <v>2883</v>
      </c>
      <c r="D97" s="3" t="s">
        <v>5424</v>
      </c>
      <c r="E97" s="3" t="str">
        <f t="shared" si="2"/>
        <v>12-12-2-11</v>
      </c>
      <c r="F97" s="3" t="s">
        <v>3003</v>
      </c>
      <c r="G97" s="3" t="s">
        <v>3003</v>
      </c>
      <c r="H97">
        <v>100</v>
      </c>
      <c r="I97" s="17" t="e">
        <f>+VLOOKUP(E97,[1]Hoja3!$C$6:$E$237,2,0)</f>
        <v>#N/A</v>
      </c>
      <c r="J97" s="17" t="e">
        <f>+VLOOKUP(E97,[1]Hoja3!$C$6:$E$237,3,0)</f>
        <v>#N/A</v>
      </c>
      <c r="K97" s="18" t="e">
        <f t="shared" si="3"/>
        <v>#N/A</v>
      </c>
      <c r="L97" s="18">
        <f>+VLOOKUP(F97,Hoja2!$A$4:$B$183,2,0)</f>
        <v>-9.8628908730899967E-2</v>
      </c>
    </row>
    <row r="98" spans="1:12" x14ac:dyDescent="0.25">
      <c r="A98">
        <f>+VLOOKUP(C98,Hoja3!$A$2:$B$442,2,0)</f>
        <v>12</v>
      </c>
      <c r="B98" s="3" t="s">
        <v>2883</v>
      </c>
      <c r="C98" s="3" t="s">
        <v>2883</v>
      </c>
      <c r="D98" s="3" t="s">
        <v>5421</v>
      </c>
      <c r="E98" s="3" t="str">
        <f t="shared" si="2"/>
        <v>12-12-2-4</v>
      </c>
      <c r="F98" s="3" t="s">
        <v>3023</v>
      </c>
      <c r="G98" s="3" t="s">
        <v>3023</v>
      </c>
      <c r="H98">
        <v>99.8</v>
      </c>
      <c r="I98" s="17" t="e">
        <f>+VLOOKUP(E98,[1]Hoja3!$C$6:$E$237,2,0)</f>
        <v>#N/A</v>
      </c>
      <c r="J98" s="17" t="e">
        <f>+VLOOKUP(E98,[1]Hoja3!$C$6:$E$237,3,0)</f>
        <v>#N/A</v>
      </c>
      <c r="K98" s="18" t="e">
        <f t="shared" si="3"/>
        <v>#N/A</v>
      </c>
      <c r="L98" s="18">
        <f>+VLOOKUP(F98,Hoja2!$A$4:$B$183,2,0)</f>
        <v>7.8980065420793888E-2</v>
      </c>
    </row>
    <row r="99" spans="1:12" x14ac:dyDescent="0.25">
      <c r="A99">
        <f>+VLOOKUP(C99,Hoja3!$A$2:$B$442,2,0)</f>
        <v>12</v>
      </c>
      <c r="B99" s="3" t="s">
        <v>2883</v>
      </c>
      <c r="C99" s="3" t="s">
        <v>2883</v>
      </c>
      <c r="D99" s="3">
        <f>+VLOOKUP(G99,Hoja3!$C$2:$E$235,2,0)</f>
        <v>4</v>
      </c>
      <c r="E99" s="3" t="str">
        <f t="shared" si="2"/>
        <v>12-4</v>
      </c>
      <c r="F99" s="3" t="s">
        <v>3059</v>
      </c>
      <c r="G99" s="3" t="s">
        <v>3059</v>
      </c>
      <c r="H99">
        <v>98.9</v>
      </c>
      <c r="I99" s="17">
        <f>+VLOOKUP(E99,[1]Hoja3!$C$6:$E$237,2,0)</f>
        <v>33995656</v>
      </c>
      <c r="J99" s="17">
        <f>+VLOOKUP(E99,[1]Hoja3!$C$6:$E$237,3,0)</f>
        <v>6309739</v>
      </c>
      <c r="K99" s="18">
        <f t="shared" si="3"/>
        <v>0.18560427249881573</v>
      </c>
      <c r="L99" s="18">
        <f>+VLOOKUP(F99,Hoja2!$A$4:$B$183,2,0)</f>
        <v>-4.8856687719301441E-2</v>
      </c>
    </row>
    <row r="100" spans="1:12" x14ac:dyDescent="0.25">
      <c r="A100">
        <f>+VLOOKUP(C100,Hoja3!$A$2:$B$442,2,0)</f>
        <v>12</v>
      </c>
      <c r="B100" s="3" t="s">
        <v>2883</v>
      </c>
      <c r="C100" s="3" t="s">
        <v>2883</v>
      </c>
      <c r="D100" s="3">
        <f>+VLOOKUP(G100,Hoja3!$C$2:$E$235,2,0)</f>
        <v>3</v>
      </c>
      <c r="E100" s="3" t="str">
        <f t="shared" si="2"/>
        <v>12-3</v>
      </c>
      <c r="F100" s="3" t="s">
        <v>3090</v>
      </c>
      <c r="G100" s="3" t="s">
        <v>3090</v>
      </c>
      <c r="H100">
        <v>100</v>
      </c>
      <c r="I100" s="17">
        <f>+VLOOKUP(E100,[1]Hoja3!$C$6:$E$237,2,0)</f>
        <v>1144883642</v>
      </c>
      <c r="J100" s="17">
        <f>+VLOOKUP(E100,[1]Hoja3!$C$6:$E$237,3,0)</f>
        <v>-77421570</v>
      </c>
      <c r="K100" s="18">
        <f t="shared" si="3"/>
        <v>-6.7623963833348233E-2</v>
      </c>
      <c r="L100" s="18">
        <f>+VLOOKUP(F100,Hoja2!$A$4:$B$183,2,0)</f>
        <v>-0.12937646067543521</v>
      </c>
    </row>
    <row r="101" spans="1:12" x14ac:dyDescent="0.25">
      <c r="A101">
        <f>+VLOOKUP(C101,Hoja3!$A$2:$B$442,2,0)</f>
        <v>12</v>
      </c>
      <c r="B101" s="3" t="s">
        <v>2883</v>
      </c>
      <c r="C101" s="3" t="s">
        <v>2883</v>
      </c>
      <c r="D101" s="3">
        <f>+VLOOKUP(G101,Hoja3!$C$2:$E$235,2,0)</f>
        <v>2</v>
      </c>
      <c r="E101" s="3" t="str">
        <f t="shared" si="2"/>
        <v>12-2</v>
      </c>
      <c r="F101" s="3" t="s">
        <v>3112</v>
      </c>
      <c r="G101" s="3" t="s">
        <v>3112</v>
      </c>
      <c r="H101">
        <v>100</v>
      </c>
      <c r="I101" s="17">
        <f>+VLOOKUP(E101,[1]Hoja3!$C$6:$E$237,2,0)</f>
        <v>2997629195</v>
      </c>
      <c r="J101" s="17">
        <f>+VLOOKUP(E101,[1]Hoja3!$C$6:$E$237,3,0)</f>
        <v>561506651</v>
      </c>
      <c r="K101" s="18">
        <f t="shared" si="3"/>
        <v>0.18731691429232961</v>
      </c>
      <c r="L101" s="18">
        <f>+VLOOKUP(F101,Hoja2!$A$4:$B$183,2,0)</f>
        <v>-2.1929824561403494E-2</v>
      </c>
    </row>
    <row r="102" spans="1:12" hidden="1" x14ac:dyDescent="0.25">
      <c r="A102">
        <f>+VLOOKUP(C102,Hoja3!$A$2:$B$442,2,0)</f>
        <v>12</v>
      </c>
      <c r="B102" s="3" t="s">
        <v>2883</v>
      </c>
      <c r="C102" s="3" t="s">
        <v>2883</v>
      </c>
      <c r="D102" s="3" t="s">
        <v>5662</v>
      </c>
      <c r="E102" s="3" t="str">
        <f t="shared" si="2"/>
        <v>12--</v>
      </c>
      <c r="F102" s="3" t="s">
        <v>3148</v>
      </c>
      <c r="G102" s="3" t="s">
        <v>3148</v>
      </c>
      <c r="H102">
        <v>99.7</v>
      </c>
      <c r="I102" s="17" t="e">
        <f>+VLOOKUP(E102,#REF!,2,0)</f>
        <v>#REF!</v>
      </c>
      <c r="J102" s="17" t="e">
        <f>+VLOOKUP(E102,#REF!,3,0)</f>
        <v>#REF!</v>
      </c>
      <c r="K102" s="18" t="e">
        <f t="shared" si="3"/>
        <v>#REF!</v>
      </c>
      <c r="L102" s="18">
        <f>+VLOOKUP(F102,Hoja2!$A$4:$B$183,2,0)</f>
        <v>-0.16629615478456064</v>
      </c>
    </row>
    <row r="103" spans="1:12" x14ac:dyDescent="0.25">
      <c r="A103">
        <f>+VLOOKUP(C103,Hoja3!$A$2:$B$442,2,0)</f>
        <v>12</v>
      </c>
      <c r="B103" s="3" t="s">
        <v>2883</v>
      </c>
      <c r="C103" s="3" t="s">
        <v>2883</v>
      </c>
      <c r="D103" s="3">
        <f>+VLOOKUP(G103,Hoja3!$C$2:$E$235,2,0)</f>
        <v>5</v>
      </c>
      <c r="E103" s="3" t="str">
        <f t="shared" si="2"/>
        <v>12-5</v>
      </c>
      <c r="F103" s="3" t="s">
        <v>3162</v>
      </c>
      <c r="G103" s="3" t="s">
        <v>3162</v>
      </c>
      <c r="H103">
        <v>100</v>
      </c>
      <c r="I103" s="17">
        <f>+VLOOKUP(E103,[1]Hoja3!$C$6:$E$237,2,0)</f>
        <v>2549718</v>
      </c>
      <c r="J103" s="17">
        <f>+VLOOKUP(E103,[1]Hoja3!$C$6:$E$237,3,0)</f>
        <v>114863</v>
      </c>
      <c r="K103" s="18">
        <f t="shared" si="3"/>
        <v>4.5049295647597104E-2</v>
      </c>
      <c r="L103" s="18">
        <f>+VLOOKUP(F103,Hoja2!$A$4:$B$183,2,0)</f>
        <v>-0.23</v>
      </c>
    </row>
    <row r="104" spans="1:12" x14ac:dyDescent="0.25">
      <c r="A104">
        <f>+VLOOKUP(C104,Hoja3!$A$2:$B$442,2,0)</f>
        <v>12</v>
      </c>
      <c r="B104" s="3" t="s">
        <v>2883</v>
      </c>
      <c r="C104" s="3" t="s">
        <v>2883</v>
      </c>
      <c r="D104" s="3" t="s">
        <v>5417</v>
      </c>
      <c r="E104" s="3" t="str">
        <f t="shared" si="2"/>
        <v>12-12-1-1</v>
      </c>
      <c r="F104" s="3" t="s">
        <v>3181</v>
      </c>
      <c r="G104" s="3" t="s">
        <v>3181</v>
      </c>
      <c r="H104">
        <v>75</v>
      </c>
      <c r="I104" s="17" t="e">
        <f>+VLOOKUP(E104,[1]Hoja3!$C$6:$E$237,2,0)</f>
        <v>#N/A</v>
      </c>
      <c r="J104" s="17" t="e">
        <f>+VLOOKUP(E104,[1]Hoja3!$C$6:$E$237,3,0)</f>
        <v>#N/A</v>
      </c>
      <c r="K104" s="18" t="e">
        <f t="shared" si="3"/>
        <v>#N/A</v>
      </c>
      <c r="L104" s="18">
        <f>+VLOOKUP(F104,Hoja2!$A$4:$B$183,2,0)</f>
        <v>-4.5801526717557182E-2</v>
      </c>
    </row>
    <row r="105" spans="1:12" x14ac:dyDescent="0.25">
      <c r="A105">
        <f>+VLOOKUP(C105,Hoja3!$A$2:$B$442,2,0)</f>
        <v>12</v>
      </c>
      <c r="B105" s="3" t="s">
        <v>2883</v>
      </c>
      <c r="C105" s="3" t="s">
        <v>2883</v>
      </c>
      <c r="D105" s="3">
        <f>+VLOOKUP(G105,Hoja3!$C$2:$E$235,2,0)</f>
        <v>7</v>
      </c>
      <c r="E105" s="3" t="str">
        <f t="shared" si="2"/>
        <v>12-7</v>
      </c>
      <c r="F105" s="3" t="s">
        <v>3215</v>
      </c>
      <c r="G105" s="3" t="s">
        <v>3215</v>
      </c>
      <c r="H105">
        <v>100</v>
      </c>
      <c r="I105" s="17">
        <f>+VLOOKUP(E105,[1]Hoja3!$C$6:$E$237,2,0)</f>
        <v>13460266</v>
      </c>
      <c r="J105" s="17">
        <f>+VLOOKUP(E105,[1]Hoja3!$C$6:$E$237,3,0)</f>
        <v>892099</v>
      </c>
      <c r="K105" s="18">
        <f t="shared" si="3"/>
        <v>6.6276476259830228E-2</v>
      </c>
      <c r="L105" s="18">
        <f>+VLOOKUP(F105,Hoja2!$A$4:$B$183,2,0)</f>
        <v>0</v>
      </c>
    </row>
    <row r="106" spans="1:12" x14ac:dyDescent="0.25">
      <c r="A106">
        <f>+VLOOKUP(C106,Hoja3!$A$2:$B$442,2,0)</f>
        <v>6</v>
      </c>
      <c r="B106" s="3" t="s">
        <v>3238</v>
      </c>
      <c r="C106" s="3" t="s">
        <v>3238</v>
      </c>
      <c r="D106" s="3">
        <v>5</v>
      </c>
      <c r="E106" s="3" t="str">
        <f t="shared" si="2"/>
        <v>6-5</v>
      </c>
      <c r="F106" s="3" t="s">
        <v>3239</v>
      </c>
      <c r="G106" s="3" t="s">
        <v>3239</v>
      </c>
      <c r="H106">
        <v>100</v>
      </c>
      <c r="I106" s="17">
        <f>+VLOOKUP(E106,[1]Hoja3!$C$6:$E$237,2,0)</f>
        <v>8103449</v>
      </c>
      <c r="J106" s="17">
        <f>+VLOOKUP(E106,[1]Hoja3!$C$6:$E$237,3,0)</f>
        <v>-215160</v>
      </c>
      <c r="K106" s="18">
        <f t="shared" si="3"/>
        <v>-2.6551657201766804E-2</v>
      </c>
      <c r="L106" s="18">
        <f>+VLOOKUP(F106,Hoja2!$A$4:$B$183,2,0)</f>
        <v>-0.15956499146314307</v>
      </c>
    </row>
    <row r="107" spans="1:12" x14ac:dyDescent="0.25">
      <c r="A107">
        <f>+VLOOKUP(C107,Hoja3!$A$2:$B$442,2,0)</f>
        <v>6</v>
      </c>
      <c r="B107" s="3" t="s">
        <v>3238</v>
      </c>
      <c r="C107" s="3" t="s">
        <v>3238</v>
      </c>
      <c r="D107" s="3">
        <f>+VLOOKUP(G107,Hoja3!$C$2:$E$235,2,0)</f>
        <v>3</v>
      </c>
      <c r="E107" s="3" t="str">
        <f t="shared" si="2"/>
        <v>6-3</v>
      </c>
      <c r="F107" s="3" t="s">
        <v>3252</v>
      </c>
      <c r="G107" s="3" t="s">
        <v>3252</v>
      </c>
      <c r="H107">
        <v>97.7</v>
      </c>
      <c r="I107" s="17">
        <f>+VLOOKUP(E107,[1]Hoja3!$C$6:$E$237,2,0)</f>
        <v>7767969</v>
      </c>
      <c r="J107" s="17">
        <f>+VLOOKUP(E107,[1]Hoja3!$C$6:$E$237,3,0)</f>
        <v>-1065114</v>
      </c>
      <c r="K107" s="18">
        <f t="shared" si="3"/>
        <v>-0.13711614966537586</v>
      </c>
      <c r="L107" s="18">
        <f>+VLOOKUP(F107,Hoja2!$A$4:$B$183,2,0)</f>
        <v>1.6129032258064516E-2</v>
      </c>
    </row>
    <row r="108" spans="1:12" hidden="1" x14ac:dyDescent="0.25">
      <c r="A108">
        <f>+VLOOKUP(C108,Hoja3!$A$2:$B$442,2,0)</f>
        <v>6</v>
      </c>
      <c r="B108" s="3" t="s">
        <v>3238</v>
      </c>
      <c r="C108" s="3" t="s">
        <v>3238</v>
      </c>
      <c r="D108" s="3">
        <f>+VLOOKUP(G108,Hoja3!$C$2:$E$235,2,0)</f>
        <v>7</v>
      </c>
      <c r="E108" s="3" t="str">
        <f t="shared" si="2"/>
        <v>6-7</v>
      </c>
      <c r="F108" s="3" t="s">
        <v>3281</v>
      </c>
      <c r="G108" s="3" t="s">
        <v>5580</v>
      </c>
      <c r="H108" t="s">
        <v>5261</v>
      </c>
      <c r="I108" s="17" t="e">
        <f>+VLOOKUP(E108,#REF!,2,0)</f>
        <v>#REF!</v>
      </c>
      <c r="J108" s="17" t="e">
        <f>+VLOOKUP(E108,#REF!,3,0)</f>
        <v>#REF!</v>
      </c>
      <c r="K108" s="18" t="e">
        <f t="shared" si="3"/>
        <v>#REF!</v>
      </c>
      <c r="L108" s="18" t="e">
        <f>+VLOOKUP(F108,Hoja2!$A$4:$B$183,2,0)</f>
        <v>#N/A</v>
      </c>
    </row>
    <row r="109" spans="1:12" x14ac:dyDescent="0.25">
      <c r="A109">
        <f>+VLOOKUP(C109,Hoja3!$A$2:$B$442,2,0)</f>
        <v>6</v>
      </c>
      <c r="B109" s="3" t="s">
        <v>3238</v>
      </c>
      <c r="C109" s="3" t="s">
        <v>3238</v>
      </c>
      <c r="D109" s="3">
        <f>+VLOOKUP(G109,Hoja3!$C$2:$E$235,2,0)</f>
        <v>4</v>
      </c>
      <c r="E109" s="3" t="str">
        <f t="shared" si="2"/>
        <v>6-4</v>
      </c>
      <c r="F109" s="3" t="s">
        <v>3320</v>
      </c>
      <c r="G109" s="3" t="s">
        <v>3320</v>
      </c>
      <c r="H109">
        <v>97</v>
      </c>
      <c r="I109" s="17">
        <f>+VLOOKUP(E109,[1]Hoja3!$C$6:$E$237,2,0)</f>
        <v>7062344</v>
      </c>
      <c r="J109" s="17">
        <f>+VLOOKUP(E109,[1]Hoja3!$C$6:$E$237,3,0)</f>
        <v>-165258</v>
      </c>
      <c r="K109" s="18">
        <f t="shared" si="3"/>
        <v>-2.3399879699997621E-2</v>
      </c>
      <c r="L109" s="18">
        <f>+VLOOKUP(F109,Hoja2!$A$4:$B$183,2,0)</f>
        <v>-0.18540305010893246</v>
      </c>
    </row>
    <row r="110" spans="1:12" x14ac:dyDescent="0.25">
      <c r="A110">
        <f>+VLOOKUP(C110,Hoja3!$A$2:$B$442,2,0)</f>
        <v>6</v>
      </c>
      <c r="B110" s="3" t="s">
        <v>3238</v>
      </c>
      <c r="C110" s="3" t="s">
        <v>3238</v>
      </c>
      <c r="D110" s="3">
        <f>+VLOOKUP(G110,Hoja3!$C$2:$E$235,2,0)</f>
        <v>1</v>
      </c>
      <c r="E110" s="3" t="str">
        <f t="shared" si="2"/>
        <v>6-1</v>
      </c>
      <c r="F110" s="3" t="s">
        <v>3341</v>
      </c>
      <c r="G110" s="3" t="s">
        <v>3341</v>
      </c>
      <c r="H110">
        <v>100</v>
      </c>
      <c r="I110" s="17">
        <f>+VLOOKUP(E110,[1]Hoja3!$C$6:$E$237,2,0)</f>
        <v>169497973</v>
      </c>
      <c r="J110" s="17">
        <f>+VLOOKUP(E110,[1]Hoja3!$C$6:$E$237,3,0)</f>
        <v>538215</v>
      </c>
      <c r="K110" s="18">
        <f t="shared" si="3"/>
        <v>3.1753477075504616E-3</v>
      </c>
      <c r="L110" s="18">
        <f>+VLOOKUP(F110,Hoja2!$A$4:$B$183,2,0)</f>
        <v>4.6153846153846149E-2</v>
      </c>
    </row>
    <row r="111" spans="1:12" hidden="1" x14ac:dyDescent="0.25">
      <c r="A111">
        <f>+VLOOKUP(C111,Hoja3!$A$2:$B$442,2,0)</f>
        <v>6</v>
      </c>
      <c r="B111" s="3" t="s">
        <v>3238</v>
      </c>
      <c r="C111" s="3" t="s">
        <v>3238</v>
      </c>
      <c r="D111" s="3">
        <f>+VLOOKUP(G111,Hoja3!$C$2:$E$235,2,0)</f>
        <v>6</v>
      </c>
      <c r="E111" s="3" t="str">
        <f t="shared" si="2"/>
        <v>6-6</v>
      </c>
      <c r="F111" s="3" t="s">
        <v>3387</v>
      </c>
      <c r="G111" s="3" t="s">
        <v>3387</v>
      </c>
      <c r="H111" t="s">
        <v>5261</v>
      </c>
      <c r="I111" s="17" t="e">
        <f>+VLOOKUP(E111,#REF!,2,0)</f>
        <v>#REF!</v>
      </c>
      <c r="J111" s="17" t="e">
        <f>+VLOOKUP(E111,#REF!,3,0)</f>
        <v>#REF!</v>
      </c>
      <c r="K111" s="18" t="e">
        <f t="shared" si="3"/>
        <v>#REF!</v>
      </c>
      <c r="L111" s="18" t="e">
        <f>+VLOOKUP(F111,Hoja2!$A$4:$B$183,2,0)</f>
        <v>#N/A</v>
      </c>
    </row>
    <row r="112" spans="1:12" x14ac:dyDescent="0.25">
      <c r="A112">
        <f>+VLOOKUP(C112,Hoja3!$A$2:$B$442,2,0)</f>
        <v>16</v>
      </c>
      <c r="B112" s="3" t="s">
        <v>3402</v>
      </c>
      <c r="C112" s="3" t="s">
        <v>3402</v>
      </c>
      <c r="D112" s="3">
        <f>+VLOOKUP(G112,Hoja3!$C$2:$E$235,2,0)</f>
        <v>5</v>
      </c>
      <c r="E112" s="3" t="str">
        <f t="shared" si="2"/>
        <v>16-5</v>
      </c>
      <c r="F112" s="3" t="s">
        <v>3403</v>
      </c>
      <c r="G112" s="3" t="s">
        <v>5283</v>
      </c>
      <c r="H112">
        <v>91.7</v>
      </c>
      <c r="I112" s="17">
        <f>+VLOOKUP(E112,[1]Hoja3!$C$6:$E$237,2,0)</f>
        <v>13288564</v>
      </c>
      <c r="J112" s="17">
        <f>+VLOOKUP(E112,[1]Hoja3!$C$6:$E$237,3,0)</f>
        <v>994783</v>
      </c>
      <c r="K112" s="18">
        <f t="shared" si="3"/>
        <v>7.4860082699680724E-2</v>
      </c>
      <c r="L112" s="18">
        <f>+VLOOKUP(F112,Hoja2!$A$4:$B$183,2,0)</f>
        <v>-9.8118898679068714E-2</v>
      </c>
    </row>
    <row r="113" spans="1:12" x14ac:dyDescent="0.25">
      <c r="A113">
        <f>+VLOOKUP(C113,Hoja3!$A$2:$B$442,2,0)</f>
        <v>16</v>
      </c>
      <c r="B113" s="3" t="s">
        <v>3402</v>
      </c>
      <c r="C113" s="3" t="s">
        <v>3402</v>
      </c>
      <c r="D113" s="3">
        <f>+VLOOKUP(G113,Hoja3!$C$2:$E$235,2,0)</f>
        <v>2</v>
      </c>
      <c r="E113" s="3" t="str">
        <f t="shared" si="2"/>
        <v>16-2</v>
      </c>
      <c r="F113" s="3" t="s">
        <v>3427</v>
      </c>
      <c r="G113" s="3" t="s">
        <v>3427</v>
      </c>
      <c r="H113">
        <v>97.6</v>
      </c>
      <c r="I113" s="17">
        <f>+VLOOKUP(E113,[1]Hoja3!$C$6:$E$237,2,0)</f>
        <v>1802584360</v>
      </c>
      <c r="J113" s="17">
        <f>+VLOOKUP(E113,[1]Hoja3!$C$6:$E$237,3,0)</f>
        <v>-593954465</v>
      </c>
      <c r="K113" s="18">
        <f t="shared" si="3"/>
        <v>-0.32950161899773722</v>
      </c>
      <c r="L113" s="18">
        <f>+VLOOKUP(F113,Hoja2!$A$4:$B$183,2,0)</f>
        <v>-1.3146668343539685E-2</v>
      </c>
    </row>
    <row r="114" spans="1:12" x14ac:dyDescent="0.25">
      <c r="A114">
        <f>+VLOOKUP(C114,Hoja3!$A$2:$B$442,2,0)</f>
        <v>16</v>
      </c>
      <c r="B114" s="3" t="s">
        <v>3402</v>
      </c>
      <c r="C114" s="3" t="s">
        <v>3402</v>
      </c>
      <c r="D114" s="3">
        <f>+VLOOKUP(G114,Hoja3!$C$2:$E$235,2,0)</f>
        <v>4</v>
      </c>
      <c r="E114" s="3" t="str">
        <f t="shared" si="2"/>
        <v>16-4</v>
      </c>
      <c r="F114" s="3" t="s">
        <v>3449</v>
      </c>
      <c r="G114" s="3" t="s">
        <v>3449</v>
      </c>
      <c r="H114">
        <v>100</v>
      </c>
      <c r="I114" s="17">
        <f>+VLOOKUP(E114,[1]Hoja3!$C$6:$E$237,2,0)</f>
        <v>41655197</v>
      </c>
      <c r="J114" s="17">
        <f>+VLOOKUP(E114,[1]Hoja3!$C$6:$E$237,3,0)</f>
        <v>3965771</v>
      </c>
      <c r="K114" s="18">
        <f t="shared" si="3"/>
        <v>9.5204711191259034E-2</v>
      </c>
      <c r="L114" s="18">
        <f>+VLOOKUP(F114,Hoja2!$A$4:$B$183,2,0)</f>
        <v>1.3114715302210284E-2</v>
      </c>
    </row>
    <row r="115" spans="1:12" hidden="1" x14ac:dyDescent="0.25">
      <c r="A115">
        <f>+VLOOKUP(C115,Hoja3!$A$2:$B$442,2,0)</f>
        <v>16</v>
      </c>
      <c r="B115" s="3" t="s">
        <v>3402</v>
      </c>
      <c r="C115" s="3" t="s">
        <v>3402</v>
      </c>
      <c r="D115" s="3" t="str">
        <f>+VLOOKUP(G115,Hoja3!$C$2:$E$235,2,0)</f>
        <v>20-53</v>
      </c>
      <c r="E115" s="3" t="str">
        <f t="shared" si="2"/>
        <v>16-20-53</v>
      </c>
      <c r="F115" s="3" t="s">
        <v>3487</v>
      </c>
      <c r="G115" s="3" t="s">
        <v>3487</v>
      </c>
      <c r="H115">
        <v>81.400000000000006</v>
      </c>
      <c r="I115" s="17">
        <f>+VLOOKUP(E115,[1]Hoja3!$C$6:$E$237,2,0)</f>
        <v>9262790079</v>
      </c>
      <c r="J115" s="17" t="e">
        <f>+VLOOKUP(E115,#REF!,3,0)</f>
        <v>#REF!</v>
      </c>
      <c r="K115" s="18" t="e">
        <f t="shared" si="3"/>
        <v>#REF!</v>
      </c>
      <c r="L115" s="18">
        <f>+VLOOKUP(F115,Hoja2!$A$4:$B$183,2,0)</f>
        <v>0.13242513969191863</v>
      </c>
    </row>
    <row r="116" spans="1:12" hidden="1" x14ac:dyDescent="0.25">
      <c r="A116">
        <f>+VLOOKUP(C116,Hoja3!$A$2:$B$442,2,0)</f>
        <v>16</v>
      </c>
      <c r="B116" s="3" t="s">
        <v>3402</v>
      </c>
      <c r="C116" s="3" t="s">
        <v>3402</v>
      </c>
      <c r="D116" s="3">
        <f>+VLOOKUP(G116,Hoja3!$C$2:$E$235,2,0)</f>
        <v>10</v>
      </c>
      <c r="E116" s="3" t="str">
        <f t="shared" si="2"/>
        <v>16-10</v>
      </c>
      <c r="F116" s="3" t="s">
        <v>3515</v>
      </c>
      <c r="G116" s="3" t="s">
        <v>5572</v>
      </c>
      <c r="H116">
        <v>93.2</v>
      </c>
      <c r="I116" s="17">
        <f>+VLOOKUP(E116,[1]Hoja3!$C$6:$E$237,2,0)</f>
        <v>1044071347</v>
      </c>
      <c r="J116" s="17" t="e">
        <f>+VLOOKUP(E116,#REF!,3,0)</f>
        <v>#REF!</v>
      </c>
      <c r="K116" s="18" t="e">
        <f t="shared" si="3"/>
        <v>#REF!</v>
      </c>
      <c r="L116" s="18" t="e">
        <f>+VLOOKUP(F116,Hoja2!$A$4:$B$183,2,0)</f>
        <v>#VALUE!</v>
      </c>
    </row>
    <row r="117" spans="1:12" x14ac:dyDescent="0.25">
      <c r="A117">
        <f>+VLOOKUP(C117,Hoja3!$A$2:$B$442,2,0)</f>
        <v>16</v>
      </c>
      <c r="B117" s="3" t="s">
        <v>3402</v>
      </c>
      <c r="C117" s="3" t="s">
        <v>3402</v>
      </c>
      <c r="D117" s="3">
        <f>+VLOOKUP(G117,Hoja3!$C$2:$E$235,2,0)</f>
        <v>9</v>
      </c>
      <c r="E117" s="3" t="str">
        <f t="shared" si="2"/>
        <v>16-9</v>
      </c>
      <c r="F117" s="3" t="s">
        <v>3537</v>
      </c>
      <c r="G117" s="3" t="s">
        <v>3537</v>
      </c>
      <c r="H117">
        <v>96.5</v>
      </c>
      <c r="I117" s="17">
        <f>+VLOOKUP(E117,[1]Hoja3!$C$6:$E$237,2,0)</f>
        <v>619133931</v>
      </c>
      <c r="J117" s="17">
        <f>+VLOOKUP(E117,[1]Hoja3!$C$6:$E$237,3,0)</f>
        <v>26495030</v>
      </c>
      <c r="K117" s="18">
        <f t="shared" si="3"/>
        <v>4.2793697249327467E-2</v>
      </c>
      <c r="L117" s="18">
        <f>+VLOOKUP(F117,Hoja2!$A$4:$B$183,2,0)</f>
        <v>-1.8056700246558265E-2</v>
      </c>
    </row>
    <row r="118" spans="1:12" x14ac:dyDescent="0.25">
      <c r="A118">
        <f>+VLOOKUP(C118,Hoja3!$A$2:$B$442,2,0)</f>
        <v>16</v>
      </c>
      <c r="B118" s="3" t="s">
        <v>3402</v>
      </c>
      <c r="C118" s="3" t="s">
        <v>3402</v>
      </c>
      <c r="D118" s="3">
        <f>+VLOOKUP(G118,Hoja3!$C$2:$E$235,2,0)</f>
        <v>11</v>
      </c>
      <c r="E118" s="3" t="str">
        <f t="shared" si="2"/>
        <v>16-11</v>
      </c>
      <c r="F118" s="3" t="s">
        <v>3562</v>
      </c>
      <c r="G118" s="3" t="s">
        <v>3562</v>
      </c>
      <c r="H118">
        <v>100</v>
      </c>
      <c r="I118" s="17">
        <f>+VLOOKUP(E118,[1]Hoja3!$C$6:$E$237,2,0)</f>
        <v>16311936</v>
      </c>
      <c r="J118" s="17">
        <f>+VLOOKUP(E118,[1]Hoja3!$C$6:$E$237,3,0)</f>
        <v>558115</v>
      </c>
      <c r="K118" s="18">
        <f t="shared" si="3"/>
        <v>3.42151293384182E-2</v>
      </c>
      <c r="L118" s="18">
        <f>+VLOOKUP(F118,Hoja2!$A$4:$B$183,2,0)</f>
        <v>-1.3082633564561248E-2</v>
      </c>
    </row>
    <row r="119" spans="1:12" x14ac:dyDescent="0.25">
      <c r="A119">
        <f>+VLOOKUP(C119,Hoja3!$A$2:$B$442,2,0)</f>
        <v>19</v>
      </c>
      <c r="B119" s="3" t="s">
        <v>3581</v>
      </c>
      <c r="C119" s="3" t="s">
        <v>5306</v>
      </c>
      <c r="D119" s="3">
        <f>+VLOOKUP(G119,Hoja3!$C$2:$E$235,2,0)</f>
        <v>3</v>
      </c>
      <c r="E119" s="3" t="str">
        <f t="shared" si="2"/>
        <v>19-3</v>
      </c>
      <c r="F119" s="3" t="s">
        <v>3582</v>
      </c>
      <c r="G119" s="3" t="s">
        <v>3582</v>
      </c>
      <c r="H119">
        <v>86.4</v>
      </c>
      <c r="I119" s="17">
        <f>+VLOOKUP(E119,[1]Hoja3!$C$6:$E$237,2,0)</f>
        <v>1332753</v>
      </c>
      <c r="J119" s="17">
        <f>+VLOOKUP(E119,[1]Hoja3!$C$6:$E$237,3,0)</f>
        <v>-19823</v>
      </c>
      <c r="K119" s="18">
        <f t="shared" si="3"/>
        <v>-1.4873723788278849E-2</v>
      </c>
      <c r="L119" s="18">
        <f>+VLOOKUP(F119,Hoja2!$A$4:$B$183,2,0)</f>
        <v>-6.4319566689234983E-2</v>
      </c>
    </row>
    <row r="120" spans="1:12" x14ac:dyDescent="0.25">
      <c r="A120">
        <f>+VLOOKUP(C120,Hoja3!$A$2:$B$442,2,0)</f>
        <v>19</v>
      </c>
      <c r="B120" s="3" t="s">
        <v>3581</v>
      </c>
      <c r="C120" s="3" t="s">
        <v>5306</v>
      </c>
      <c r="D120" s="3">
        <f>+VLOOKUP(G120,Hoja3!$C$2:$E$235,2,0)</f>
        <v>1</v>
      </c>
      <c r="E120" s="3" t="str">
        <f t="shared" si="2"/>
        <v>19-1</v>
      </c>
      <c r="F120" s="3" t="s">
        <v>3610</v>
      </c>
      <c r="G120" s="3" t="s">
        <v>3610</v>
      </c>
      <c r="H120">
        <v>98.3</v>
      </c>
      <c r="I120" s="17">
        <f>+VLOOKUP(E120,[1]Hoja3!$C$6:$E$237,2,0)</f>
        <v>1125163506</v>
      </c>
      <c r="J120" s="17">
        <f>+VLOOKUP(E120,[1]Hoja3!$C$6:$E$237,3,0)</f>
        <v>324053722</v>
      </c>
      <c r="K120" s="18">
        <f t="shared" si="3"/>
        <v>0.28800589449619068</v>
      </c>
      <c r="L120" s="18">
        <f>+VLOOKUP(F120,Hoja2!$A$4:$B$183,2,0)</f>
        <v>3.1078779809079207E-2</v>
      </c>
    </row>
    <row r="121" spans="1:12" x14ac:dyDescent="0.25">
      <c r="A121">
        <f>+VLOOKUP(C121,Hoja3!$A$2:$B$442,2,0)</f>
        <v>19</v>
      </c>
      <c r="B121" s="3" t="s">
        <v>3581</v>
      </c>
      <c r="C121" s="3" t="s">
        <v>5306</v>
      </c>
      <c r="D121" s="3">
        <f>+VLOOKUP(G121,Hoja3!$C$2:$E$235,2,0)</f>
        <v>2</v>
      </c>
      <c r="E121" s="3" t="str">
        <f t="shared" si="2"/>
        <v>19-2</v>
      </c>
      <c r="F121" s="3" t="s">
        <v>3666</v>
      </c>
      <c r="G121" s="3" t="s">
        <v>3666</v>
      </c>
      <c r="H121">
        <v>100</v>
      </c>
      <c r="I121" s="17">
        <f>+VLOOKUP(E121,[1]Hoja3!$C$6:$E$237,2,0)</f>
        <v>69104720</v>
      </c>
      <c r="J121" s="17">
        <f>+VLOOKUP(E121,[1]Hoja3!$C$6:$E$237,3,0)</f>
        <v>-7016869</v>
      </c>
      <c r="K121" s="18">
        <f t="shared" si="3"/>
        <v>-0.10153964881125341</v>
      </c>
      <c r="L121" s="18">
        <f>+VLOOKUP(F121,Hoja2!$A$4:$B$183,2,0)</f>
        <v>-5.9701492537313432E-2</v>
      </c>
    </row>
    <row r="122" spans="1:12" hidden="1" x14ac:dyDescent="0.25">
      <c r="A122">
        <f>+VLOOKUP(C122,Hoja3!$A$2:$B$442,2,0)</f>
        <v>18</v>
      </c>
      <c r="B122" s="3" t="s">
        <v>3721</v>
      </c>
      <c r="C122" s="3" t="s">
        <v>3721</v>
      </c>
      <c r="D122" s="3">
        <f>+VLOOKUP(G122,Hoja3!$C$2:$E$235,2,0)</f>
        <v>2</v>
      </c>
      <c r="E122" s="3" t="str">
        <f t="shared" si="2"/>
        <v>18-2</v>
      </c>
      <c r="F122" s="3" t="s">
        <v>3722</v>
      </c>
      <c r="G122" s="3" t="s">
        <v>3722</v>
      </c>
      <c r="H122">
        <v>91.6</v>
      </c>
      <c r="I122" s="17">
        <f>+VLOOKUP(E122,[1]Hoja3!$C$6:$E$237,2,0)</f>
        <v>38253507</v>
      </c>
      <c r="J122" s="17" t="e">
        <f>+VLOOKUP(E122,#REF!,3,0)</f>
        <v>#REF!</v>
      </c>
      <c r="K122" s="18" t="e">
        <f t="shared" si="3"/>
        <v>#REF!</v>
      </c>
      <c r="L122" s="18">
        <f>+VLOOKUP(F122,Hoja2!$A$4:$B$183,2,0)</f>
        <v>0.22887586678719396</v>
      </c>
    </row>
    <row r="123" spans="1:12" x14ac:dyDescent="0.25">
      <c r="A123">
        <f>+VLOOKUP(C123,Hoja3!$A$2:$B$442,2,0)</f>
        <v>18</v>
      </c>
      <c r="B123" s="3" t="s">
        <v>3721</v>
      </c>
      <c r="C123" s="3" t="s">
        <v>3721</v>
      </c>
      <c r="D123" s="3">
        <f>+VLOOKUP(G123,Hoja3!$C$2:$E$235,2,0)</f>
        <v>22</v>
      </c>
      <c r="E123" s="3" t="str">
        <f t="shared" si="2"/>
        <v>18-22</v>
      </c>
      <c r="F123" s="3" t="s">
        <v>3750</v>
      </c>
      <c r="G123" s="3" t="s">
        <v>5610</v>
      </c>
      <c r="H123">
        <v>75.5</v>
      </c>
      <c r="I123" s="17">
        <f>+VLOOKUP(E123,[1]Hoja3!$C$6:$E$237,2,0)</f>
        <v>121269316</v>
      </c>
      <c r="J123" s="17">
        <f>+VLOOKUP(E123,[1]Hoja3!$C$6:$E$237,3,0)</f>
        <v>9480786</v>
      </c>
      <c r="K123" s="18">
        <f t="shared" si="3"/>
        <v>7.8179594910884137E-2</v>
      </c>
      <c r="L123" s="18">
        <f>+VLOOKUP(F123,Hoja2!$A$4:$B$183,2,0)</f>
        <v>0</v>
      </c>
    </row>
    <row r="124" spans="1:12" x14ac:dyDescent="0.25">
      <c r="A124">
        <f>+VLOOKUP(C124,Hoja3!$A$2:$B$442,2,0)</f>
        <v>18</v>
      </c>
      <c r="B124" s="3" t="s">
        <v>3721</v>
      </c>
      <c r="C124" s="3" t="s">
        <v>3721</v>
      </c>
      <c r="D124" s="3">
        <f>+VLOOKUP(G124,Hoja3!$C$2:$E$235,2,0)</f>
        <v>35</v>
      </c>
      <c r="E124" s="3" t="str">
        <f t="shared" si="2"/>
        <v>18-35</v>
      </c>
      <c r="F124" s="3" t="s">
        <v>3775</v>
      </c>
      <c r="G124" s="3" t="s">
        <v>5623</v>
      </c>
      <c r="H124">
        <v>99.1</v>
      </c>
      <c r="I124" s="17">
        <f>+VLOOKUP(E124,[1]Hoja3!$C$6:$E$237,2,0)</f>
        <v>113382478</v>
      </c>
      <c r="J124" s="17">
        <f>+VLOOKUP(E124,[1]Hoja3!$C$6:$E$237,3,0)</f>
        <v>24375364</v>
      </c>
      <c r="K124" s="18">
        <f t="shared" si="3"/>
        <v>0.21498351800002113</v>
      </c>
      <c r="L124" s="18">
        <f>+VLOOKUP(F124,Hoja2!$A$4:$B$183,2,0)</f>
        <v>3.1873905429071803</v>
      </c>
    </row>
    <row r="125" spans="1:12" x14ac:dyDescent="0.25">
      <c r="A125">
        <f>+VLOOKUP(C125,Hoja3!$A$2:$B$442,2,0)</f>
        <v>18</v>
      </c>
      <c r="B125" s="3" t="s">
        <v>3721</v>
      </c>
      <c r="C125" s="3" t="s">
        <v>3721</v>
      </c>
      <c r="D125" s="3">
        <f>+VLOOKUP(G125,Hoja3!$C$2:$E$235,2,0)</f>
        <v>23</v>
      </c>
      <c r="E125" s="3" t="str">
        <f t="shared" si="2"/>
        <v>18-23</v>
      </c>
      <c r="F125" s="3" t="s">
        <v>3777</v>
      </c>
      <c r="G125" s="3" t="s">
        <v>5611</v>
      </c>
      <c r="H125">
        <v>72.900000000000006</v>
      </c>
      <c r="I125" s="17">
        <f>+VLOOKUP(E125,[1]Hoja3!$C$6:$E$237,2,0)</f>
        <v>87158958</v>
      </c>
      <c r="J125" s="17">
        <f>+VLOOKUP(E125,[1]Hoja3!$C$6:$E$237,3,0)</f>
        <v>21241343</v>
      </c>
      <c r="K125" s="18">
        <f t="shared" si="3"/>
        <v>0.24370808792826551</v>
      </c>
      <c r="L125" s="18">
        <f>+VLOOKUP(F125,Hoja2!$A$4:$B$183,2,0)</f>
        <v>3.7399339933993403</v>
      </c>
    </row>
    <row r="126" spans="1:12" x14ac:dyDescent="0.25">
      <c r="A126">
        <f>+VLOOKUP(C126,Hoja3!$A$2:$B$442,2,0)</f>
        <v>18</v>
      </c>
      <c r="B126" s="3" t="s">
        <v>3721</v>
      </c>
      <c r="C126" s="3" t="s">
        <v>3721</v>
      </c>
      <c r="D126" s="3">
        <f>+VLOOKUP(G126,Hoja3!$C$2:$E$235,2,0)</f>
        <v>31</v>
      </c>
      <c r="E126" s="3" t="str">
        <f t="shared" si="2"/>
        <v>18-31</v>
      </c>
      <c r="F126" s="3" t="s">
        <v>3779</v>
      </c>
      <c r="G126" s="3" t="s">
        <v>5619</v>
      </c>
      <c r="H126">
        <v>98</v>
      </c>
      <c r="I126" s="17">
        <f>+VLOOKUP(E126,[1]Hoja3!$C$6:$E$237,2,0)</f>
        <v>50658320</v>
      </c>
      <c r="J126" s="17">
        <f>+VLOOKUP(E126,[1]Hoja3!$C$6:$E$237,3,0)</f>
        <v>34352090</v>
      </c>
      <c r="K126" s="18">
        <f t="shared" si="3"/>
        <v>0.67811348659015935</v>
      </c>
      <c r="L126" s="18">
        <f>+VLOOKUP(F126,Hoja2!$A$4:$B$183,2,0)</f>
        <v>0.45008946830265856</v>
      </c>
    </row>
    <row r="127" spans="1:12" x14ac:dyDescent="0.25">
      <c r="A127">
        <f>+VLOOKUP(C127,Hoja3!$A$2:$B$442,2,0)</f>
        <v>18</v>
      </c>
      <c r="B127" s="3" t="s">
        <v>3721</v>
      </c>
      <c r="C127" s="3" t="s">
        <v>3721</v>
      </c>
      <c r="D127" s="3">
        <f>+VLOOKUP(G127,Hoja3!$C$2:$E$235,2,0)</f>
        <v>24</v>
      </c>
      <c r="E127" s="3" t="str">
        <f t="shared" si="2"/>
        <v>18-24</v>
      </c>
      <c r="F127" s="3" t="s">
        <v>3780</v>
      </c>
      <c r="G127" s="3" t="s">
        <v>5612</v>
      </c>
      <c r="H127">
        <v>84.9</v>
      </c>
      <c r="I127" s="17">
        <f>+VLOOKUP(E127,[1]Hoja3!$C$6:$E$237,2,0)</f>
        <v>144694839</v>
      </c>
      <c r="J127" s="17">
        <f>+VLOOKUP(E127,[1]Hoja3!$C$6:$E$237,3,0)</f>
        <v>57930932</v>
      </c>
      <c r="K127" s="18">
        <f t="shared" si="3"/>
        <v>0.40036626323624436</v>
      </c>
      <c r="L127" s="18">
        <f>+VLOOKUP(F127,Hoja2!$A$4:$B$183,2,0)</f>
        <v>1</v>
      </c>
    </row>
    <row r="128" spans="1:12" x14ac:dyDescent="0.25">
      <c r="A128">
        <f>+VLOOKUP(C128,Hoja3!$A$2:$B$442,2,0)</f>
        <v>18</v>
      </c>
      <c r="B128" s="3" t="s">
        <v>3721</v>
      </c>
      <c r="C128" s="3" t="s">
        <v>3721</v>
      </c>
      <c r="D128" s="3">
        <f>+VLOOKUP(G128,Hoja3!$C$2:$E$235,2,0)</f>
        <v>29</v>
      </c>
      <c r="E128" s="3" t="str">
        <f t="shared" si="2"/>
        <v>18-29</v>
      </c>
      <c r="F128" s="3" t="s">
        <v>3781</v>
      </c>
      <c r="G128" s="3" t="s">
        <v>5617</v>
      </c>
      <c r="H128">
        <v>97.1</v>
      </c>
      <c r="I128" s="17">
        <f>+VLOOKUP(E128,[1]Hoja3!$C$6:$E$237,2,0)</f>
        <v>287960495</v>
      </c>
      <c r="J128" s="17">
        <f>+VLOOKUP(E128,[1]Hoja3!$C$6:$E$237,3,0)</f>
        <v>21383618</v>
      </c>
      <c r="K128" s="18">
        <f t="shared" si="3"/>
        <v>7.4258859709211159E-2</v>
      </c>
      <c r="L128" s="18">
        <f>+VLOOKUP(F128,Hoja2!$A$4:$B$183,2,0)</f>
        <v>-0.2</v>
      </c>
    </row>
    <row r="129" spans="1:12" x14ac:dyDescent="0.25">
      <c r="A129">
        <f>+VLOOKUP(C129,Hoja3!$A$2:$B$442,2,0)</f>
        <v>18</v>
      </c>
      <c r="B129" s="3" t="s">
        <v>3721</v>
      </c>
      <c r="C129" s="3" t="s">
        <v>3721</v>
      </c>
      <c r="D129" s="3">
        <f>+VLOOKUP(G129,Hoja3!$C$2:$E$235,2,0)</f>
        <v>30</v>
      </c>
      <c r="E129" s="3" t="str">
        <f t="shared" si="2"/>
        <v>18-30</v>
      </c>
      <c r="F129" s="3" t="s">
        <v>3783</v>
      </c>
      <c r="G129" s="3" t="s">
        <v>5618</v>
      </c>
      <c r="H129">
        <v>97</v>
      </c>
      <c r="I129" s="17">
        <f>+VLOOKUP(E129,[1]Hoja3!$C$6:$E$237,2,0)</f>
        <v>197538533</v>
      </c>
      <c r="J129" s="17">
        <f>+VLOOKUP(E129,[1]Hoja3!$C$6:$E$237,3,0)</f>
        <v>14537467</v>
      </c>
      <c r="K129" s="18">
        <f t="shared" si="3"/>
        <v>7.3593069560762614E-2</v>
      </c>
      <c r="L129" s="18">
        <f>+VLOOKUP(F129,Hoja2!$A$4:$B$183,2,0)</f>
        <v>1.0572932035015243</v>
      </c>
    </row>
    <row r="130" spans="1:12" x14ac:dyDescent="0.25">
      <c r="A130">
        <f>+VLOOKUP(C130,Hoja3!$A$2:$B$442,2,0)</f>
        <v>18</v>
      </c>
      <c r="B130" s="3" t="s">
        <v>3721</v>
      </c>
      <c r="C130" s="3" t="s">
        <v>3721</v>
      </c>
      <c r="D130" s="3">
        <f>+VLOOKUP(G130,Hoja3!$C$2:$E$235,2,0)</f>
        <v>34</v>
      </c>
      <c r="E130" s="3" t="str">
        <f t="shared" si="2"/>
        <v>18-34</v>
      </c>
      <c r="F130" s="3" t="s">
        <v>3784</v>
      </c>
      <c r="G130" s="3" t="s">
        <v>5622</v>
      </c>
      <c r="H130">
        <v>89.2</v>
      </c>
      <c r="I130" s="17">
        <f>+VLOOKUP(E130,[1]Hoja3!$C$6:$E$237,2,0)</f>
        <v>115462192</v>
      </c>
      <c r="J130" s="17">
        <f>+VLOOKUP(E130,[1]Hoja3!$C$6:$E$237,3,0)</f>
        <v>15118010</v>
      </c>
      <c r="K130" s="18">
        <f t="shared" si="3"/>
        <v>0.13093472190446548</v>
      </c>
      <c r="L130" s="18">
        <f>+VLOOKUP(F130,Hoja2!$A$4:$B$183,2,0)</f>
        <v>0.25</v>
      </c>
    </row>
    <row r="131" spans="1:12" x14ac:dyDescent="0.25">
      <c r="A131">
        <f>+VLOOKUP(C131,Hoja3!$A$2:$B$442,2,0)</f>
        <v>18</v>
      </c>
      <c r="B131" s="3" t="s">
        <v>3721</v>
      </c>
      <c r="C131" s="3" t="s">
        <v>3721</v>
      </c>
      <c r="D131" s="3">
        <f>+VLOOKUP(G131,Hoja3!$C$2:$E$235,2,0)</f>
        <v>32</v>
      </c>
      <c r="E131" s="3" t="str">
        <f t="shared" ref="E131:E181" si="4">+A131&amp;"-"&amp;D131</f>
        <v>18-32</v>
      </c>
      <c r="F131" s="3" t="s">
        <v>3785</v>
      </c>
      <c r="G131" s="3" t="s">
        <v>5620</v>
      </c>
      <c r="H131">
        <v>97.6</v>
      </c>
      <c r="I131" s="17">
        <f>+VLOOKUP(E131,[1]Hoja3!$C$6:$E$237,2,0)</f>
        <v>132010595</v>
      </c>
      <c r="J131" s="17">
        <f>+VLOOKUP(E131,[1]Hoja3!$C$6:$E$237,3,0)</f>
        <v>4628506</v>
      </c>
      <c r="K131" s="18">
        <f t="shared" ref="K131:K181" si="5">+J131/I131</f>
        <v>3.5061625167282971E-2</v>
      </c>
      <c r="L131" s="18">
        <f>+VLOOKUP(F131,Hoja2!$A$4:$B$183,2,0)</f>
        <v>-0.5</v>
      </c>
    </row>
    <row r="132" spans="1:12" hidden="1" x14ac:dyDescent="0.25">
      <c r="A132">
        <f>+VLOOKUP(C132,Hoja3!$A$2:$B$442,2,0)</f>
        <v>18</v>
      </c>
      <c r="B132" s="3" t="s">
        <v>3721</v>
      </c>
      <c r="C132" s="3" t="s">
        <v>3721</v>
      </c>
      <c r="D132" s="3">
        <f>+VLOOKUP(G132,Hoja3!$C$2:$E$235,2,0)</f>
        <v>36</v>
      </c>
      <c r="E132" s="3" t="str">
        <f t="shared" si="4"/>
        <v>18-36</v>
      </c>
      <c r="F132" s="3" t="s">
        <v>3786</v>
      </c>
      <c r="G132" s="3" t="s">
        <v>3786</v>
      </c>
      <c r="H132">
        <v>95.5</v>
      </c>
      <c r="I132" s="17" t="e">
        <f>+VLOOKUP(E132,#REF!,2,0)</f>
        <v>#REF!</v>
      </c>
      <c r="J132" s="17" t="e">
        <f>+VLOOKUP(E132,#REF!,3,0)</f>
        <v>#REF!</v>
      </c>
      <c r="K132" s="18" t="e">
        <f t="shared" si="5"/>
        <v>#REF!</v>
      </c>
      <c r="L132" s="18" t="e">
        <f>+VLOOKUP(F132,Hoja2!$A$4:$B$183,2,0)</f>
        <v>#DIV/0!</v>
      </c>
    </row>
    <row r="133" spans="1:12" x14ac:dyDescent="0.25">
      <c r="A133">
        <f>+VLOOKUP(C133,Hoja3!$A$2:$B$442,2,0)</f>
        <v>18</v>
      </c>
      <c r="B133" s="3" t="s">
        <v>3721</v>
      </c>
      <c r="C133" s="3" t="s">
        <v>3721</v>
      </c>
      <c r="D133" s="3">
        <f>+VLOOKUP(G133,Hoja3!$C$2:$E$235,2,0)</f>
        <v>21</v>
      </c>
      <c r="E133" s="3" t="str">
        <f t="shared" si="4"/>
        <v>18-21</v>
      </c>
      <c r="F133" s="3" t="s">
        <v>3787</v>
      </c>
      <c r="G133" s="3" t="s">
        <v>5609</v>
      </c>
      <c r="H133">
        <v>96.3</v>
      </c>
      <c r="I133" s="17">
        <f>+VLOOKUP(E133,[1]Hoja3!$C$6:$E$237,2,0)</f>
        <v>120692967</v>
      </c>
      <c r="J133" s="17">
        <f>+VLOOKUP(E133,[1]Hoja3!$C$6:$E$237,3,0)</f>
        <v>38090880</v>
      </c>
      <c r="K133" s="18">
        <f t="shared" si="5"/>
        <v>0.31560148819607692</v>
      </c>
      <c r="L133" s="18">
        <f>+VLOOKUP(F133,Hoja2!$A$4:$B$183,2,0)</f>
        <v>0</v>
      </c>
    </row>
    <row r="134" spans="1:12" x14ac:dyDescent="0.25">
      <c r="A134">
        <f>+VLOOKUP(C134,Hoja3!$A$2:$B$442,2,0)</f>
        <v>18</v>
      </c>
      <c r="B134" s="3" t="s">
        <v>3721</v>
      </c>
      <c r="C134" s="3" t="s">
        <v>3721</v>
      </c>
      <c r="D134" s="3">
        <f>+VLOOKUP(G134,Hoja3!$C$2:$E$235,2,0)</f>
        <v>25</v>
      </c>
      <c r="E134" s="3" t="str">
        <f t="shared" si="4"/>
        <v>18-25</v>
      </c>
      <c r="F134" s="3" t="s">
        <v>3788</v>
      </c>
      <c r="G134" s="3" t="s">
        <v>5613</v>
      </c>
      <c r="H134">
        <v>90.4</v>
      </c>
      <c r="I134" s="17">
        <f>+VLOOKUP(E134,[1]Hoja3!$C$6:$E$237,2,0)</f>
        <v>322801127</v>
      </c>
      <c r="J134" s="17">
        <f>+VLOOKUP(E134,[1]Hoja3!$C$6:$E$237,3,0)</f>
        <v>8116472</v>
      </c>
      <c r="K134" s="18">
        <f t="shared" si="5"/>
        <v>2.514387751812279E-2</v>
      </c>
      <c r="L134" s="18">
        <f>+VLOOKUP(F134,Hoja2!$A$4:$B$183,2,0)</f>
        <v>0.29365079365079366</v>
      </c>
    </row>
    <row r="135" spans="1:12" x14ac:dyDescent="0.25">
      <c r="A135">
        <f>+VLOOKUP(C135,Hoja3!$A$2:$B$442,2,0)</f>
        <v>18</v>
      </c>
      <c r="B135" s="3" t="s">
        <v>3721</v>
      </c>
      <c r="C135" s="3" t="s">
        <v>3721</v>
      </c>
      <c r="D135" s="3">
        <f>+VLOOKUP(G135,Hoja3!$C$2:$E$235,2,0)</f>
        <v>28</v>
      </c>
      <c r="E135" s="3" t="str">
        <f t="shared" si="4"/>
        <v>18-28</v>
      </c>
      <c r="F135" s="3" t="s">
        <v>3789</v>
      </c>
      <c r="G135" s="3" t="s">
        <v>5616</v>
      </c>
      <c r="H135">
        <v>99.4</v>
      </c>
      <c r="I135" s="17">
        <f>+VLOOKUP(E135,[1]Hoja3!$C$6:$E$237,2,0)</f>
        <v>365457901</v>
      </c>
      <c r="J135" s="17">
        <f>+VLOOKUP(E135,[1]Hoja3!$C$6:$E$237,3,0)</f>
        <v>1332219</v>
      </c>
      <c r="K135" s="18">
        <f t="shared" si="5"/>
        <v>3.6453419021853354E-3</v>
      </c>
      <c r="L135" s="18">
        <f>+VLOOKUP(F135,Hoja2!$A$4:$B$183,2,0)</f>
        <v>0</v>
      </c>
    </row>
    <row r="136" spans="1:12" x14ac:dyDescent="0.25">
      <c r="A136">
        <f>+VLOOKUP(C136,Hoja3!$A$2:$B$442,2,0)</f>
        <v>18</v>
      </c>
      <c r="B136" s="3" t="s">
        <v>3721</v>
      </c>
      <c r="C136" s="3" t="s">
        <v>3721</v>
      </c>
      <c r="D136" s="3">
        <f>+VLOOKUP(G136,Hoja3!$C$2:$E$235,2,0)</f>
        <v>26</v>
      </c>
      <c r="E136" s="3" t="str">
        <f t="shared" si="4"/>
        <v>18-26</v>
      </c>
      <c r="F136" s="3" t="s">
        <v>3790</v>
      </c>
      <c r="G136" s="3" t="s">
        <v>5614</v>
      </c>
      <c r="H136">
        <v>70.5</v>
      </c>
      <c r="I136" s="17">
        <f>+VLOOKUP(E136,[1]Hoja3!$C$6:$E$237,2,0)</f>
        <v>131863379</v>
      </c>
      <c r="J136" s="17">
        <f>+VLOOKUP(E136,[1]Hoja3!$C$6:$E$237,3,0)</f>
        <v>-16995737</v>
      </c>
      <c r="K136" s="18">
        <f t="shared" si="5"/>
        <v>-0.12888898440862798</v>
      </c>
      <c r="L136" s="18">
        <f>+VLOOKUP(F136,Hoja2!$A$4:$B$183,2,0)</f>
        <v>1.2023225806451614</v>
      </c>
    </row>
    <row r="137" spans="1:12" x14ac:dyDescent="0.25">
      <c r="A137">
        <f>+VLOOKUP(C137,Hoja3!$A$2:$B$442,2,0)</f>
        <v>18</v>
      </c>
      <c r="B137" s="3" t="s">
        <v>3721</v>
      </c>
      <c r="C137" s="3" t="s">
        <v>3721</v>
      </c>
      <c r="D137" s="3">
        <f>+VLOOKUP(G137,Hoja3!$C$2:$E$235,2,0)</f>
        <v>27</v>
      </c>
      <c r="E137" s="3" t="str">
        <f t="shared" si="4"/>
        <v>18-27</v>
      </c>
      <c r="F137" s="3" t="s">
        <v>3791</v>
      </c>
      <c r="G137" s="3" t="s">
        <v>5615</v>
      </c>
      <c r="H137">
        <v>88</v>
      </c>
      <c r="I137" s="17">
        <f>+VLOOKUP(E137,[1]Hoja3!$C$6:$E$237,2,0)</f>
        <v>248783624</v>
      </c>
      <c r="J137" s="17">
        <f>+VLOOKUP(E137,[1]Hoja3!$C$6:$E$237,3,0)</f>
        <v>31021583</v>
      </c>
      <c r="K137" s="18">
        <f t="shared" si="5"/>
        <v>0.12469302641881284</v>
      </c>
      <c r="L137" s="18">
        <f>+VLOOKUP(F137,Hoja2!$A$4:$B$183,2,0)</f>
        <v>0.33333333333333337</v>
      </c>
    </row>
    <row r="138" spans="1:12" x14ac:dyDescent="0.25">
      <c r="A138">
        <f>+VLOOKUP(C138,Hoja3!$A$2:$B$442,2,0)</f>
        <v>18</v>
      </c>
      <c r="B138" s="3" t="s">
        <v>3721</v>
      </c>
      <c r="C138" s="3" t="s">
        <v>3721</v>
      </c>
      <c r="D138" s="3">
        <f>+VLOOKUP(G138,Hoja3!$C$2:$E$235,2,0)</f>
        <v>33</v>
      </c>
      <c r="E138" s="3" t="str">
        <f t="shared" si="4"/>
        <v>18-33</v>
      </c>
      <c r="F138" s="3" t="s">
        <v>3792</v>
      </c>
      <c r="G138" s="3" t="s">
        <v>5621</v>
      </c>
      <c r="H138">
        <v>83</v>
      </c>
      <c r="I138" s="17">
        <f>+VLOOKUP(E138,[1]Hoja3!$C$6:$E$237,2,0)</f>
        <v>782350874</v>
      </c>
      <c r="J138" s="17">
        <f>+VLOOKUP(E138,[1]Hoja3!$C$6:$E$237,3,0)</f>
        <v>98891535</v>
      </c>
      <c r="K138" s="18">
        <f t="shared" si="5"/>
        <v>0.12640304789894055</v>
      </c>
      <c r="L138" s="18">
        <f>+VLOOKUP(F138,Hoja2!$A$4:$B$183,2,0)</f>
        <v>0.4925373134328358</v>
      </c>
    </row>
    <row r="139" spans="1:12" x14ac:dyDescent="0.25">
      <c r="A139">
        <f>+VLOOKUP(C139,Hoja3!$A$2:$B$442,2,0)</f>
        <v>18</v>
      </c>
      <c r="B139" s="3" t="s">
        <v>3721</v>
      </c>
      <c r="C139" s="3" t="s">
        <v>3721</v>
      </c>
      <c r="D139" s="3">
        <f>+VLOOKUP(G139,Hoja3!$C$2:$E$235,2,0)</f>
        <v>1</v>
      </c>
      <c r="E139" s="3" t="str">
        <f t="shared" si="4"/>
        <v>18-1</v>
      </c>
      <c r="F139" s="3" t="s">
        <v>3793</v>
      </c>
      <c r="G139" s="3" t="s">
        <v>3793</v>
      </c>
      <c r="H139">
        <v>90.2</v>
      </c>
      <c r="I139" s="17">
        <f>+VLOOKUP(E139,[1]Hoja3!$C$6:$E$237,2,0)</f>
        <v>630513819</v>
      </c>
      <c r="J139" s="17">
        <f>+VLOOKUP(E139,[1]Hoja3!$C$6:$E$237,3,0)</f>
        <v>-257845324</v>
      </c>
      <c r="K139" s="18">
        <f t="shared" si="5"/>
        <v>-0.40894476255721846</v>
      </c>
      <c r="L139" s="18">
        <f>+VLOOKUP(F139,Hoja2!$A$4:$B$183,2,0)</f>
        <v>0.19612874154570351</v>
      </c>
    </row>
    <row r="140" spans="1:12" x14ac:dyDescent="0.25">
      <c r="A140">
        <f>+VLOOKUP(C140,Hoja3!$A$2:$B$442,2,0)</f>
        <v>26</v>
      </c>
      <c r="B140" s="3" t="s">
        <v>3807</v>
      </c>
      <c r="C140" s="3" t="s">
        <v>3807</v>
      </c>
      <c r="D140" s="3">
        <f>+VLOOKUP(G140,Hoja3!$C$2:$E$235,2,0)</f>
        <v>2</v>
      </c>
      <c r="E140" s="3" t="str">
        <f t="shared" si="4"/>
        <v>26-2</v>
      </c>
      <c r="F140" s="3" t="s">
        <v>3808</v>
      </c>
      <c r="G140" s="3" t="s">
        <v>3808</v>
      </c>
      <c r="H140">
        <v>93.7</v>
      </c>
      <c r="I140" s="17">
        <f>+VLOOKUP(E140,[1]Hoja3!$C$6:$E$237,2,0)</f>
        <v>257375903</v>
      </c>
      <c r="J140" s="17">
        <f>+VLOOKUP(E140,[1]Hoja3!$C$6:$E$237,3,0)</f>
        <v>224416481</v>
      </c>
      <c r="K140" s="18">
        <f t="shared" si="5"/>
        <v>0.87194052894687657</v>
      </c>
      <c r="L140" s="18">
        <f>+VLOOKUP(F140,Hoja2!$A$4:$B$183,2,0)</f>
        <v>-5.1538059199768116E-2</v>
      </c>
    </row>
    <row r="141" spans="1:12" x14ac:dyDescent="0.25">
      <c r="A141">
        <f>+VLOOKUP(C141,Hoja3!$A$2:$B$442,2,0)</f>
        <v>26</v>
      </c>
      <c r="B141" s="3" t="s">
        <v>3807</v>
      </c>
      <c r="C141" s="3" t="s">
        <v>3807</v>
      </c>
      <c r="D141" s="3">
        <f>+VLOOKUP(G141,Hoja3!$C$2:$E$235,2,0)</f>
        <v>1</v>
      </c>
      <c r="E141" s="3" t="str">
        <f t="shared" si="4"/>
        <v>26-1</v>
      </c>
      <c r="F141" s="3" t="s">
        <v>3843</v>
      </c>
      <c r="G141" s="3" t="s">
        <v>3843</v>
      </c>
      <c r="H141">
        <v>100</v>
      </c>
      <c r="I141" s="17">
        <f>+VLOOKUP(E141,[1]Hoja3!$C$6:$E$237,2,0)</f>
        <v>7495225</v>
      </c>
      <c r="J141" s="17">
        <f>+VLOOKUP(E141,[1]Hoja3!$C$6:$E$237,3,0)</f>
        <v>4822744</v>
      </c>
      <c r="K141" s="18">
        <f t="shared" si="5"/>
        <v>0.6434421915286066</v>
      </c>
      <c r="L141" s="18">
        <f>+VLOOKUP(F141,Hoja2!$A$4:$B$183,2,0)</f>
        <v>0.85741444866920158</v>
      </c>
    </row>
    <row r="142" spans="1:12" x14ac:dyDescent="0.25">
      <c r="A142">
        <f>+VLOOKUP(C142,Hoja3!$A$2:$B$442,2,0)</f>
        <v>5</v>
      </c>
      <c r="B142" s="3" t="s">
        <v>3877</v>
      </c>
      <c r="C142" s="3" t="s">
        <v>5642</v>
      </c>
      <c r="D142" s="3" t="s">
        <v>5662</v>
      </c>
      <c r="E142" s="3" t="str">
        <f t="shared" si="4"/>
        <v>5--</v>
      </c>
      <c r="F142" s="3" t="s">
        <v>3878</v>
      </c>
      <c r="G142" s="3" t="s">
        <v>5663</v>
      </c>
      <c r="H142">
        <v>88.1</v>
      </c>
      <c r="I142" s="17" t="e">
        <f>+VLOOKUP(E142,[1]Hoja3!$C$6:$E$237,2,0)</f>
        <v>#N/A</v>
      </c>
      <c r="J142" s="17" t="e">
        <f>+VLOOKUP(E142,[1]Hoja3!$C$6:$E$237,3,0)</f>
        <v>#N/A</v>
      </c>
      <c r="K142" s="18" t="e">
        <f t="shared" si="5"/>
        <v>#N/A</v>
      </c>
      <c r="L142" s="18">
        <f>+VLOOKUP(F142,Hoja2!$A$4:$B$183,2,0)</f>
        <v>-0.01</v>
      </c>
    </row>
    <row r="143" spans="1:12" x14ac:dyDescent="0.25">
      <c r="A143">
        <f>+VLOOKUP(C143,Hoja3!$A$2:$B$442,2,0)</f>
        <v>5</v>
      </c>
      <c r="B143" s="3" t="s">
        <v>3877</v>
      </c>
      <c r="C143" s="3" t="s">
        <v>5642</v>
      </c>
      <c r="D143" s="3" t="s">
        <v>5662</v>
      </c>
      <c r="E143" s="3" t="str">
        <f t="shared" si="4"/>
        <v>5--</v>
      </c>
      <c r="F143" s="3" t="s">
        <v>3963</v>
      </c>
      <c r="G143" s="3" t="s">
        <v>5647</v>
      </c>
      <c r="H143">
        <v>83.1</v>
      </c>
      <c r="I143" s="17" t="e">
        <f>+VLOOKUP(E143,[1]Hoja3!$C$6:$E$237,2,0)</f>
        <v>#N/A</v>
      </c>
      <c r="J143" s="17" t="e">
        <f>+VLOOKUP(E143,[1]Hoja3!$C$6:$E$237,3,0)</f>
        <v>#N/A</v>
      </c>
      <c r="K143" s="18" t="e">
        <f t="shared" si="5"/>
        <v>#N/A</v>
      </c>
      <c r="L143" s="18">
        <f>+VLOOKUP(F143,Hoja2!$A$4:$B$183,2,0)</f>
        <v>8.9239482200647244E-2</v>
      </c>
    </row>
    <row r="144" spans="1:12" x14ac:dyDescent="0.25">
      <c r="A144">
        <f>+VLOOKUP(C144,Hoja3!$A$2:$B$442,2,0)</f>
        <v>5</v>
      </c>
      <c r="B144" s="3" t="s">
        <v>3877</v>
      </c>
      <c r="C144" s="3" t="s">
        <v>5642</v>
      </c>
      <c r="D144" s="3" t="s">
        <v>5662</v>
      </c>
      <c r="E144" s="3" t="str">
        <f t="shared" si="4"/>
        <v>5--</v>
      </c>
      <c r="F144" s="3" t="s">
        <v>3985</v>
      </c>
      <c r="G144" s="3" t="s">
        <v>5648</v>
      </c>
      <c r="H144">
        <v>100</v>
      </c>
      <c r="I144" s="17" t="e">
        <f>+VLOOKUP(E144,[1]Hoja3!$C$6:$E$237,2,0)</f>
        <v>#N/A</v>
      </c>
      <c r="J144" s="17" t="e">
        <f>+VLOOKUP(E144,[1]Hoja3!$C$6:$E$237,3,0)</f>
        <v>#N/A</v>
      </c>
      <c r="K144" s="18" t="e">
        <f t="shared" si="5"/>
        <v>#N/A</v>
      </c>
      <c r="L144" s="18">
        <f>+VLOOKUP(F144,Hoja2!$A$4:$B$183,2,0)</f>
        <v>-1.4556099332517192E-2</v>
      </c>
    </row>
    <row r="145" spans="1:12" x14ac:dyDescent="0.25">
      <c r="A145">
        <f>+VLOOKUP(C145,Hoja3!$A$2:$B$442,2,0)</f>
        <v>5</v>
      </c>
      <c r="B145" s="3" t="s">
        <v>3877</v>
      </c>
      <c r="C145" s="3" t="s">
        <v>5642</v>
      </c>
      <c r="D145" s="3" t="s">
        <v>5662</v>
      </c>
      <c r="E145" s="3" t="str">
        <f t="shared" si="4"/>
        <v>5--</v>
      </c>
      <c r="F145" s="3" t="s">
        <v>4013</v>
      </c>
      <c r="G145" s="3" t="s">
        <v>5649</v>
      </c>
      <c r="H145">
        <v>83</v>
      </c>
      <c r="I145" s="17" t="e">
        <f>+VLOOKUP(E145,[1]Hoja3!$C$6:$E$237,2,0)</f>
        <v>#N/A</v>
      </c>
      <c r="J145" s="17" t="e">
        <f>+VLOOKUP(E145,[1]Hoja3!$C$6:$E$237,3,0)</f>
        <v>#N/A</v>
      </c>
      <c r="K145" s="18" t="e">
        <f t="shared" si="5"/>
        <v>#N/A</v>
      </c>
      <c r="L145" s="18">
        <f>+VLOOKUP(F145,Hoja2!$A$4:$B$183,2,0)</f>
        <v>-6.2015503875968984E-2</v>
      </c>
    </row>
    <row r="146" spans="1:12" x14ac:dyDescent="0.25">
      <c r="A146">
        <f>+VLOOKUP(C146,Hoja3!$A$2:$B$442,2,0)</f>
        <v>5</v>
      </c>
      <c r="B146" s="3" t="s">
        <v>3877</v>
      </c>
      <c r="C146" s="3" t="s">
        <v>5642</v>
      </c>
      <c r="D146" s="3" t="s">
        <v>5662</v>
      </c>
      <c r="E146" s="3" t="str">
        <f t="shared" si="4"/>
        <v>5--</v>
      </c>
      <c r="F146" s="3" t="s">
        <v>4033</v>
      </c>
      <c r="G146" s="3" t="s">
        <v>5650</v>
      </c>
      <c r="H146">
        <v>92.5</v>
      </c>
      <c r="I146" s="17" t="e">
        <f>+VLOOKUP(E146,[1]Hoja3!$C$6:$E$237,2,0)</f>
        <v>#N/A</v>
      </c>
      <c r="J146" s="17" t="e">
        <f>+VLOOKUP(E146,[1]Hoja3!$C$6:$E$237,3,0)</f>
        <v>#N/A</v>
      </c>
      <c r="K146" s="18" t="e">
        <f t="shared" si="5"/>
        <v>#N/A</v>
      </c>
      <c r="L146" s="18">
        <f>+VLOOKUP(F146,Hoja2!$A$4:$B$183,2,0)</f>
        <v>0.15752300771051794</v>
      </c>
    </row>
    <row r="147" spans="1:12" x14ac:dyDescent="0.25">
      <c r="A147">
        <f>+VLOOKUP(C147,Hoja3!$A$2:$B$442,2,0)</f>
        <v>5</v>
      </c>
      <c r="B147" s="3" t="s">
        <v>3877</v>
      </c>
      <c r="C147" s="3" t="s">
        <v>5642</v>
      </c>
      <c r="D147" s="3" t="s">
        <v>5662</v>
      </c>
      <c r="E147" s="3" t="str">
        <f t="shared" si="4"/>
        <v>5--</v>
      </c>
      <c r="F147" s="3" t="s">
        <v>4058</v>
      </c>
      <c r="G147" s="3" t="s">
        <v>5651</v>
      </c>
      <c r="H147">
        <v>98</v>
      </c>
      <c r="I147" s="17" t="e">
        <f>+VLOOKUP(E147,[1]Hoja3!$C$6:$E$237,2,0)</f>
        <v>#N/A</v>
      </c>
      <c r="J147" s="17" t="e">
        <f>+VLOOKUP(E147,[1]Hoja3!$C$6:$E$237,3,0)</f>
        <v>#N/A</v>
      </c>
      <c r="K147" s="18" t="e">
        <f t="shared" si="5"/>
        <v>#N/A</v>
      </c>
      <c r="L147" s="18">
        <f>+VLOOKUP(F147,Hoja2!$A$4:$B$183,2,0)</f>
        <v>-1.1928105308320119E-2</v>
      </c>
    </row>
    <row r="148" spans="1:12" x14ac:dyDescent="0.25">
      <c r="A148">
        <f>+VLOOKUP(C148,Hoja3!$A$2:$B$442,2,0)</f>
        <v>5</v>
      </c>
      <c r="B148" s="3" t="s">
        <v>3877</v>
      </c>
      <c r="C148" s="3" t="s">
        <v>5642</v>
      </c>
      <c r="D148" s="3" t="s">
        <v>5662</v>
      </c>
      <c r="E148" s="3" t="str">
        <f t="shared" si="4"/>
        <v>5--</v>
      </c>
      <c r="F148" s="3" t="s">
        <v>4092</v>
      </c>
      <c r="G148" s="3" t="s">
        <v>5652</v>
      </c>
      <c r="H148">
        <v>100</v>
      </c>
      <c r="I148" s="17" t="e">
        <f>+VLOOKUP(E148,[1]Hoja3!$C$6:$E$237,2,0)</f>
        <v>#N/A</v>
      </c>
      <c r="J148" s="17" t="e">
        <f>+VLOOKUP(E148,[1]Hoja3!$C$6:$E$237,3,0)</f>
        <v>#N/A</v>
      </c>
      <c r="K148" s="18" t="e">
        <f t="shared" si="5"/>
        <v>#N/A</v>
      </c>
      <c r="L148" s="18">
        <f>+VLOOKUP(F148,Hoja2!$A$4:$B$183,2,0)</f>
        <v>-1.7500000000000002E-2</v>
      </c>
    </row>
    <row r="149" spans="1:12" x14ac:dyDescent="0.25">
      <c r="A149">
        <f>+VLOOKUP(C149,Hoja3!$A$2:$B$442,2,0)</f>
        <v>5</v>
      </c>
      <c r="B149" s="3" t="s">
        <v>3877</v>
      </c>
      <c r="C149" s="3" t="s">
        <v>5642</v>
      </c>
      <c r="D149" s="3" t="s">
        <v>5662</v>
      </c>
      <c r="E149" s="3" t="str">
        <f t="shared" si="4"/>
        <v>5--</v>
      </c>
      <c r="F149" s="3" t="s">
        <v>4109</v>
      </c>
      <c r="G149" s="3" t="s">
        <v>5653</v>
      </c>
      <c r="H149">
        <v>62</v>
      </c>
      <c r="I149" s="17" t="e">
        <f>+VLOOKUP(E149,[1]Hoja3!$C$6:$E$237,2,0)</f>
        <v>#N/A</v>
      </c>
      <c r="J149" s="17" t="e">
        <f>+VLOOKUP(E149,[1]Hoja3!$C$6:$E$237,3,0)</f>
        <v>#N/A</v>
      </c>
      <c r="K149" s="18" t="e">
        <f t="shared" si="5"/>
        <v>#N/A</v>
      </c>
      <c r="L149" s="18">
        <f>+VLOOKUP(F149,Hoja2!$A$4:$B$183,2,0)</f>
        <v>-0.11672407194795255</v>
      </c>
    </row>
    <row r="150" spans="1:12" x14ac:dyDescent="0.25">
      <c r="A150">
        <f>+VLOOKUP(C150,Hoja3!$A$2:$B$442,2,0)</f>
        <v>5</v>
      </c>
      <c r="B150" s="3" t="s">
        <v>3877</v>
      </c>
      <c r="C150" s="3" t="s">
        <v>5642</v>
      </c>
      <c r="D150" s="3" t="s">
        <v>5662</v>
      </c>
      <c r="E150" s="3" t="str">
        <f t="shared" si="4"/>
        <v>5--</v>
      </c>
      <c r="F150" s="3" t="s">
        <v>4129</v>
      </c>
      <c r="G150" s="3" t="s">
        <v>5654</v>
      </c>
      <c r="H150">
        <v>77.7</v>
      </c>
      <c r="I150" s="17" t="e">
        <f>+VLOOKUP(E150,[1]Hoja3!$C$6:$E$237,2,0)</f>
        <v>#N/A</v>
      </c>
      <c r="J150" s="17" t="e">
        <f>+VLOOKUP(E150,[1]Hoja3!$C$6:$E$237,3,0)</f>
        <v>#N/A</v>
      </c>
      <c r="K150" s="18" t="e">
        <f t="shared" si="5"/>
        <v>#N/A</v>
      </c>
      <c r="L150" s="18">
        <f>+VLOOKUP(F150,Hoja2!$A$4:$B$183,2,0)</f>
        <v>-7.0049851680949252E-2</v>
      </c>
    </row>
    <row r="151" spans="1:12" hidden="1" x14ac:dyDescent="0.25">
      <c r="A151">
        <f>+VLOOKUP(C151,Hoja3!$A$2:$B$442,2,0)</f>
        <v>5</v>
      </c>
      <c r="B151" s="3" t="s">
        <v>3877</v>
      </c>
      <c r="C151" s="3" t="s">
        <v>5642</v>
      </c>
      <c r="D151" s="3" t="s">
        <v>5662</v>
      </c>
      <c r="E151" s="3" t="str">
        <f t="shared" si="4"/>
        <v>5--</v>
      </c>
      <c r="F151" s="3" t="s">
        <v>4151</v>
      </c>
      <c r="G151" s="3" t="s">
        <v>5655</v>
      </c>
      <c r="H151">
        <v>77.400000000000006</v>
      </c>
      <c r="I151" s="17" t="e">
        <f>+VLOOKUP(E151,#REF!,2,0)</f>
        <v>#REF!</v>
      </c>
      <c r="J151" s="17" t="e">
        <f>+VLOOKUP(E151,#REF!,3,0)</f>
        <v>#REF!</v>
      </c>
      <c r="K151" s="18" t="e">
        <f t="shared" si="5"/>
        <v>#REF!</v>
      </c>
      <c r="L151" s="18" t="e">
        <f>+VLOOKUP(F151,Hoja2!$A$4:$B$183,2,0)</f>
        <v>#VALUE!</v>
      </c>
    </row>
    <row r="152" spans="1:12" x14ac:dyDescent="0.25">
      <c r="A152">
        <f>+VLOOKUP(C152,Hoja3!$A$2:$B$442,2,0)</f>
        <v>5</v>
      </c>
      <c r="B152" s="3" t="s">
        <v>3877</v>
      </c>
      <c r="C152" s="3" t="s">
        <v>5642</v>
      </c>
      <c r="D152" s="3" t="s">
        <v>5662</v>
      </c>
      <c r="E152" s="3" t="str">
        <f t="shared" si="4"/>
        <v>5--</v>
      </c>
      <c r="F152" s="3" t="s">
        <v>4176</v>
      </c>
      <c r="G152" s="3" t="s">
        <v>5656</v>
      </c>
      <c r="H152">
        <v>94</v>
      </c>
      <c r="I152" s="17" t="e">
        <f>+VLOOKUP(E152,[1]Hoja3!$C$6:$E$237,2,0)</f>
        <v>#N/A</v>
      </c>
      <c r="J152" s="17" t="e">
        <f>+VLOOKUP(E152,[1]Hoja3!$C$6:$E$237,3,0)</f>
        <v>#N/A</v>
      </c>
      <c r="K152" s="18" t="e">
        <f t="shared" si="5"/>
        <v>#N/A</v>
      </c>
      <c r="L152" s="18">
        <f>+VLOOKUP(F152,Hoja2!$A$4:$B$183,2,0)</f>
        <v>0.32745064291382248</v>
      </c>
    </row>
    <row r="153" spans="1:12" x14ac:dyDescent="0.25">
      <c r="A153">
        <f>+VLOOKUP(C153,Hoja3!$A$2:$B$442,2,0)</f>
        <v>5</v>
      </c>
      <c r="B153" s="3" t="s">
        <v>3877</v>
      </c>
      <c r="C153" s="3" t="s">
        <v>5642</v>
      </c>
      <c r="D153" s="3" t="s">
        <v>5662</v>
      </c>
      <c r="E153" s="3" t="str">
        <f t="shared" si="4"/>
        <v>5--</v>
      </c>
      <c r="F153" s="3" t="s">
        <v>4195</v>
      </c>
      <c r="G153" s="3" t="s">
        <v>5657</v>
      </c>
      <c r="H153">
        <v>81.599999999999994</v>
      </c>
      <c r="I153" s="17" t="e">
        <f>+VLOOKUP(E153,[1]Hoja3!$C$6:$E$237,2,0)</f>
        <v>#N/A</v>
      </c>
      <c r="J153" s="17" t="e">
        <f>+VLOOKUP(E153,[1]Hoja3!$C$6:$E$237,3,0)</f>
        <v>#N/A</v>
      </c>
      <c r="K153" s="18" t="e">
        <f t="shared" si="5"/>
        <v>#N/A</v>
      </c>
      <c r="L153" s="18">
        <f>+VLOOKUP(F153,Hoja2!$A$4:$B$183,2,0)</f>
        <v>0</v>
      </c>
    </row>
    <row r="154" spans="1:12" x14ac:dyDescent="0.25">
      <c r="A154">
        <f>+VLOOKUP(C154,Hoja3!$A$2:$B$442,2,0)</f>
        <v>5</v>
      </c>
      <c r="B154" s="3" t="s">
        <v>3877</v>
      </c>
      <c r="C154" s="3" t="s">
        <v>5642</v>
      </c>
      <c r="D154" s="3" t="s">
        <v>5662</v>
      </c>
      <c r="E154" s="3" t="str">
        <f t="shared" si="4"/>
        <v>5--</v>
      </c>
      <c r="F154" s="3" t="s">
        <v>4231</v>
      </c>
      <c r="G154" s="3" t="s">
        <v>5658</v>
      </c>
      <c r="H154">
        <v>100</v>
      </c>
      <c r="I154" s="17" t="e">
        <f>+VLOOKUP(E154,[1]Hoja3!$C$6:$E$237,2,0)</f>
        <v>#N/A</v>
      </c>
      <c r="J154" s="17" t="e">
        <f>+VLOOKUP(E154,[1]Hoja3!$C$6:$E$237,3,0)</f>
        <v>#N/A</v>
      </c>
      <c r="K154" s="18" t="e">
        <f t="shared" si="5"/>
        <v>#N/A</v>
      </c>
      <c r="L154" s="18">
        <f>+VLOOKUP(F154,Hoja2!$A$4:$B$183,2,0)</f>
        <v>-3.0303030303030304E-2</v>
      </c>
    </row>
    <row r="155" spans="1:12" hidden="1" x14ac:dyDescent="0.25">
      <c r="A155">
        <f>+VLOOKUP(C155,Hoja3!$A$2:$B$442,2,0)</f>
        <v>5</v>
      </c>
      <c r="B155" s="3" t="s">
        <v>3877</v>
      </c>
      <c r="C155" s="3" t="s">
        <v>5642</v>
      </c>
      <c r="D155" s="3" t="s">
        <v>5662</v>
      </c>
      <c r="E155" s="3" t="str">
        <f t="shared" si="4"/>
        <v>5--</v>
      </c>
      <c r="F155" s="3" t="s">
        <v>4261</v>
      </c>
      <c r="G155" s="3" t="s">
        <v>5659</v>
      </c>
      <c r="H155">
        <v>85.7</v>
      </c>
      <c r="I155" s="17" t="e">
        <f>+VLOOKUP(E155,#REF!,2,0)</f>
        <v>#REF!</v>
      </c>
      <c r="J155" s="17" t="e">
        <f>+VLOOKUP(E155,#REF!,3,0)</f>
        <v>#REF!</v>
      </c>
      <c r="K155" s="18" t="e">
        <f t="shared" si="5"/>
        <v>#REF!</v>
      </c>
      <c r="L155" s="18">
        <f>+VLOOKUP(F155,Hoja2!$A$4:$B$183,2,0)</f>
        <v>0.20714285714285713</v>
      </c>
    </row>
    <row r="156" spans="1:12" x14ac:dyDescent="0.25">
      <c r="A156">
        <f>+VLOOKUP(C156,Hoja3!$A$2:$B$442,2,0)</f>
        <v>5</v>
      </c>
      <c r="B156" s="3" t="s">
        <v>3877</v>
      </c>
      <c r="C156" s="3" t="s">
        <v>5642</v>
      </c>
      <c r="D156" s="3" t="s">
        <v>5662</v>
      </c>
      <c r="E156" s="3" t="str">
        <f t="shared" si="4"/>
        <v>5--</v>
      </c>
      <c r="F156" s="3" t="s">
        <v>4283</v>
      </c>
      <c r="G156" s="3" t="s">
        <v>5660</v>
      </c>
      <c r="H156">
        <v>100</v>
      </c>
      <c r="I156" s="17" t="e">
        <f>+VLOOKUP(E156,[1]Hoja3!$C$6:$E$237,2,0)</f>
        <v>#N/A</v>
      </c>
      <c r="J156" s="17" t="e">
        <f>+VLOOKUP(E156,[1]Hoja3!$C$6:$E$237,3,0)</f>
        <v>#N/A</v>
      </c>
      <c r="K156" s="18" t="e">
        <f t="shared" si="5"/>
        <v>#N/A</v>
      </c>
      <c r="L156" s="18">
        <f>+VLOOKUP(F156,Hoja2!$A$4:$B$183,2,0)</f>
        <v>0</v>
      </c>
    </row>
    <row r="157" spans="1:12" x14ac:dyDescent="0.25">
      <c r="A157">
        <f>+VLOOKUP(C157,Hoja3!$A$2:$B$442,2,0)</f>
        <v>5</v>
      </c>
      <c r="B157" s="3" t="s">
        <v>3877</v>
      </c>
      <c r="C157" s="3" t="s">
        <v>5642</v>
      </c>
      <c r="D157" s="3" t="s">
        <v>5662</v>
      </c>
      <c r="E157" s="3" t="str">
        <f t="shared" si="4"/>
        <v>5--</v>
      </c>
      <c r="F157" s="3" t="s">
        <v>4299</v>
      </c>
      <c r="G157" s="3" t="s">
        <v>5661</v>
      </c>
      <c r="H157">
        <v>93.3</v>
      </c>
      <c r="I157" s="17" t="e">
        <f>+VLOOKUP(E157,[1]Hoja3!$C$6:$E$237,2,0)</f>
        <v>#N/A</v>
      </c>
      <c r="J157" s="17" t="e">
        <f>+VLOOKUP(E157,[1]Hoja3!$C$6:$E$237,3,0)</f>
        <v>#N/A</v>
      </c>
      <c r="K157" s="18" t="e">
        <f t="shared" si="5"/>
        <v>#N/A</v>
      </c>
      <c r="L157" s="18">
        <f>+VLOOKUP(F157,Hoja2!$A$4:$B$183,2,0)</f>
        <v>9.375E-2</v>
      </c>
    </row>
    <row r="158" spans="1:12" x14ac:dyDescent="0.25">
      <c r="A158">
        <f>+VLOOKUP(C158,Hoja3!$A$2:$B$442,2,0)</f>
        <v>5</v>
      </c>
      <c r="B158" s="3" t="s">
        <v>3877</v>
      </c>
      <c r="C158" s="3" t="s">
        <v>5642</v>
      </c>
      <c r="D158" s="3" t="s">
        <v>5662</v>
      </c>
      <c r="E158" s="3" t="str">
        <f t="shared" si="4"/>
        <v>5--</v>
      </c>
      <c r="F158" s="3" t="s">
        <v>4326</v>
      </c>
      <c r="G158" s="3" t="s">
        <v>4326</v>
      </c>
      <c r="H158">
        <v>96.1</v>
      </c>
      <c r="I158" s="17" t="e">
        <f>+VLOOKUP(E158,[1]Hoja3!$C$6:$E$237,2,0)</f>
        <v>#N/A</v>
      </c>
      <c r="J158" s="17" t="e">
        <f>+VLOOKUP(E158,[1]Hoja3!$C$6:$E$237,3,0)</f>
        <v>#N/A</v>
      </c>
      <c r="K158" s="18" t="e">
        <f t="shared" si="5"/>
        <v>#N/A</v>
      </c>
      <c r="L158" s="18">
        <f>+VLOOKUP(F158,Hoja2!$A$4:$B$183,2,0)</f>
        <v>-0.11127634550106134</v>
      </c>
    </row>
    <row r="159" spans="1:12" hidden="1" x14ac:dyDescent="0.25">
      <c r="A159">
        <f>+VLOOKUP(C159,Hoja3!$A$2:$B$442,2,0)</f>
        <v>5</v>
      </c>
      <c r="B159" s="3" t="s">
        <v>3877</v>
      </c>
      <c r="C159" s="3" t="s">
        <v>5642</v>
      </c>
      <c r="D159" s="3">
        <f>+VLOOKUP(G159,Hoja3!$C$2:$E$235,2,0)</f>
        <v>2</v>
      </c>
      <c r="E159" s="3" t="str">
        <f t="shared" si="4"/>
        <v>5-2</v>
      </c>
      <c r="F159" s="3" t="s">
        <v>4354</v>
      </c>
      <c r="G159" s="3" t="s">
        <v>4354</v>
      </c>
      <c r="H159">
        <v>100</v>
      </c>
      <c r="I159" s="17" t="e">
        <f>+VLOOKUP(E159,#REF!,2,0)</f>
        <v>#REF!</v>
      </c>
      <c r="J159" s="17" t="e">
        <f>+VLOOKUP(E159,#REF!,3,0)</f>
        <v>#REF!</v>
      </c>
      <c r="K159" s="18" t="e">
        <f t="shared" si="5"/>
        <v>#REF!</v>
      </c>
      <c r="L159" s="18" t="e">
        <f>+VLOOKUP(F159,Hoja2!$A$4:$B$183,2,0)</f>
        <v>#N/A</v>
      </c>
    </row>
    <row r="160" spans="1:12" x14ac:dyDescent="0.25">
      <c r="A160">
        <f>+VLOOKUP(C160,Hoja3!$A$2:$B$442,2,0)</f>
        <v>5</v>
      </c>
      <c r="B160" s="3" t="s">
        <v>3877</v>
      </c>
      <c r="C160" s="3" t="s">
        <v>5642</v>
      </c>
      <c r="D160" s="3">
        <f>+VLOOKUP(G160,Hoja3!$C$2:$E$235,2,0)</f>
        <v>9</v>
      </c>
      <c r="E160" s="3" t="str">
        <f t="shared" si="4"/>
        <v>5-9</v>
      </c>
      <c r="F160" s="3" t="s">
        <v>4400</v>
      </c>
      <c r="G160" s="3" t="s">
        <v>4400</v>
      </c>
      <c r="H160">
        <v>100</v>
      </c>
      <c r="I160" s="17">
        <f>+VLOOKUP(E160,[1]Hoja3!$C$6:$E$237,2,0)</f>
        <v>80907851</v>
      </c>
      <c r="J160" s="17">
        <f>+VLOOKUP(E160,[1]Hoja3!$C$6:$E$237,3,0)</f>
        <v>2361739</v>
      </c>
      <c r="K160" s="18">
        <f t="shared" si="5"/>
        <v>2.9190479920174865E-2</v>
      </c>
      <c r="L160" s="18">
        <f>+VLOOKUP(F160,Hoja2!$A$4:$B$183,2,0)</f>
        <v>2.9373691523637672E-2</v>
      </c>
    </row>
    <row r="161" spans="1:12" hidden="1" x14ac:dyDescent="0.25">
      <c r="A161">
        <f>+VLOOKUP(C161,Hoja3!$A$2:$B$442,2,0)</f>
        <v>5</v>
      </c>
      <c r="B161" s="3" t="s">
        <v>3877</v>
      </c>
      <c r="C161" s="3" t="s">
        <v>5642</v>
      </c>
      <c r="D161" s="3">
        <f>+VLOOKUP(G161,Hoja3!$C$2:$E$235,2,0)</f>
        <v>5</v>
      </c>
      <c r="E161" s="3" t="str">
        <f t="shared" si="4"/>
        <v>5-5</v>
      </c>
      <c r="F161" s="3" t="s">
        <v>4427</v>
      </c>
      <c r="G161" s="3" t="s">
        <v>4427</v>
      </c>
      <c r="H161">
        <v>100</v>
      </c>
      <c r="I161" s="17">
        <f>+VLOOKUP(E161,[1]Hoja3!$C$6:$E$237,2,0)</f>
        <v>386869322</v>
      </c>
      <c r="J161" s="17" t="e">
        <f>+VLOOKUP(E161,#REF!,3,0)</f>
        <v>#REF!</v>
      </c>
      <c r="K161" s="18" t="e">
        <f t="shared" si="5"/>
        <v>#REF!</v>
      </c>
      <c r="L161" s="18">
        <f>+VLOOKUP(F161,Hoja2!$A$4:$B$183,2,0)</f>
        <v>-0.28241279069767444</v>
      </c>
    </row>
    <row r="162" spans="1:12" x14ac:dyDescent="0.25">
      <c r="A162">
        <f>+VLOOKUP(C162,Hoja3!$A$2:$B$442,2,0)</f>
        <v>5</v>
      </c>
      <c r="B162" s="3" t="s">
        <v>3877</v>
      </c>
      <c r="C162" s="3" t="s">
        <v>5642</v>
      </c>
      <c r="D162" s="3">
        <f>+VLOOKUP(G162,Hoja3!$C$2:$E$235,2,0)</f>
        <v>8</v>
      </c>
      <c r="E162" s="3" t="str">
        <f t="shared" si="4"/>
        <v>5-8</v>
      </c>
      <c r="F162" s="3" t="s">
        <v>4451</v>
      </c>
      <c r="G162" s="3" t="s">
        <v>4451</v>
      </c>
      <c r="H162">
        <v>97.8</v>
      </c>
      <c r="I162" s="17">
        <f>+VLOOKUP(E162,[1]Hoja3!$C$6:$E$237,2,0)</f>
        <v>49515686</v>
      </c>
      <c r="J162" s="17">
        <f>+VLOOKUP(E162,[1]Hoja3!$C$6:$E$237,3,0)</f>
        <v>9178677</v>
      </c>
      <c r="K162" s="18">
        <f t="shared" si="5"/>
        <v>0.18536907678104267</v>
      </c>
      <c r="L162" s="18">
        <f>+VLOOKUP(F162,Hoja2!$A$4:$B$183,2,0)</f>
        <v>-6.2000000000000027E-2</v>
      </c>
    </row>
    <row r="163" spans="1:12" x14ac:dyDescent="0.25">
      <c r="A163">
        <f>+VLOOKUP(C163,Hoja3!$A$2:$B$442,2,0)</f>
        <v>5</v>
      </c>
      <c r="B163" s="3" t="s">
        <v>3877</v>
      </c>
      <c r="C163" s="3" t="s">
        <v>5642</v>
      </c>
      <c r="D163" s="3">
        <f>+VLOOKUP(G163,Hoja3!$C$2:$E$235,2,0)</f>
        <v>10</v>
      </c>
      <c r="E163" s="3" t="str">
        <f t="shared" si="4"/>
        <v>5-10</v>
      </c>
      <c r="F163" s="3" t="s">
        <v>4476</v>
      </c>
      <c r="G163" s="3" t="s">
        <v>4476</v>
      </c>
      <c r="H163">
        <v>83.2</v>
      </c>
      <c r="I163" s="17">
        <f>+VLOOKUP(E163,[1]Hoja3!$C$6:$E$237,2,0)</f>
        <v>103983285</v>
      </c>
      <c r="J163" s="17">
        <f>+VLOOKUP(E163,[1]Hoja3!$C$6:$E$237,3,0)</f>
        <v>30307663</v>
      </c>
      <c r="K163" s="18">
        <f t="shared" si="5"/>
        <v>0.29146668139980381</v>
      </c>
      <c r="L163" s="18">
        <f>+VLOOKUP(F163,Hoja2!$A$4:$B$183,2,0)</f>
        <v>-6.1716300940438867E-2</v>
      </c>
    </row>
    <row r="164" spans="1:12" x14ac:dyDescent="0.25">
      <c r="A164">
        <f>+VLOOKUP(C164,Hoja3!$A$2:$B$442,2,0)</f>
        <v>25</v>
      </c>
      <c r="B164" s="3" t="s">
        <v>4568</v>
      </c>
      <c r="C164" s="3" t="s">
        <v>4568</v>
      </c>
      <c r="D164" s="3">
        <f>+VLOOKUP(G164,Hoja3!$C$2:$E$235,2,0)</f>
        <v>2</v>
      </c>
      <c r="E164" s="3" t="str">
        <f t="shared" si="4"/>
        <v>25-2</v>
      </c>
      <c r="F164" s="3" t="s">
        <v>4569</v>
      </c>
      <c r="G164" s="3" t="s">
        <v>4569</v>
      </c>
      <c r="H164">
        <v>100</v>
      </c>
      <c r="I164" s="17">
        <f>+VLOOKUP(E164,[1]Hoja3!$C$6:$E$237,2,0)</f>
        <v>18227768</v>
      </c>
      <c r="J164" s="17">
        <f>+VLOOKUP(E164,[1]Hoja3!$C$6:$E$237,3,0)</f>
        <v>155055</v>
      </c>
      <c r="K164" s="18">
        <f t="shared" si="5"/>
        <v>8.5065269647934955E-3</v>
      </c>
      <c r="L164" s="18">
        <f>+VLOOKUP(F164,Hoja2!$A$4:$B$183,2,0)</f>
        <v>0</v>
      </c>
    </row>
    <row r="165" spans="1:12" hidden="1" x14ac:dyDescent="0.25">
      <c r="A165">
        <f>+VLOOKUP(C165,Hoja3!$A$2:$B$442,2,0)</f>
        <v>25</v>
      </c>
      <c r="B165" s="3" t="s">
        <v>4568</v>
      </c>
      <c r="C165" s="3" t="s">
        <v>4568</v>
      </c>
      <c r="D165" s="3">
        <f>+VLOOKUP(G165,Hoja3!$C$2:$E$235,2,0)</f>
        <v>1</v>
      </c>
      <c r="E165" s="3" t="str">
        <f t="shared" si="4"/>
        <v>25-1</v>
      </c>
      <c r="F165" s="3" t="s">
        <v>4599</v>
      </c>
      <c r="G165" s="3" t="s">
        <v>4599</v>
      </c>
      <c r="H165">
        <v>99</v>
      </c>
      <c r="I165" s="17" t="e">
        <f>+VLOOKUP(E165,#REF!,2,0)</f>
        <v>#REF!</v>
      </c>
      <c r="J165" s="17" t="e">
        <f>+VLOOKUP(E165,#REF!,3,0)</f>
        <v>#REF!</v>
      </c>
      <c r="K165" s="18" t="e">
        <f t="shared" si="5"/>
        <v>#REF!</v>
      </c>
      <c r="L165" s="18" t="e">
        <f>+VLOOKUP(F165,Hoja2!$A$4:$B$183,2,0)</f>
        <v>#N/A</v>
      </c>
    </row>
    <row r="166" spans="1:12" hidden="1" x14ac:dyDescent="0.25">
      <c r="A166">
        <f>+VLOOKUP(C166,Hoja3!$A$2:$B$442,2,0)</f>
        <v>25</v>
      </c>
      <c r="B166" s="3" t="s">
        <v>4568</v>
      </c>
      <c r="C166" s="3" t="s">
        <v>4568</v>
      </c>
      <c r="D166" s="3">
        <f>+VLOOKUP(G166,Hoja3!$C$2:$E$235,2,0)</f>
        <v>3</v>
      </c>
      <c r="E166" s="3" t="str">
        <f t="shared" si="4"/>
        <v>25-3</v>
      </c>
      <c r="F166" s="3" t="s">
        <v>4637</v>
      </c>
      <c r="G166" s="3" t="s">
        <v>4637</v>
      </c>
      <c r="H166">
        <v>97.7</v>
      </c>
      <c r="I166" s="17" t="e">
        <f>+VLOOKUP(E166,#REF!,2,0)</f>
        <v>#REF!</v>
      </c>
      <c r="J166" s="17" t="e">
        <f>+VLOOKUP(E166,#REF!,3,0)</f>
        <v>#REF!</v>
      </c>
      <c r="K166" s="18" t="e">
        <f t="shared" si="5"/>
        <v>#REF!</v>
      </c>
      <c r="L166" s="18" t="e">
        <f>+VLOOKUP(F166,Hoja2!$A$4:$B$183,2,0)</f>
        <v>#N/A</v>
      </c>
    </row>
    <row r="167" spans="1:12" hidden="1" x14ac:dyDescent="0.25">
      <c r="A167">
        <f>+VLOOKUP(C167,Hoja3!$A$2:$B$442,2,0)</f>
        <v>15</v>
      </c>
      <c r="B167" s="3" t="s">
        <v>4673</v>
      </c>
      <c r="C167" s="3" t="s">
        <v>4673</v>
      </c>
      <c r="D167" s="3">
        <f>+VLOOKUP(G167,Hoja3!$C$2:$E$235,2,0)</f>
        <v>13</v>
      </c>
      <c r="E167" s="3" t="str">
        <f t="shared" si="4"/>
        <v>15-13</v>
      </c>
      <c r="F167" s="3" t="s">
        <v>4674</v>
      </c>
      <c r="G167" s="3" t="s">
        <v>4674</v>
      </c>
      <c r="H167">
        <v>100</v>
      </c>
      <c r="I167" s="17" t="e">
        <f>+VLOOKUP(E167,#REF!,2,0)</f>
        <v>#REF!</v>
      </c>
      <c r="J167" s="17" t="e">
        <f>+VLOOKUP(E167,#REF!,3,0)</f>
        <v>#REF!</v>
      </c>
      <c r="K167" s="18" t="e">
        <f t="shared" si="5"/>
        <v>#REF!</v>
      </c>
      <c r="L167" s="18" t="e">
        <f>+VLOOKUP(F167,Hoja2!$A$4:$B$183,2,0)</f>
        <v>#N/A</v>
      </c>
    </row>
    <row r="168" spans="1:12" x14ac:dyDescent="0.25">
      <c r="A168">
        <f>+VLOOKUP(C168,Hoja3!$A$2:$B$442,2,0)</f>
        <v>15</v>
      </c>
      <c r="B168" s="3" t="s">
        <v>4673</v>
      </c>
      <c r="C168" s="3" t="s">
        <v>4673</v>
      </c>
      <c r="D168" s="3">
        <f>+VLOOKUP(G168,Hoja3!$C$2:$E$235,2,0)</f>
        <v>14</v>
      </c>
      <c r="E168" s="3" t="str">
        <f t="shared" si="4"/>
        <v>15-14</v>
      </c>
      <c r="F168" s="3" t="s">
        <v>4707</v>
      </c>
      <c r="G168" s="3" t="s">
        <v>4707</v>
      </c>
      <c r="H168">
        <v>94.8</v>
      </c>
      <c r="I168" s="17">
        <f>+VLOOKUP(E168,[1]Hoja3!$C$6:$E$237,2,0)</f>
        <v>1146141112</v>
      </c>
      <c r="J168" s="17">
        <f>+VLOOKUP(E168,[1]Hoja3!$C$6:$E$237,3,0)</f>
        <v>138187203</v>
      </c>
      <c r="K168" s="18">
        <f t="shared" si="5"/>
        <v>0.12056735558404784</v>
      </c>
      <c r="L168" s="18">
        <f>+VLOOKUP(F168,Hoja2!$A$4:$B$183,2,0)</f>
        <v>-5.9800639359515149E-2</v>
      </c>
    </row>
    <row r="169" spans="1:12" hidden="1" x14ac:dyDescent="0.25">
      <c r="A169">
        <f>+VLOOKUP(C169,Hoja3!$A$2:$B$442,2,0)</f>
        <v>15</v>
      </c>
      <c r="B169" s="3" t="s">
        <v>4673</v>
      </c>
      <c r="C169" s="3" t="s">
        <v>4673</v>
      </c>
      <c r="D169" s="3">
        <f>+VLOOKUP(G169,Hoja3!$C$2:$E$235,2,0)</f>
        <v>2</v>
      </c>
      <c r="E169" s="3" t="str">
        <f t="shared" si="4"/>
        <v>15-2</v>
      </c>
      <c r="F169" s="3" t="s">
        <v>4732</v>
      </c>
      <c r="G169" s="3" t="s">
        <v>4732</v>
      </c>
      <c r="H169">
        <v>100</v>
      </c>
      <c r="I169" s="17" t="e">
        <f>+VLOOKUP(E169,#REF!,2,0)</f>
        <v>#REF!</v>
      </c>
      <c r="J169" s="17" t="e">
        <f>+VLOOKUP(E169,#REF!,3,0)</f>
        <v>#REF!</v>
      </c>
      <c r="K169" s="18" t="e">
        <f t="shared" si="5"/>
        <v>#REF!</v>
      </c>
      <c r="L169" s="18" t="e">
        <f>+VLOOKUP(F169,Hoja2!$A$4:$B$183,2,0)</f>
        <v>#N/A</v>
      </c>
    </row>
    <row r="170" spans="1:12" hidden="1" x14ac:dyDescent="0.25">
      <c r="A170">
        <f>+VLOOKUP(C170,Hoja3!$A$2:$B$442,2,0)</f>
        <v>15</v>
      </c>
      <c r="B170" s="3" t="s">
        <v>4673</v>
      </c>
      <c r="C170" s="3" t="s">
        <v>4673</v>
      </c>
      <c r="D170" s="3">
        <f>+VLOOKUP(G170,Hoja3!$C$2:$E$235,2,0)</f>
        <v>4</v>
      </c>
      <c r="E170" s="3" t="str">
        <f t="shared" si="4"/>
        <v>15-4</v>
      </c>
      <c r="F170" s="3" t="s">
        <v>4784</v>
      </c>
      <c r="G170" s="3" t="s">
        <v>4784</v>
      </c>
      <c r="H170">
        <v>88.4</v>
      </c>
      <c r="I170" s="17">
        <f>+VLOOKUP(E170,[1]Hoja3!$C$6:$E$237,2,0)</f>
        <v>38461848</v>
      </c>
      <c r="J170" s="17" t="e">
        <f>+VLOOKUP(E170,#REF!,3,0)</f>
        <v>#REF!</v>
      </c>
      <c r="K170" s="18" t="e">
        <f t="shared" si="5"/>
        <v>#REF!</v>
      </c>
      <c r="L170" s="18">
        <f>+VLOOKUP(F170,Hoja2!$A$4:$B$183,2,0)</f>
        <v>-9.4999999999999982</v>
      </c>
    </row>
    <row r="171" spans="1:12" x14ac:dyDescent="0.25">
      <c r="A171">
        <f>+VLOOKUP(C171,Hoja3!$A$2:$B$442,2,0)</f>
        <v>15</v>
      </c>
      <c r="B171" s="3" t="s">
        <v>4673</v>
      </c>
      <c r="C171" s="3" t="s">
        <v>4673</v>
      </c>
      <c r="D171" s="3">
        <f>+VLOOKUP(G171,Hoja3!$C$2:$E$235,2,0)</f>
        <v>9</v>
      </c>
      <c r="E171" s="3" t="str">
        <f t="shared" si="4"/>
        <v>15-9</v>
      </c>
      <c r="F171" s="3" t="s">
        <v>4811</v>
      </c>
      <c r="G171" s="3" t="s">
        <v>4811</v>
      </c>
      <c r="H171">
        <v>74.8</v>
      </c>
      <c r="I171" s="17">
        <f>+VLOOKUP(E171,[1]Hoja3!$C$6:$E$237,2,0)</f>
        <v>8975299632</v>
      </c>
      <c r="J171" s="17">
        <f>+VLOOKUP(E171,[1]Hoja3!$C$6:$E$237,3,0)</f>
        <v>1808821236</v>
      </c>
      <c r="K171" s="18">
        <f t="shared" si="5"/>
        <v>0.20153324236117268</v>
      </c>
      <c r="L171" s="18">
        <f>+VLOOKUP(F171,Hoja2!$A$4:$B$183,2,0)</f>
        <v>1.3805195490454872E-2</v>
      </c>
    </row>
    <row r="172" spans="1:12" hidden="1" x14ac:dyDescent="0.25">
      <c r="A172">
        <f>+VLOOKUP(C172,Hoja3!$A$2:$B$442,2,0)</f>
        <v>15</v>
      </c>
      <c r="B172" s="3" t="s">
        <v>4673</v>
      </c>
      <c r="C172" s="3" t="s">
        <v>4673</v>
      </c>
      <c r="D172" s="3">
        <f>+VLOOKUP(G172,Hoja3!$C$2:$E$235,2,0)</f>
        <v>10</v>
      </c>
      <c r="E172" s="3" t="str">
        <f t="shared" si="4"/>
        <v>15-10</v>
      </c>
      <c r="F172" s="3" t="s">
        <v>4843</v>
      </c>
      <c r="G172" s="3" t="s">
        <v>4843</v>
      </c>
      <c r="H172">
        <v>100</v>
      </c>
      <c r="I172" s="17" t="e">
        <f>+VLOOKUP(E172,#REF!,2,0)</f>
        <v>#REF!</v>
      </c>
      <c r="J172" s="17" t="e">
        <f>+VLOOKUP(E172,#REF!,3,0)</f>
        <v>#REF!</v>
      </c>
      <c r="K172" s="18" t="e">
        <f t="shared" si="5"/>
        <v>#REF!</v>
      </c>
      <c r="L172" s="18" t="e">
        <f>+VLOOKUP(F172,Hoja2!$A$4:$B$183,2,0)</f>
        <v>#N/A</v>
      </c>
    </row>
    <row r="173" spans="1:12" x14ac:dyDescent="0.25">
      <c r="A173">
        <f>+VLOOKUP(C173,Hoja3!$A$2:$B$442,2,0)</f>
        <v>15</v>
      </c>
      <c r="B173" s="3" t="s">
        <v>4673</v>
      </c>
      <c r="C173" s="3" t="s">
        <v>4673</v>
      </c>
      <c r="D173" s="3">
        <f>+VLOOKUP(G173,Hoja3!$C$2:$E$235,2,0)</f>
        <v>5</v>
      </c>
      <c r="E173" s="3" t="str">
        <f t="shared" si="4"/>
        <v>15-5</v>
      </c>
      <c r="F173" s="3" t="s">
        <v>4863</v>
      </c>
      <c r="G173" s="3" t="s">
        <v>4863</v>
      </c>
      <c r="H173">
        <v>97.8</v>
      </c>
      <c r="I173" s="17">
        <f>+VLOOKUP(E173,[1]Hoja3!$C$6:$E$237,2,0)</f>
        <v>449568726</v>
      </c>
      <c r="J173" s="17">
        <f>+VLOOKUP(E173,[1]Hoja3!$C$6:$E$237,3,0)</f>
        <v>119661084</v>
      </c>
      <c r="K173" s="18">
        <f t="shared" si="5"/>
        <v>0.26616861244925655</v>
      </c>
      <c r="L173" s="18">
        <f>+VLOOKUP(F173,Hoja2!$A$4:$B$183,2,0)</f>
        <v>3.5572117074449142E-2</v>
      </c>
    </row>
    <row r="174" spans="1:12" x14ac:dyDescent="0.25">
      <c r="A174">
        <f>+VLOOKUP(C174,Hoja3!$A$2:$B$442,2,0)</f>
        <v>15</v>
      </c>
      <c r="B174" s="3" t="s">
        <v>4673</v>
      </c>
      <c r="C174" s="3" t="s">
        <v>4673</v>
      </c>
      <c r="D174" s="3">
        <f>+VLOOKUP(G174,Hoja3!$C$2:$E$235,2,0)</f>
        <v>3</v>
      </c>
      <c r="E174" s="3" t="str">
        <f t="shared" si="4"/>
        <v>15-3</v>
      </c>
      <c r="F174" s="3" t="s">
        <v>4899</v>
      </c>
      <c r="G174" s="3" t="s">
        <v>4899</v>
      </c>
      <c r="H174">
        <v>66.599999999999994</v>
      </c>
      <c r="I174" s="17">
        <f>+VLOOKUP(E174,[1]Hoja3!$C$6:$E$237,2,0)</f>
        <v>6868130</v>
      </c>
      <c r="J174" s="17">
        <f>+VLOOKUP(E174,[1]Hoja3!$C$6:$E$237,3,0)</f>
        <v>706467</v>
      </c>
      <c r="K174" s="18">
        <f t="shared" si="5"/>
        <v>0.10286162317836151</v>
      </c>
      <c r="L174" s="18">
        <f>+VLOOKUP(F174,Hoja2!$A$4:$B$183,2,0)</f>
        <v>-0.1134020618556701</v>
      </c>
    </row>
    <row r="175" spans="1:12" x14ac:dyDescent="0.25">
      <c r="A175">
        <f>+VLOOKUP(C175,Hoja3!$A$2:$B$442,2,0)</f>
        <v>15</v>
      </c>
      <c r="B175" s="3" t="s">
        <v>4673</v>
      </c>
      <c r="C175" s="3" t="s">
        <v>4673</v>
      </c>
      <c r="D175" s="3">
        <f>+VLOOKUP(G175,Hoja3!$C$2:$E$235,2,0)</f>
        <v>1</v>
      </c>
      <c r="E175" s="3" t="str">
        <f t="shared" si="4"/>
        <v>15-1</v>
      </c>
      <c r="F175" s="3" t="s">
        <v>4936</v>
      </c>
      <c r="G175" s="3" t="s">
        <v>4936</v>
      </c>
      <c r="H175">
        <v>78.3</v>
      </c>
      <c r="I175" s="17">
        <f>+VLOOKUP(E175,[1]Hoja3!$C$6:$E$237,2,0)</f>
        <v>33961283</v>
      </c>
      <c r="J175" s="17">
        <f>+VLOOKUP(E175,[1]Hoja3!$C$6:$E$237,3,0)</f>
        <v>995166</v>
      </c>
      <c r="K175" s="18">
        <f t="shared" si="5"/>
        <v>2.9302956546135198E-2</v>
      </c>
      <c r="L175" s="18">
        <f>+VLOOKUP(F175,Hoja2!$A$4:$B$183,2,0)</f>
        <v>1.5989133484554142E-2</v>
      </c>
    </row>
    <row r="176" spans="1:12" hidden="1" x14ac:dyDescent="0.25">
      <c r="A176">
        <f>+VLOOKUP(C176,Hoja3!$A$2:$B$442,2,0)</f>
        <v>15</v>
      </c>
      <c r="B176" s="3" t="s">
        <v>4673</v>
      </c>
      <c r="C176" s="3" t="s">
        <v>4673</v>
      </c>
      <c r="D176" s="3">
        <f>+VLOOKUP(G176,Hoja3!$C$2:$E$235,2,0)</f>
        <v>7</v>
      </c>
      <c r="E176" s="3" t="str">
        <f t="shared" si="4"/>
        <v>15-7</v>
      </c>
      <c r="F176" s="3" t="s">
        <v>4978</v>
      </c>
      <c r="G176" s="3" t="s">
        <v>4978</v>
      </c>
      <c r="H176">
        <v>97.2</v>
      </c>
      <c r="I176" s="17">
        <f>+VLOOKUP(E176,[1]Hoja3!$C$6:$E$237,2,0)</f>
        <v>20329799</v>
      </c>
      <c r="J176" s="17" t="e">
        <f>+VLOOKUP(E176,#REF!,3,0)</f>
        <v>#REF!</v>
      </c>
      <c r="K176" s="18" t="e">
        <f t="shared" si="5"/>
        <v>#REF!</v>
      </c>
      <c r="L176" s="18">
        <f>+VLOOKUP(F176,Hoja2!$A$4:$B$183,2,0)</f>
        <v>-0.16666666666666666</v>
      </c>
    </row>
    <row r="177" spans="1:12" x14ac:dyDescent="0.25">
      <c r="A177">
        <f>+VLOOKUP(C177,Hoja3!$A$2:$B$442,2,0)</f>
        <v>15</v>
      </c>
      <c r="B177" s="3" t="s">
        <v>4673</v>
      </c>
      <c r="C177" s="3" t="s">
        <v>4673</v>
      </c>
      <c r="D177" s="3">
        <f>+VLOOKUP(G177,Hoja3!$C$2:$E$235,2,0)</f>
        <v>6</v>
      </c>
      <c r="E177" s="3" t="str">
        <f t="shared" si="4"/>
        <v>15-6</v>
      </c>
      <c r="F177" s="3" t="s">
        <v>5006</v>
      </c>
      <c r="G177" s="3" t="s">
        <v>5006</v>
      </c>
      <c r="H177">
        <v>96.4</v>
      </c>
      <c r="I177" s="17">
        <f>+VLOOKUP(E177,[1]Hoja3!$C$6:$E$237,2,0)</f>
        <v>16270919</v>
      </c>
      <c r="J177" s="17">
        <f>+VLOOKUP(E177,[1]Hoja3!$C$6:$E$237,3,0)</f>
        <v>1095086</v>
      </c>
      <c r="K177" s="18">
        <f t="shared" si="5"/>
        <v>6.7303266644004558E-2</v>
      </c>
      <c r="L177" s="18">
        <f>+VLOOKUP(F177,Hoja2!$A$4:$B$183,2,0)</f>
        <v>-7.1030640668523604E-2</v>
      </c>
    </row>
    <row r="178" spans="1:12" x14ac:dyDescent="0.25">
      <c r="A178">
        <f>+VLOOKUP(C178,Hoja3!$A$2:$B$442,2,0)</f>
        <v>20</v>
      </c>
      <c r="B178" s="3" t="s">
        <v>5040</v>
      </c>
      <c r="C178" s="3" t="s">
        <v>5040</v>
      </c>
      <c r="D178" s="3">
        <f>+VLOOKUP(G178,Hoja3!$C$2:$E$235,2,0)</f>
        <v>2</v>
      </c>
      <c r="E178" s="3" t="str">
        <f t="shared" si="4"/>
        <v>20-2</v>
      </c>
      <c r="F178" s="3" t="s">
        <v>5041</v>
      </c>
      <c r="G178" s="3" t="s">
        <v>5041</v>
      </c>
      <c r="H178">
        <v>76</v>
      </c>
      <c r="I178" s="17">
        <f>+VLOOKUP(E178,[1]Hoja3!$C$6:$E$237,2,0)</f>
        <v>10168218</v>
      </c>
      <c r="J178" s="17">
        <f>+VLOOKUP(E178,[1]Hoja3!$C$6:$E$237,3,0)</f>
        <v>30159</v>
      </c>
      <c r="K178" s="18">
        <f t="shared" si="5"/>
        <v>2.9660064329856029E-3</v>
      </c>
      <c r="L178" s="18">
        <f>+VLOOKUP(F178,Hoja2!$A$4:$B$183,2,0)</f>
        <v>-8.4579056149634933E-3</v>
      </c>
    </row>
    <row r="179" spans="1:12" x14ac:dyDescent="0.25">
      <c r="A179">
        <f>+VLOOKUP(C179,Hoja3!$A$2:$B$442,2,0)</f>
        <v>20</v>
      </c>
      <c r="B179" s="3" t="s">
        <v>5040</v>
      </c>
      <c r="C179" s="3" t="s">
        <v>5040</v>
      </c>
      <c r="D179" s="3">
        <f>+VLOOKUP(G179,Hoja3!$C$2:$E$235,2,0)</f>
        <v>1</v>
      </c>
      <c r="E179" s="3" t="str">
        <f t="shared" si="4"/>
        <v>20-1</v>
      </c>
      <c r="F179" s="3" t="s">
        <v>5069</v>
      </c>
      <c r="G179" s="3" t="s">
        <v>5069</v>
      </c>
      <c r="H179">
        <v>100</v>
      </c>
      <c r="I179" s="17">
        <f>+VLOOKUP(E179,[1]Hoja3!$C$6:$E$237,2,0)</f>
        <v>23785726</v>
      </c>
      <c r="J179" s="17">
        <f>+VLOOKUP(E179,[1]Hoja3!$C$6:$E$237,3,0)</f>
        <v>729351</v>
      </c>
      <c r="K179" s="18">
        <f t="shared" si="5"/>
        <v>3.0663390303915888E-2</v>
      </c>
      <c r="L179" s="18">
        <f>+VLOOKUP(F179,Hoja2!$A$4:$B$183,2,0)</f>
        <v>0</v>
      </c>
    </row>
    <row r="180" spans="1:12" x14ac:dyDescent="0.25">
      <c r="A180">
        <f>+VLOOKUP(C180,Hoja3!$A$2:$B$442,2,0)</f>
        <v>22</v>
      </c>
      <c r="B180" s="3" t="s">
        <v>5108</v>
      </c>
      <c r="C180" s="3" t="s">
        <v>5645</v>
      </c>
      <c r="D180" s="3">
        <f>+VLOOKUP(G180,Hoja3!$C$2:$E$235,2,0)</f>
        <v>1</v>
      </c>
      <c r="E180" s="3" t="str">
        <f t="shared" si="4"/>
        <v>22-1</v>
      </c>
      <c r="F180" s="3" t="s">
        <v>5109</v>
      </c>
      <c r="G180" s="3" t="s">
        <v>5109</v>
      </c>
      <c r="H180">
        <v>100</v>
      </c>
      <c r="I180" s="17">
        <f>+VLOOKUP(E180,[1]Hoja3!$C$6:$E$237,2,0)</f>
        <v>16369188</v>
      </c>
      <c r="J180" s="17">
        <f>+VLOOKUP(E180,[1]Hoja3!$C$6:$E$237,3,0)</f>
        <v>6397892</v>
      </c>
      <c r="K180" s="18">
        <f t="shared" si="5"/>
        <v>0.39084968661854208</v>
      </c>
      <c r="L180" s="18">
        <f>+VLOOKUP(F180,Hoja2!$A$4:$B$183,2,0)</f>
        <v>-3.3201754385964913E-2</v>
      </c>
    </row>
    <row r="181" spans="1:12" hidden="1" x14ac:dyDescent="0.25">
      <c r="A181">
        <f>+VLOOKUP(C181,Hoja3!$A$2:$B$442,2,0)</f>
        <v>1</v>
      </c>
      <c r="B181" s="3" t="s">
        <v>5150</v>
      </c>
      <c r="C181" s="3" t="s">
        <v>5150</v>
      </c>
      <c r="D181" s="3">
        <v>1</v>
      </c>
      <c r="E181" s="3" t="str">
        <f t="shared" si="4"/>
        <v>1-1</v>
      </c>
      <c r="F181" s="3" t="s">
        <v>5151</v>
      </c>
      <c r="G181" s="3" t="s">
        <v>5151</v>
      </c>
      <c r="H181">
        <v>100</v>
      </c>
      <c r="I181" s="17">
        <f>+VLOOKUP(E181,[1]Hoja3!$C$6:$E$237,2,0)</f>
        <v>20221619</v>
      </c>
      <c r="J181" s="17" t="e">
        <f>+VLOOKUP(E181,#REF!,3,0)</f>
        <v>#REF!</v>
      </c>
      <c r="K181" s="18" t="e">
        <f t="shared" si="5"/>
        <v>#REF!</v>
      </c>
      <c r="L181" s="18" t="e">
        <f>+VLOOKUP(F181,Hoja2!$A$4:$B$183,2,0)</f>
        <v>#VALUE!</v>
      </c>
    </row>
  </sheetData>
  <autoFilter ref="A1:L181" xr:uid="{F947FE73-FEEF-4F9A-BBD9-0F99D0C24DCE}">
    <filterColumn colId="11">
      <filters>
        <filter val="0%"/>
        <filter val="1%"/>
        <filter val="-1%"/>
        <filter val="10%"/>
        <filter val="-10%"/>
        <filter val="100%"/>
        <filter val="106%"/>
        <filter val="11%"/>
        <filter val="-11%"/>
        <filter val="117%"/>
        <filter val="-12%"/>
        <filter val="120%"/>
        <filter val="125%"/>
        <filter val="-13%"/>
        <filter val="-14%"/>
        <filter val="-15%"/>
        <filter val="16%"/>
        <filter val="-16%"/>
        <filter val="17%"/>
        <filter val="18%"/>
        <filter val="1813%"/>
        <filter val="19%"/>
        <filter val="-19%"/>
        <filter val="2%"/>
        <filter val="-2%"/>
        <filter val="20%"/>
        <filter val="-20%"/>
        <filter val="-23%"/>
        <filter val="24%"/>
        <filter val="25%"/>
        <filter val="27%"/>
        <filter val="28%"/>
        <filter val="29%"/>
        <filter val="3%"/>
        <filter val="-3%"/>
        <filter val="31%"/>
        <filter val="319%"/>
        <filter val="33%"/>
        <filter val="36%"/>
        <filter val="-37%"/>
        <filter val="374%"/>
        <filter val="4%"/>
        <filter val="-4%"/>
        <filter val="45%"/>
        <filter val="467%"/>
        <filter val="49%"/>
        <filter val="5%"/>
        <filter val="-5%"/>
        <filter val="-50%"/>
        <filter val="57%"/>
        <filter val="6%"/>
        <filter val="-6%"/>
        <filter val="-7%"/>
        <filter val="75%"/>
        <filter val="8%"/>
        <filter val="-8%"/>
        <filter val="86%"/>
        <filter val="9%"/>
        <filter val="-9%"/>
        <filter val="950%"/>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BC278-15FE-4336-8406-9504CB4D34AC}">
  <sheetPr filterMode="1"/>
  <dimension ref="A1:E235"/>
  <sheetViews>
    <sheetView workbookViewId="0"/>
  </sheetViews>
  <sheetFormatPr baseColWidth="10" defaultRowHeight="15" x14ac:dyDescent="0.25"/>
  <cols>
    <col min="1" max="1" width="64.85546875" bestFit="1" customWidth="1"/>
    <col min="2" max="2" width="12.42578125" customWidth="1"/>
    <col min="3" max="3" width="85.42578125" bestFit="1" customWidth="1"/>
  </cols>
  <sheetData>
    <row r="1" spans="1:5" x14ac:dyDescent="0.25">
      <c r="A1" t="s">
        <v>5264</v>
      </c>
      <c r="B1" t="s">
        <v>5263</v>
      </c>
      <c r="C1" t="s">
        <v>5564</v>
      </c>
      <c r="D1" t="s">
        <v>5565</v>
      </c>
      <c r="E1" t="s">
        <v>5312</v>
      </c>
    </row>
    <row r="2" spans="1:5" hidden="1" x14ac:dyDescent="0.25">
      <c r="A2" t="s">
        <v>3238</v>
      </c>
      <c r="B2">
        <v>6</v>
      </c>
      <c r="C2" t="s">
        <v>3341</v>
      </c>
      <c r="D2">
        <v>1</v>
      </c>
      <c r="E2" t="s">
        <v>5313</v>
      </c>
    </row>
    <row r="3" spans="1:5" hidden="1" x14ac:dyDescent="0.25">
      <c r="A3" t="s">
        <v>3238</v>
      </c>
      <c r="B3">
        <v>6</v>
      </c>
      <c r="C3" t="s">
        <v>3387</v>
      </c>
      <c r="D3">
        <v>6</v>
      </c>
      <c r="E3" t="s">
        <v>5314</v>
      </c>
    </row>
    <row r="4" spans="1:5" hidden="1" x14ac:dyDescent="0.25">
      <c r="A4" t="s">
        <v>3238</v>
      </c>
      <c r="B4">
        <v>6</v>
      </c>
      <c r="C4" t="s">
        <v>5580</v>
      </c>
      <c r="D4">
        <v>7</v>
      </c>
      <c r="E4" t="s">
        <v>5315</v>
      </c>
    </row>
    <row r="5" spans="1:5" hidden="1" x14ac:dyDescent="0.25">
      <c r="A5" t="s">
        <v>386</v>
      </c>
      <c r="B5">
        <v>11</v>
      </c>
      <c r="C5" t="s">
        <v>5555</v>
      </c>
      <c r="D5">
        <v>1</v>
      </c>
      <c r="E5" t="s">
        <v>5316</v>
      </c>
    </row>
    <row r="6" spans="1:5" hidden="1" x14ac:dyDescent="0.25">
      <c r="A6" t="s">
        <v>386</v>
      </c>
      <c r="B6">
        <v>11</v>
      </c>
      <c r="C6" t="s">
        <v>5265</v>
      </c>
      <c r="D6">
        <v>5</v>
      </c>
      <c r="E6" t="s">
        <v>5317</v>
      </c>
    </row>
    <row r="7" spans="1:5" hidden="1" x14ac:dyDescent="0.25">
      <c r="A7" t="s">
        <v>386</v>
      </c>
      <c r="B7">
        <v>11</v>
      </c>
      <c r="C7" t="s">
        <v>5556</v>
      </c>
      <c r="D7">
        <v>9</v>
      </c>
      <c r="E7" t="s">
        <v>5318</v>
      </c>
    </row>
    <row r="8" spans="1:5" hidden="1" x14ac:dyDescent="0.25">
      <c r="A8" t="s">
        <v>386</v>
      </c>
      <c r="B8">
        <v>11</v>
      </c>
      <c r="C8" t="s">
        <v>474</v>
      </c>
      <c r="D8">
        <v>25</v>
      </c>
      <c r="E8" t="s">
        <v>5319</v>
      </c>
    </row>
    <row r="9" spans="1:5" hidden="1" x14ac:dyDescent="0.25">
      <c r="A9" t="s">
        <v>5640</v>
      </c>
      <c r="B9">
        <v>50</v>
      </c>
      <c r="C9" t="s">
        <v>5266</v>
      </c>
      <c r="D9">
        <v>1</v>
      </c>
      <c r="E9" t="s">
        <v>5320</v>
      </c>
    </row>
    <row r="10" spans="1:5" x14ac:dyDescent="0.25">
      <c r="A10" t="s">
        <v>5150</v>
      </c>
      <c r="B10">
        <v>1</v>
      </c>
      <c r="C10" t="s">
        <v>5150</v>
      </c>
      <c r="D10">
        <v>1</v>
      </c>
      <c r="E10" t="s">
        <v>5321</v>
      </c>
    </row>
    <row r="11" spans="1:5" hidden="1" x14ac:dyDescent="0.25">
      <c r="A11" t="s">
        <v>5267</v>
      </c>
      <c r="B11">
        <v>2</v>
      </c>
      <c r="C11" t="s">
        <v>5268</v>
      </c>
      <c r="D11">
        <v>1</v>
      </c>
      <c r="E11" t="s">
        <v>5322</v>
      </c>
    </row>
    <row r="12" spans="1:5" hidden="1" x14ac:dyDescent="0.25">
      <c r="A12" t="s">
        <v>5267</v>
      </c>
      <c r="B12">
        <v>2</v>
      </c>
      <c r="C12" t="s">
        <v>5554</v>
      </c>
      <c r="D12">
        <v>2</v>
      </c>
      <c r="E12" t="s">
        <v>5323</v>
      </c>
    </row>
    <row r="13" spans="1:5" hidden="1" x14ac:dyDescent="0.25">
      <c r="A13" t="s">
        <v>5267</v>
      </c>
      <c r="B13">
        <v>2</v>
      </c>
      <c r="C13" t="s">
        <v>5269</v>
      </c>
      <c r="D13">
        <v>3</v>
      </c>
      <c r="E13" t="s">
        <v>5324</v>
      </c>
    </row>
    <row r="14" spans="1:5" hidden="1" x14ac:dyDescent="0.25">
      <c r="A14" t="s">
        <v>5267</v>
      </c>
      <c r="B14">
        <v>2</v>
      </c>
      <c r="C14" t="s">
        <v>5270</v>
      </c>
      <c r="D14">
        <v>4</v>
      </c>
      <c r="E14" t="s">
        <v>5325</v>
      </c>
    </row>
    <row r="15" spans="1:5" hidden="1" x14ac:dyDescent="0.25">
      <c r="A15" t="s">
        <v>5271</v>
      </c>
      <c r="B15">
        <v>3</v>
      </c>
      <c r="C15" t="s">
        <v>5271</v>
      </c>
      <c r="D15">
        <v>1</v>
      </c>
      <c r="E15" t="s">
        <v>5326</v>
      </c>
    </row>
    <row r="16" spans="1:5" hidden="1" x14ac:dyDescent="0.25">
      <c r="A16" t="s">
        <v>5271</v>
      </c>
      <c r="B16">
        <v>3</v>
      </c>
      <c r="C16" t="s">
        <v>5581</v>
      </c>
      <c r="D16">
        <v>3</v>
      </c>
      <c r="E16" t="s">
        <v>5327</v>
      </c>
    </row>
    <row r="17" spans="1:5" hidden="1" x14ac:dyDescent="0.25">
      <c r="A17" t="s">
        <v>5271</v>
      </c>
      <c r="B17">
        <v>3</v>
      </c>
      <c r="C17" t="s">
        <v>5272</v>
      </c>
      <c r="D17">
        <v>4</v>
      </c>
      <c r="E17" t="s">
        <v>5328</v>
      </c>
    </row>
    <row r="18" spans="1:5" hidden="1" x14ac:dyDescent="0.25">
      <c r="A18" t="s">
        <v>5641</v>
      </c>
      <c r="B18">
        <v>4</v>
      </c>
      <c r="C18" t="s">
        <v>5641</v>
      </c>
      <c r="D18">
        <v>1</v>
      </c>
      <c r="E18" t="s">
        <v>5329</v>
      </c>
    </row>
    <row r="19" spans="1:5" hidden="1" x14ac:dyDescent="0.25">
      <c r="A19" t="s">
        <v>5642</v>
      </c>
      <c r="B19">
        <v>5</v>
      </c>
      <c r="C19" t="s">
        <v>4354</v>
      </c>
      <c r="D19">
        <v>2</v>
      </c>
      <c r="E19" t="s">
        <v>5330</v>
      </c>
    </row>
    <row r="20" spans="1:5" hidden="1" x14ac:dyDescent="0.25">
      <c r="A20" t="s">
        <v>5642</v>
      </c>
      <c r="B20">
        <v>5</v>
      </c>
      <c r="C20" t="s">
        <v>5582</v>
      </c>
      <c r="D20">
        <v>4</v>
      </c>
      <c r="E20" t="s">
        <v>5331</v>
      </c>
    </row>
    <row r="21" spans="1:5" hidden="1" x14ac:dyDescent="0.25">
      <c r="A21" t="s">
        <v>5642</v>
      </c>
      <c r="B21">
        <v>5</v>
      </c>
      <c r="C21" t="s">
        <v>4427</v>
      </c>
      <c r="D21">
        <v>5</v>
      </c>
      <c r="E21" t="s">
        <v>5332</v>
      </c>
    </row>
    <row r="22" spans="1:5" hidden="1" x14ac:dyDescent="0.25">
      <c r="A22" t="s">
        <v>5642</v>
      </c>
      <c r="B22">
        <v>5</v>
      </c>
      <c r="C22" t="s">
        <v>5273</v>
      </c>
      <c r="D22">
        <v>7</v>
      </c>
      <c r="E22" t="s">
        <v>5333</v>
      </c>
    </row>
    <row r="23" spans="1:5" hidden="1" x14ac:dyDescent="0.25">
      <c r="A23" t="s">
        <v>5642</v>
      </c>
      <c r="B23">
        <v>5</v>
      </c>
      <c r="C23" t="s">
        <v>4451</v>
      </c>
      <c r="D23">
        <v>8</v>
      </c>
      <c r="E23" t="s">
        <v>5334</v>
      </c>
    </row>
    <row r="24" spans="1:5" hidden="1" x14ac:dyDescent="0.25">
      <c r="A24" t="s">
        <v>5642</v>
      </c>
      <c r="B24">
        <v>5</v>
      </c>
      <c r="C24" t="s">
        <v>4400</v>
      </c>
      <c r="D24">
        <v>9</v>
      </c>
      <c r="E24" t="s">
        <v>5335</v>
      </c>
    </row>
    <row r="25" spans="1:5" hidden="1" x14ac:dyDescent="0.25">
      <c r="A25" t="s">
        <v>5642</v>
      </c>
      <c r="B25">
        <v>5</v>
      </c>
      <c r="C25" t="s">
        <v>4476</v>
      </c>
      <c r="D25">
        <v>10</v>
      </c>
      <c r="E25" t="s">
        <v>5336</v>
      </c>
    </row>
    <row r="26" spans="1:5" hidden="1" x14ac:dyDescent="0.25">
      <c r="A26" t="s">
        <v>5642</v>
      </c>
      <c r="B26">
        <v>5</v>
      </c>
      <c r="C26" t="s">
        <v>5274</v>
      </c>
      <c r="D26">
        <v>31</v>
      </c>
      <c r="E26" t="s">
        <v>5337</v>
      </c>
    </row>
    <row r="27" spans="1:5" hidden="1" x14ac:dyDescent="0.25">
      <c r="A27" t="s">
        <v>5642</v>
      </c>
      <c r="B27">
        <v>5</v>
      </c>
      <c r="C27" t="s">
        <v>5275</v>
      </c>
      <c r="D27">
        <v>32</v>
      </c>
      <c r="E27" t="s">
        <v>5338</v>
      </c>
    </row>
    <row r="28" spans="1:5" hidden="1" x14ac:dyDescent="0.25">
      <c r="A28" t="s">
        <v>5642</v>
      </c>
      <c r="B28">
        <v>5</v>
      </c>
      <c r="C28" t="s">
        <v>5566</v>
      </c>
      <c r="D28">
        <v>33</v>
      </c>
      <c r="E28" t="s">
        <v>5339</v>
      </c>
    </row>
    <row r="29" spans="1:5" hidden="1" x14ac:dyDescent="0.25">
      <c r="A29" t="s">
        <v>5642</v>
      </c>
      <c r="B29">
        <v>5</v>
      </c>
      <c r="C29" t="s">
        <v>5276</v>
      </c>
      <c r="D29">
        <v>34</v>
      </c>
      <c r="E29" t="s">
        <v>5340</v>
      </c>
    </row>
    <row r="30" spans="1:5" hidden="1" x14ac:dyDescent="0.25">
      <c r="A30" t="s">
        <v>5642</v>
      </c>
      <c r="B30">
        <v>5</v>
      </c>
      <c r="C30" t="s">
        <v>5277</v>
      </c>
      <c r="D30">
        <v>35</v>
      </c>
      <c r="E30" t="s">
        <v>5341</v>
      </c>
    </row>
    <row r="31" spans="1:5" hidden="1" x14ac:dyDescent="0.25">
      <c r="A31" t="s">
        <v>3238</v>
      </c>
      <c r="B31">
        <v>6</v>
      </c>
      <c r="C31" t="s">
        <v>3252</v>
      </c>
      <c r="D31">
        <v>3</v>
      </c>
      <c r="E31" t="s">
        <v>5342</v>
      </c>
    </row>
    <row r="32" spans="1:5" hidden="1" x14ac:dyDescent="0.25">
      <c r="A32" t="s">
        <v>3238</v>
      </c>
      <c r="B32">
        <v>6</v>
      </c>
      <c r="C32" t="s">
        <v>3320</v>
      </c>
      <c r="D32">
        <v>4</v>
      </c>
      <c r="E32" t="s">
        <v>5343</v>
      </c>
    </row>
    <row r="33" spans="1:5" hidden="1" x14ac:dyDescent="0.25">
      <c r="A33" t="s">
        <v>3238</v>
      </c>
      <c r="B33">
        <v>6</v>
      </c>
      <c r="C33" t="s">
        <v>5583</v>
      </c>
      <c r="D33">
        <v>5</v>
      </c>
      <c r="E33" t="s">
        <v>5344</v>
      </c>
    </row>
    <row r="34" spans="1:5" hidden="1" x14ac:dyDescent="0.25">
      <c r="A34" t="s">
        <v>912</v>
      </c>
      <c r="B34">
        <v>7</v>
      </c>
      <c r="C34" t="s">
        <v>5567</v>
      </c>
      <c r="D34">
        <v>1</v>
      </c>
      <c r="E34" t="s">
        <v>5345</v>
      </c>
    </row>
    <row r="35" spans="1:5" hidden="1" x14ac:dyDescent="0.25">
      <c r="A35" t="s">
        <v>912</v>
      </c>
      <c r="B35">
        <v>7</v>
      </c>
      <c r="C35" t="s">
        <v>1198</v>
      </c>
      <c r="D35">
        <v>2</v>
      </c>
      <c r="E35" t="s">
        <v>5346</v>
      </c>
    </row>
    <row r="36" spans="1:5" hidden="1" x14ac:dyDescent="0.25">
      <c r="A36" t="s">
        <v>912</v>
      </c>
      <c r="B36">
        <v>7</v>
      </c>
      <c r="C36" t="s">
        <v>1257</v>
      </c>
      <c r="D36">
        <v>3</v>
      </c>
      <c r="E36" t="s">
        <v>5347</v>
      </c>
    </row>
    <row r="37" spans="1:5" hidden="1" x14ac:dyDescent="0.25">
      <c r="A37" t="s">
        <v>912</v>
      </c>
      <c r="B37">
        <v>7</v>
      </c>
      <c r="C37" t="s">
        <v>5278</v>
      </c>
      <c r="D37">
        <v>4</v>
      </c>
      <c r="E37" t="s">
        <v>5348</v>
      </c>
    </row>
    <row r="38" spans="1:5" hidden="1" x14ac:dyDescent="0.25">
      <c r="A38" t="s">
        <v>912</v>
      </c>
      <c r="B38">
        <v>7</v>
      </c>
      <c r="C38" t="s">
        <v>964</v>
      </c>
      <c r="D38">
        <v>6</v>
      </c>
      <c r="E38" t="s">
        <v>5349</v>
      </c>
    </row>
    <row r="39" spans="1:5" hidden="1" x14ac:dyDescent="0.25">
      <c r="A39" t="s">
        <v>912</v>
      </c>
      <c r="B39">
        <v>7</v>
      </c>
      <c r="C39" t="s">
        <v>1035</v>
      </c>
      <c r="D39">
        <v>7</v>
      </c>
      <c r="E39" t="s">
        <v>5350</v>
      </c>
    </row>
    <row r="40" spans="1:5" hidden="1" x14ac:dyDescent="0.25">
      <c r="A40" t="s">
        <v>912</v>
      </c>
      <c r="B40">
        <v>7</v>
      </c>
      <c r="C40" t="s">
        <v>1015</v>
      </c>
      <c r="D40">
        <v>8</v>
      </c>
      <c r="E40" t="s">
        <v>5351</v>
      </c>
    </row>
    <row r="41" spans="1:5" hidden="1" x14ac:dyDescent="0.25">
      <c r="A41" t="s">
        <v>912</v>
      </c>
      <c r="B41">
        <v>7</v>
      </c>
      <c r="C41" t="s">
        <v>1159</v>
      </c>
      <c r="D41">
        <v>9</v>
      </c>
      <c r="E41" t="s">
        <v>5352</v>
      </c>
    </row>
    <row r="42" spans="1:5" hidden="1" x14ac:dyDescent="0.25">
      <c r="A42" t="s">
        <v>912</v>
      </c>
      <c r="B42">
        <v>7</v>
      </c>
      <c r="C42" t="s">
        <v>1090</v>
      </c>
      <c r="D42">
        <v>16</v>
      </c>
      <c r="E42" t="s">
        <v>5353</v>
      </c>
    </row>
    <row r="43" spans="1:5" hidden="1" x14ac:dyDescent="0.25">
      <c r="A43" t="s">
        <v>912</v>
      </c>
      <c r="B43">
        <v>7</v>
      </c>
      <c r="C43" t="s">
        <v>934</v>
      </c>
      <c r="D43">
        <v>19</v>
      </c>
      <c r="E43" t="s">
        <v>5354</v>
      </c>
    </row>
    <row r="44" spans="1:5" hidden="1" x14ac:dyDescent="0.25">
      <c r="A44" t="s">
        <v>912</v>
      </c>
      <c r="B44">
        <v>7</v>
      </c>
      <c r="C44" t="s">
        <v>5584</v>
      </c>
      <c r="D44">
        <v>21</v>
      </c>
      <c r="E44" t="s">
        <v>5355</v>
      </c>
    </row>
    <row r="45" spans="1:5" hidden="1" x14ac:dyDescent="0.25">
      <c r="A45" t="s">
        <v>912</v>
      </c>
      <c r="B45">
        <v>7</v>
      </c>
      <c r="C45" t="s">
        <v>1056</v>
      </c>
      <c r="D45">
        <v>23</v>
      </c>
      <c r="E45" t="s">
        <v>5356</v>
      </c>
    </row>
    <row r="46" spans="1:5" hidden="1" x14ac:dyDescent="0.25">
      <c r="A46" t="s">
        <v>912</v>
      </c>
      <c r="B46">
        <v>7</v>
      </c>
      <c r="C46" t="s">
        <v>5568</v>
      </c>
      <c r="D46">
        <v>24</v>
      </c>
      <c r="E46" t="s">
        <v>5357</v>
      </c>
    </row>
    <row r="47" spans="1:5" hidden="1" x14ac:dyDescent="0.25">
      <c r="A47" t="s">
        <v>912</v>
      </c>
      <c r="B47">
        <v>7</v>
      </c>
      <c r="C47" t="s">
        <v>1322</v>
      </c>
      <c r="D47">
        <v>25</v>
      </c>
      <c r="E47" t="s">
        <v>5358</v>
      </c>
    </row>
    <row r="48" spans="1:5" hidden="1" x14ac:dyDescent="0.25">
      <c r="A48" t="s">
        <v>912</v>
      </c>
      <c r="B48">
        <v>7</v>
      </c>
      <c r="C48" t="s">
        <v>5279</v>
      </c>
      <c r="D48">
        <v>26</v>
      </c>
      <c r="E48" t="s">
        <v>5359</v>
      </c>
    </row>
    <row r="49" spans="1:5" hidden="1" x14ac:dyDescent="0.25">
      <c r="A49" t="s">
        <v>2034</v>
      </c>
      <c r="B49">
        <v>8</v>
      </c>
      <c r="C49" t="s">
        <v>5585</v>
      </c>
      <c r="D49">
        <v>1</v>
      </c>
      <c r="E49" t="s">
        <v>5360</v>
      </c>
    </row>
    <row r="50" spans="1:5" hidden="1" x14ac:dyDescent="0.25">
      <c r="A50" t="s">
        <v>2034</v>
      </c>
      <c r="B50">
        <v>8</v>
      </c>
      <c r="C50" t="s">
        <v>2135</v>
      </c>
      <c r="D50">
        <v>2</v>
      </c>
      <c r="E50" t="s">
        <v>5361</v>
      </c>
    </row>
    <row r="51" spans="1:5" hidden="1" x14ac:dyDescent="0.25">
      <c r="A51" t="s">
        <v>2034</v>
      </c>
      <c r="B51">
        <v>8</v>
      </c>
      <c r="C51" t="s">
        <v>2255</v>
      </c>
      <c r="D51">
        <v>3</v>
      </c>
      <c r="E51" t="s">
        <v>5362</v>
      </c>
    </row>
    <row r="52" spans="1:5" hidden="1" x14ac:dyDescent="0.25">
      <c r="A52" t="s">
        <v>2034</v>
      </c>
      <c r="B52">
        <v>8</v>
      </c>
      <c r="C52" t="s">
        <v>2319</v>
      </c>
      <c r="D52">
        <v>4</v>
      </c>
      <c r="E52" t="s">
        <v>5363</v>
      </c>
    </row>
    <row r="53" spans="1:5" hidden="1" x14ac:dyDescent="0.25">
      <c r="A53" t="s">
        <v>2034</v>
      </c>
      <c r="B53">
        <v>8</v>
      </c>
      <c r="C53" t="s">
        <v>2285</v>
      </c>
      <c r="D53">
        <v>5</v>
      </c>
      <c r="E53" t="s">
        <v>5364</v>
      </c>
    </row>
    <row r="54" spans="1:5" hidden="1" x14ac:dyDescent="0.25">
      <c r="A54" t="s">
        <v>2034</v>
      </c>
      <c r="B54">
        <v>8</v>
      </c>
      <c r="C54" t="s">
        <v>2107</v>
      </c>
      <c r="D54">
        <v>7</v>
      </c>
      <c r="E54" t="s">
        <v>5365</v>
      </c>
    </row>
    <row r="55" spans="1:5" hidden="1" x14ac:dyDescent="0.25">
      <c r="A55" t="s">
        <v>2034</v>
      </c>
      <c r="B55">
        <v>8</v>
      </c>
      <c r="C55" t="s">
        <v>2163</v>
      </c>
      <c r="D55">
        <v>15</v>
      </c>
      <c r="E55" t="s">
        <v>5366</v>
      </c>
    </row>
    <row r="56" spans="1:5" hidden="1" x14ac:dyDescent="0.25">
      <c r="A56" t="s">
        <v>2034</v>
      </c>
      <c r="B56">
        <v>8</v>
      </c>
      <c r="C56" t="s">
        <v>2369</v>
      </c>
      <c r="D56">
        <v>16</v>
      </c>
      <c r="E56" t="s">
        <v>5367</v>
      </c>
    </row>
    <row r="57" spans="1:5" hidden="1" x14ac:dyDescent="0.25">
      <c r="A57" t="s">
        <v>2034</v>
      </c>
      <c r="B57">
        <v>8</v>
      </c>
      <c r="C57" t="s">
        <v>2344</v>
      </c>
      <c r="D57">
        <v>17</v>
      </c>
      <c r="E57" t="s">
        <v>5368</v>
      </c>
    </row>
    <row r="58" spans="1:5" hidden="1" x14ac:dyDescent="0.25">
      <c r="A58" t="s">
        <v>2034</v>
      </c>
      <c r="B58">
        <v>8</v>
      </c>
      <c r="C58" t="s">
        <v>2068</v>
      </c>
      <c r="D58">
        <v>30</v>
      </c>
      <c r="E58" t="s">
        <v>5369</v>
      </c>
    </row>
    <row r="59" spans="1:5" hidden="1" x14ac:dyDescent="0.25">
      <c r="A59" t="s">
        <v>2034</v>
      </c>
      <c r="B59">
        <v>8</v>
      </c>
      <c r="C59" t="s">
        <v>5586</v>
      </c>
      <c r="D59">
        <v>31</v>
      </c>
      <c r="E59" t="s">
        <v>5370</v>
      </c>
    </row>
    <row r="60" spans="1:5" hidden="1" x14ac:dyDescent="0.25">
      <c r="A60" t="s">
        <v>1345</v>
      </c>
      <c r="B60">
        <v>9</v>
      </c>
      <c r="C60" t="s">
        <v>1763</v>
      </c>
      <c r="D60">
        <v>1</v>
      </c>
      <c r="E60" t="s">
        <v>5371</v>
      </c>
    </row>
    <row r="61" spans="1:5" hidden="1" x14ac:dyDescent="0.25">
      <c r="A61" t="s">
        <v>1345</v>
      </c>
      <c r="B61">
        <v>9</v>
      </c>
      <c r="C61" t="s">
        <v>5587</v>
      </c>
      <c r="D61">
        <v>2</v>
      </c>
      <c r="E61" t="s">
        <v>5372</v>
      </c>
    </row>
    <row r="62" spans="1:5" hidden="1" x14ac:dyDescent="0.25">
      <c r="A62" t="s">
        <v>1345</v>
      </c>
      <c r="B62">
        <v>9</v>
      </c>
      <c r="C62" t="s">
        <v>5588</v>
      </c>
      <c r="D62">
        <v>3</v>
      </c>
      <c r="E62" t="s">
        <v>5373</v>
      </c>
    </row>
    <row r="63" spans="1:5" hidden="1" x14ac:dyDescent="0.25">
      <c r="A63" t="s">
        <v>1345</v>
      </c>
      <c r="B63">
        <v>9</v>
      </c>
      <c r="C63" t="s">
        <v>1798</v>
      </c>
      <c r="D63">
        <v>4</v>
      </c>
      <c r="E63" t="s">
        <v>5374</v>
      </c>
    </row>
    <row r="64" spans="1:5" hidden="1" x14ac:dyDescent="0.25">
      <c r="A64" t="s">
        <v>1345</v>
      </c>
      <c r="B64">
        <v>9</v>
      </c>
      <c r="C64" t="s">
        <v>1427</v>
      </c>
      <c r="D64">
        <v>9</v>
      </c>
      <c r="E64" t="s">
        <v>5375</v>
      </c>
    </row>
    <row r="65" spans="1:5" hidden="1" x14ac:dyDescent="0.25">
      <c r="A65" t="s">
        <v>1345</v>
      </c>
      <c r="B65">
        <v>9</v>
      </c>
      <c r="C65" t="s">
        <v>1453</v>
      </c>
      <c r="D65">
        <v>11</v>
      </c>
      <c r="E65" t="s">
        <v>5376</v>
      </c>
    </row>
    <row r="66" spans="1:5" hidden="1" x14ac:dyDescent="0.25">
      <c r="A66" t="s">
        <v>1345</v>
      </c>
      <c r="B66">
        <v>9</v>
      </c>
      <c r="C66" t="s">
        <v>5280</v>
      </c>
      <c r="D66">
        <v>13</v>
      </c>
      <c r="E66" t="s">
        <v>5377</v>
      </c>
    </row>
    <row r="67" spans="1:5" hidden="1" x14ac:dyDescent="0.25">
      <c r="A67" t="s">
        <v>1345</v>
      </c>
      <c r="B67">
        <v>9</v>
      </c>
      <c r="C67" t="s">
        <v>1375</v>
      </c>
      <c r="D67">
        <v>15</v>
      </c>
      <c r="E67" t="s">
        <v>5378</v>
      </c>
    </row>
    <row r="68" spans="1:5" hidden="1" x14ac:dyDescent="0.25">
      <c r="A68" t="s">
        <v>1345</v>
      </c>
      <c r="B68">
        <v>9</v>
      </c>
      <c r="C68" t="s">
        <v>5643</v>
      </c>
      <c r="D68">
        <v>17</v>
      </c>
      <c r="E68" t="s">
        <v>5379</v>
      </c>
    </row>
    <row r="69" spans="1:5" hidden="1" x14ac:dyDescent="0.25">
      <c r="A69" t="s">
        <v>1345</v>
      </c>
      <c r="B69">
        <v>9</v>
      </c>
      <c r="C69" t="s">
        <v>5589</v>
      </c>
      <c r="D69">
        <v>18</v>
      </c>
      <c r="E69" t="s">
        <v>5380</v>
      </c>
    </row>
    <row r="70" spans="1:5" hidden="1" x14ac:dyDescent="0.25">
      <c r="A70" t="s">
        <v>1345</v>
      </c>
      <c r="B70">
        <v>9</v>
      </c>
      <c r="C70" t="s">
        <v>5590</v>
      </c>
      <c r="D70">
        <v>19</v>
      </c>
      <c r="E70" t="s">
        <v>5381</v>
      </c>
    </row>
    <row r="71" spans="1:5" hidden="1" x14ac:dyDescent="0.25">
      <c r="A71" t="s">
        <v>1345</v>
      </c>
      <c r="B71">
        <v>9</v>
      </c>
      <c r="C71" t="s">
        <v>5591</v>
      </c>
      <c r="D71">
        <v>21</v>
      </c>
      <c r="E71" t="s">
        <v>5382</v>
      </c>
    </row>
    <row r="72" spans="1:5" hidden="1" x14ac:dyDescent="0.25">
      <c r="A72" t="s">
        <v>1345</v>
      </c>
      <c r="B72">
        <v>9</v>
      </c>
      <c r="C72" t="s">
        <v>5592</v>
      </c>
      <c r="D72">
        <v>22</v>
      </c>
      <c r="E72" t="s">
        <v>5383</v>
      </c>
    </row>
    <row r="73" spans="1:5" hidden="1" x14ac:dyDescent="0.25">
      <c r="A73" t="s">
        <v>1345</v>
      </c>
      <c r="B73">
        <v>9</v>
      </c>
      <c r="C73" t="s">
        <v>5593</v>
      </c>
      <c r="D73">
        <v>23</v>
      </c>
      <c r="E73" t="s">
        <v>5384</v>
      </c>
    </row>
    <row r="74" spans="1:5" hidden="1" x14ac:dyDescent="0.25">
      <c r="A74" t="s">
        <v>1345</v>
      </c>
      <c r="B74">
        <v>9</v>
      </c>
      <c r="C74" t="s">
        <v>5594</v>
      </c>
      <c r="D74">
        <v>24</v>
      </c>
      <c r="E74" t="s">
        <v>5385</v>
      </c>
    </row>
    <row r="75" spans="1:5" hidden="1" x14ac:dyDescent="0.25">
      <c r="A75" t="s">
        <v>1345</v>
      </c>
      <c r="B75">
        <v>9</v>
      </c>
      <c r="C75" t="s">
        <v>5595</v>
      </c>
      <c r="D75">
        <v>25</v>
      </c>
      <c r="E75" t="s">
        <v>5386</v>
      </c>
    </row>
    <row r="76" spans="1:5" hidden="1" x14ac:dyDescent="0.25">
      <c r="A76" t="s">
        <v>1345</v>
      </c>
      <c r="B76">
        <v>9</v>
      </c>
      <c r="C76" t="s">
        <v>5596</v>
      </c>
      <c r="D76">
        <v>26</v>
      </c>
      <c r="E76" t="s">
        <v>5387</v>
      </c>
    </row>
    <row r="77" spans="1:5" hidden="1" x14ac:dyDescent="0.25">
      <c r="A77" t="s">
        <v>1345</v>
      </c>
      <c r="B77">
        <v>9</v>
      </c>
      <c r="C77" t="s">
        <v>5597</v>
      </c>
      <c r="D77">
        <v>27</v>
      </c>
      <c r="E77" t="s">
        <v>5388</v>
      </c>
    </row>
    <row r="78" spans="1:5" hidden="1" x14ac:dyDescent="0.25">
      <c r="A78" t="s">
        <v>1345</v>
      </c>
      <c r="B78">
        <v>9</v>
      </c>
      <c r="C78" t="s">
        <v>5598</v>
      </c>
      <c r="D78">
        <v>28</v>
      </c>
      <c r="E78" t="s">
        <v>5389</v>
      </c>
    </row>
    <row r="79" spans="1:5" hidden="1" x14ac:dyDescent="0.25">
      <c r="A79" t="s">
        <v>1345</v>
      </c>
      <c r="B79">
        <v>9</v>
      </c>
      <c r="C79" t="s">
        <v>5599</v>
      </c>
      <c r="D79">
        <v>29</v>
      </c>
      <c r="E79" t="s">
        <v>5390</v>
      </c>
    </row>
    <row r="80" spans="1:5" hidden="1" x14ac:dyDescent="0.25">
      <c r="A80" t="s">
        <v>1345</v>
      </c>
      <c r="B80">
        <v>9</v>
      </c>
      <c r="C80" t="s">
        <v>5600</v>
      </c>
      <c r="D80">
        <v>30</v>
      </c>
      <c r="E80" t="s">
        <v>5391</v>
      </c>
    </row>
    <row r="81" spans="1:5" hidden="1" x14ac:dyDescent="0.25">
      <c r="A81" t="s">
        <v>1345</v>
      </c>
      <c r="B81">
        <v>9</v>
      </c>
      <c r="C81" t="s">
        <v>5601</v>
      </c>
      <c r="D81">
        <v>33</v>
      </c>
      <c r="E81" t="s">
        <v>5392</v>
      </c>
    </row>
    <row r="82" spans="1:5" hidden="1" x14ac:dyDescent="0.25">
      <c r="A82" t="s">
        <v>1345</v>
      </c>
      <c r="B82">
        <v>9</v>
      </c>
      <c r="C82" t="s">
        <v>5602</v>
      </c>
      <c r="D82">
        <v>34</v>
      </c>
      <c r="E82" t="s">
        <v>5393</v>
      </c>
    </row>
    <row r="83" spans="1:5" hidden="1" x14ac:dyDescent="0.25">
      <c r="A83" t="s">
        <v>1345</v>
      </c>
      <c r="B83">
        <v>9</v>
      </c>
      <c r="C83" t="s">
        <v>5603</v>
      </c>
      <c r="D83">
        <v>35</v>
      </c>
      <c r="E83" t="s">
        <v>5394</v>
      </c>
    </row>
    <row r="84" spans="1:5" hidden="1" x14ac:dyDescent="0.25">
      <c r="A84" t="s">
        <v>1345</v>
      </c>
      <c r="B84">
        <v>9</v>
      </c>
      <c r="C84" t="s">
        <v>5604</v>
      </c>
      <c r="D84">
        <v>90</v>
      </c>
      <c r="E84" t="s">
        <v>5395</v>
      </c>
    </row>
    <row r="85" spans="1:5" hidden="1" x14ac:dyDescent="0.25">
      <c r="A85" t="s">
        <v>1345</v>
      </c>
      <c r="B85">
        <v>9</v>
      </c>
      <c r="C85" t="s">
        <v>5605</v>
      </c>
      <c r="D85">
        <v>91</v>
      </c>
      <c r="E85" t="s">
        <v>5396</v>
      </c>
    </row>
    <row r="86" spans="1:5" hidden="1" x14ac:dyDescent="0.25">
      <c r="A86" t="s">
        <v>2390</v>
      </c>
      <c r="B86">
        <v>10</v>
      </c>
      <c r="C86" t="s">
        <v>5585</v>
      </c>
      <c r="D86">
        <v>1</v>
      </c>
      <c r="E86" t="s">
        <v>5397</v>
      </c>
    </row>
    <row r="87" spans="1:5" hidden="1" x14ac:dyDescent="0.25">
      <c r="A87" t="s">
        <v>2390</v>
      </c>
      <c r="B87">
        <v>10</v>
      </c>
      <c r="C87" t="s">
        <v>2471</v>
      </c>
      <c r="D87">
        <v>2</v>
      </c>
      <c r="E87" t="s">
        <v>5398</v>
      </c>
    </row>
    <row r="88" spans="1:5" hidden="1" x14ac:dyDescent="0.25">
      <c r="A88" t="s">
        <v>2390</v>
      </c>
      <c r="B88">
        <v>10</v>
      </c>
      <c r="C88" t="s">
        <v>2505</v>
      </c>
      <c r="D88">
        <v>3</v>
      </c>
      <c r="E88" t="s">
        <v>5399</v>
      </c>
    </row>
    <row r="89" spans="1:5" hidden="1" x14ac:dyDescent="0.25">
      <c r="A89" t="s">
        <v>2390</v>
      </c>
      <c r="B89">
        <v>10</v>
      </c>
      <c r="C89" t="s">
        <v>2423</v>
      </c>
      <c r="D89">
        <v>4</v>
      </c>
      <c r="E89" t="s">
        <v>5400</v>
      </c>
    </row>
    <row r="90" spans="1:5" hidden="1" x14ac:dyDescent="0.25">
      <c r="A90" t="s">
        <v>2390</v>
      </c>
      <c r="B90">
        <v>10</v>
      </c>
      <c r="C90" t="s">
        <v>5569</v>
      </c>
      <c r="D90">
        <v>6</v>
      </c>
      <c r="E90" t="s">
        <v>5401</v>
      </c>
    </row>
    <row r="91" spans="1:5" hidden="1" x14ac:dyDescent="0.25">
      <c r="A91" t="s">
        <v>2390</v>
      </c>
      <c r="B91">
        <v>10</v>
      </c>
      <c r="C91" t="s">
        <v>2532</v>
      </c>
      <c r="D91">
        <v>7</v>
      </c>
      <c r="E91" t="s">
        <v>5402</v>
      </c>
    </row>
    <row r="92" spans="1:5" hidden="1" x14ac:dyDescent="0.25">
      <c r="A92" t="s">
        <v>2390</v>
      </c>
      <c r="B92">
        <v>10</v>
      </c>
      <c r="C92" t="s">
        <v>2391</v>
      </c>
      <c r="D92">
        <v>9</v>
      </c>
      <c r="E92" t="s">
        <v>5403</v>
      </c>
    </row>
    <row r="93" spans="1:5" hidden="1" x14ac:dyDescent="0.25">
      <c r="A93" t="s">
        <v>386</v>
      </c>
      <c r="B93">
        <v>11</v>
      </c>
      <c r="C93" t="s">
        <v>5557</v>
      </c>
      <c r="D93">
        <v>3</v>
      </c>
      <c r="E93" t="s">
        <v>5404</v>
      </c>
    </row>
    <row r="94" spans="1:5" hidden="1" x14ac:dyDescent="0.25">
      <c r="A94" t="s">
        <v>386</v>
      </c>
      <c r="B94">
        <v>11</v>
      </c>
      <c r="C94" t="s">
        <v>5281</v>
      </c>
      <c r="D94">
        <v>4</v>
      </c>
      <c r="E94" t="s">
        <v>5405</v>
      </c>
    </row>
    <row r="95" spans="1:5" hidden="1" x14ac:dyDescent="0.25">
      <c r="A95" t="s">
        <v>386</v>
      </c>
      <c r="B95">
        <v>11</v>
      </c>
      <c r="C95" t="s">
        <v>5606</v>
      </c>
      <c r="D95">
        <v>7</v>
      </c>
      <c r="E95" t="s">
        <v>5406</v>
      </c>
    </row>
    <row r="96" spans="1:5" hidden="1" x14ac:dyDescent="0.25">
      <c r="A96" t="s">
        <v>386</v>
      </c>
      <c r="B96">
        <v>11</v>
      </c>
      <c r="C96" t="s">
        <v>5607</v>
      </c>
      <c r="D96">
        <v>8</v>
      </c>
      <c r="E96" t="s">
        <v>5407</v>
      </c>
    </row>
    <row r="97" spans="1:5" hidden="1" x14ac:dyDescent="0.25">
      <c r="A97" t="s">
        <v>386</v>
      </c>
      <c r="B97">
        <v>11</v>
      </c>
      <c r="C97" t="s">
        <v>5282</v>
      </c>
      <c r="D97">
        <v>11</v>
      </c>
      <c r="E97" t="s">
        <v>5408</v>
      </c>
    </row>
    <row r="98" spans="1:5" hidden="1" x14ac:dyDescent="0.25">
      <c r="A98" t="s">
        <v>386</v>
      </c>
      <c r="B98">
        <v>11</v>
      </c>
      <c r="C98" t="s">
        <v>434</v>
      </c>
      <c r="D98">
        <v>18</v>
      </c>
      <c r="E98" t="s">
        <v>5409</v>
      </c>
    </row>
    <row r="99" spans="1:5" hidden="1" x14ac:dyDescent="0.25">
      <c r="A99" t="s">
        <v>386</v>
      </c>
      <c r="B99">
        <v>11</v>
      </c>
      <c r="C99" t="s">
        <v>497</v>
      </c>
      <c r="D99">
        <v>19</v>
      </c>
      <c r="E99" t="s">
        <v>5410</v>
      </c>
    </row>
    <row r="100" spans="1:5" hidden="1" x14ac:dyDescent="0.25">
      <c r="A100" t="s">
        <v>386</v>
      </c>
      <c r="B100">
        <v>11</v>
      </c>
      <c r="C100" t="s">
        <v>558</v>
      </c>
      <c r="D100">
        <v>20</v>
      </c>
      <c r="E100" t="s">
        <v>5411</v>
      </c>
    </row>
    <row r="101" spans="1:5" hidden="1" x14ac:dyDescent="0.25">
      <c r="A101" t="s">
        <v>386</v>
      </c>
      <c r="B101">
        <v>11</v>
      </c>
      <c r="C101" t="s">
        <v>387</v>
      </c>
      <c r="D101">
        <v>21</v>
      </c>
      <c r="E101" t="s">
        <v>5412</v>
      </c>
    </row>
    <row r="102" spans="1:5" hidden="1" x14ac:dyDescent="0.25">
      <c r="A102" t="s">
        <v>386</v>
      </c>
      <c r="B102">
        <v>11</v>
      </c>
      <c r="C102" t="s">
        <v>5558</v>
      </c>
      <c r="D102">
        <v>22</v>
      </c>
      <c r="E102" t="s">
        <v>5413</v>
      </c>
    </row>
    <row r="103" spans="1:5" hidden="1" x14ac:dyDescent="0.25">
      <c r="A103" t="s">
        <v>386</v>
      </c>
      <c r="B103">
        <v>11</v>
      </c>
      <c r="C103" t="s">
        <v>5570</v>
      </c>
      <c r="D103">
        <v>23</v>
      </c>
      <c r="E103" t="s">
        <v>5414</v>
      </c>
    </row>
    <row r="104" spans="1:5" hidden="1" x14ac:dyDescent="0.25">
      <c r="A104" t="s">
        <v>386</v>
      </c>
      <c r="B104">
        <v>11</v>
      </c>
      <c r="C104" t="s">
        <v>5571</v>
      </c>
      <c r="D104">
        <v>24</v>
      </c>
      <c r="E104" t="s">
        <v>5415</v>
      </c>
    </row>
    <row r="105" spans="1:5" hidden="1" x14ac:dyDescent="0.25">
      <c r="A105" t="s">
        <v>2883</v>
      </c>
      <c r="B105">
        <v>12</v>
      </c>
      <c r="C105" t="s">
        <v>5585</v>
      </c>
      <c r="D105">
        <v>1</v>
      </c>
      <c r="E105" t="s">
        <v>5416</v>
      </c>
    </row>
    <row r="106" spans="1:5" hidden="1" x14ac:dyDescent="0.25">
      <c r="A106" t="s">
        <v>2883</v>
      </c>
      <c r="B106">
        <v>12</v>
      </c>
      <c r="C106" t="s">
        <v>3112</v>
      </c>
      <c r="D106">
        <v>2</v>
      </c>
      <c r="E106" t="s">
        <v>5418</v>
      </c>
    </row>
    <row r="107" spans="1:5" hidden="1" x14ac:dyDescent="0.25">
      <c r="A107" t="s">
        <v>2883</v>
      </c>
      <c r="B107">
        <v>12</v>
      </c>
      <c r="C107" t="s">
        <v>3090</v>
      </c>
      <c r="D107">
        <v>3</v>
      </c>
      <c r="E107" t="s">
        <v>5425</v>
      </c>
    </row>
    <row r="108" spans="1:5" hidden="1" x14ac:dyDescent="0.25">
      <c r="A108" t="s">
        <v>2883</v>
      </c>
      <c r="B108">
        <v>12</v>
      </c>
      <c r="C108" t="s">
        <v>3059</v>
      </c>
      <c r="D108">
        <v>4</v>
      </c>
      <c r="E108" t="s">
        <v>5426</v>
      </c>
    </row>
    <row r="109" spans="1:5" hidden="1" x14ac:dyDescent="0.25">
      <c r="A109" t="s">
        <v>2883</v>
      </c>
      <c r="B109">
        <v>12</v>
      </c>
      <c r="C109" t="s">
        <v>3162</v>
      </c>
      <c r="D109">
        <v>5</v>
      </c>
      <c r="E109" t="s">
        <v>5427</v>
      </c>
    </row>
    <row r="110" spans="1:5" hidden="1" x14ac:dyDescent="0.25">
      <c r="A110" t="s">
        <v>2883</v>
      </c>
      <c r="B110">
        <v>12</v>
      </c>
      <c r="C110" t="s">
        <v>3215</v>
      </c>
      <c r="D110">
        <v>7</v>
      </c>
      <c r="E110" t="s">
        <v>5428</v>
      </c>
    </row>
    <row r="111" spans="1:5" hidden="1" x14ac:dyDescent="0.25">
      <c r="A111" t="s">
        <v>34</v>
      </c>
      <c r="B111">
        <v>13</v>
      </c>
      <c r="C111" t="s">
        <v>234</v>
      </c>
      <c r="D111">
        <v>1</v>
      </c>
      <c r="E111" t="s">
        <v>5429</v>
      </c>
    </row>
    <row r="112" spans="1:5" hidden="1" x14ac:dyDescent="0.25">
      <c r="A112" t="s">
        <v>34</v>
      </c>
      <c r="B112">
        <v>13</v>
      </c>
      <c r="C112" t="s">
        <v>161</v>
      </c>
      <c r="D112">
        <v>2</v>
      </c>
      <c r="E112" t="s">
        <v>5430</v>
      </c>
    </row>
    <row r="113" spans="1:5" hidden="1" x14ac:dyDescent="0.25">
      <c r="A113" t="s">
        <v>34</v>
      </c>
      <c r="B113">
        <v>13</v>
      </c>
      <c r="C113" t="s">
        <v>121</v>
      </c>
      <c r="D113">
        <v>3</v>
      </c>
      <c r="E113" t="s">
        <v>5431</v>
      </c>
    </row>
    <row r="114" spans="1:5" hidden="1" x14ac:dyDescent="0.25">
      <c r="A114" t="s">
        <v>34</v>
      </c>
      <c r="B114">
        <v>13</v>
      </c>
      <c r="C114" t="s">
        <v>204</v>
      </c>
      <c r="D114">
        <v>4</v>
      </c>
      <c r="E114" t="s">
        <v>5432</v>
      </c>
    </row>
    <row r="115" spans="1:5" hidden="1" x14ac:dyDescent="0.25">
      <c r="A115" t="s">
        <v>34</v>
      </c>
      <c r="B115">
        <v>13</v>
      </c>
      <c r="C115" t="s">
        <v>74</v>
      </c>
      <c r="D115">
        <v>5</v>
      </c>
      <c r="E115" t="s">
        <v>5433</v>
      </c>
    </row>
    <row r="116" spans="1:5" hidden="1" x14ac:dyDescent="0.25">
      <c r="A116" t="s">
        <v>34</v>
      </c>
      <c r="B116">
        <v>13</v>
      </c>
      <c r="C116" t="s">
        <v>35</v>
      </c>
      <c r="D116">
        <v>6</v>
      </c>
      <c r="E116" t="s">
        <v>5434</v>
      </c>
    </row>
    <row r="117" spans="1:5" hidden="1" x14ac:dyDescent="0.25">
      <c r="A117" t="s">
        <v>261</v>
      </c>
      <c r="B117">
        <v>14</v>
      </c>
      <c r="C117" t="s">
        <v>262</v>
      </c>
      <c r="D117">
        <v>1</v>
      </c>
      <c r="E117" t="s">
        <v>5435</v>
      </c>
    </row>
    <row r="118" spans="1:5" hidden="1" x14ac:dyDescent="0.25">
      <c r="A118" t="s">
        <v>4673</v>
      </c>
      <c r="B118">
        <v>15</v>
      </c>
      <c r="C118" t="s">
        <v>4936</v>
      </c>
      <c r="D118">
        <v>1</v>
      </c>
      <c r="E118" t="s">
        <v>5436</v>
      </c>
    </row>
    <row r="119" spans="1:5" hidden="1" x14ac:dyDescent="0.25">
      <c r="A119" t="s">
        <v>4673</v>
      </c>
      <c r="B119">
        <v>15</v>
      </c>
      <c r="C119" t="s">
        <v>4732</v>
      </c>
      <c r="D119">
        <v>2</v>
      </c>
      <c r="E119" t="s">
        <v>5437</v>
      </c>
    </row>
    <row r="120" spans="1:5" hidden="1" x14ac:dyDescent="0.25">
      <c r="A120" t="s">
        <v>4673</v>
      </c>
      <c r="B120">
        <v>15</v>
      </c>
      <c r="C120" t="s">
        <v>4899</v>
      </c>
      <c r="D120">
        <v>3</v>
      </c>
      <c r="E120" t="s">
        <v>5438</v>
      </c>
    </row>
    <row r="121" spans="1:5" hidden="1" x14ac:dyDescent="0.25">
      <c r="A121" t="s">
        <v>4673</v>
      </c>
      <c r="B121">
        <v>15</v>
      </c>
      <c r="C121" t="s">
        <v>4784</v>
      </c>
      <c r="D121">
        <v>4</v>
      </c>
      <c r="E121" t="s">
        <v>5439</v>
      </c>
    </row>
    <row r="122" spans="1:5" hidden="1" x14ac:dyDescent="0.25">
      <c r="A122" t="s">
        <v>4673</v>
      </c>
      <c r="B122">
        <v>15</v>
      </c>
      <c r="C122" t="s">
        <v>4863</v>
      </c>
      <c r="D122">
        <v>5</v>
      </c>
      <c r="E122" t="s">
        <v>5440</v>
      </c>
    </row>
    <row r="123" spans="1:5" hidden="1" x14ac:dyDescent="0.25">
      <c r="A123" t="s">
        <v>4673</v>
      </c>
      <c r="B123">
        <v>15</v>
      </c>
      <c r="C123" t="s">
        <v>5006</v>
      </c>
      <c r="D123">
        <v>6</v>
      </c>
      <c r="E123" t="s">
        <v>5441</v>
      </c>
    </row>
    <row r="124" spans="1:5" hidden="1" x14ac:dyDescent="0.25">
      <c r="A124" t="s">
        <v>4673</v>
      </c>
      <c r="B124">
        <v>15</v>
      </c>
      <c r="C124" t="s">
        <v>4978</v>
      </c>
      <c r="D124">
        <v>7</v>
      </c>
      <c r="E124" t="s">
        <v>5442</v>
      </c>
    </row>
    <row r="125" spans="1:5" hidden="1" x14ac:dyDescent="0.25">
      <c r="A125" t="s">
        <v>4673</v>
      </c>
      <c r="B125">
        <v>15</v>
      </c>
      <c r="C125" t="s">
        <v>4811</v>
      </c>
      <c r="D125">
        <v>9</v>
      </c>
      <c r="E125" t="s">
        <v>5443</v>
      </c>
    </row>
    <row r="126" spans="1:5" hidden="1" x14ac:dyDescent="0.25">
      <c r="A126" t="s">
        <v>4673</v>
      </c>
      <c r="B126">
        <v>15</v>
      </c>
      <c r="C126" t="s">
        <v>4843</v>
      </c>
      <c r="D126">
        <v>10</v>
      </c>
      <c r="E126" t="s">
        <v>5444</v>
      </c>
    </row>
    <row r="127" spans="1:5" hidden="1" x14ac:dyDescent="0.25">
      <c r="A127" t="s">
        <v>4673</v>
      </c>
      <c r="B127">
        <v>15</v>
      </c>
      <c r="C127" t="s">
        <v>4674</v>
      </c>
      <c r="D127">
        <v>13</v>
      </c>
      <c r="E127" t="s">
        <v>5445</v>
      </c>
    </row>
    <row r="128" spans="1:5" hidden="1" x14ac:dyDescent="0.25">
      <c r="A128" t="s">
        <v>4673</v>
      </c>
      <c r="B128">
        <v>15</v>
      </c>
      <c r="C128" t="s">
        <v>4707</v>
      </c>
      <c r="D128">
        <v>14</v>
      </c>
      <c r="E128" t="s">
        <v>5446</v>
      </c>
    </row>
    <row r="129" spans="1:5" hidden="1" x14ac:dyDescent="0.25">
      <c r="A129" t="s">
        <v>3402</v>
      </c>
      <c r="B129">
        <v>16</v>
      </c>
      <c r="C129" t="s">
        <v>3427</v>
      </c>
      <c r="D129">
        <v>2</v>
      </c>
      <c r="E129" t="s">
        <v>5447</v>
      </c>
    </row>
    <row r="130" spans="1:5" hidden="1" x14ac:dyDescent="0.25">
      <c r="A130" t="s">
        <v>3402</v>
      </c>
      <c r="B130">
        <v>16</v>
      </c>
      <c r="C130" t="s">
        <v>3449</v>
      </c>
      <c r="D130">
        <v>4</v>
      </c>
      <c r="E130" t="s">
        <v>5448</v>
      </c>
    </row>
    <row r="131" spans="1:5" hidden="1" x14ac:dyDescent="0.25">
      <c r="A131" t="s">
        <v>3402</v>
      </c>
      <c r="B131">
        <v>16</v>
      </c>
      <c r="C131" t="s">
        <v>5283</v>
      </c>
      <c r="D131">
        <v>5</v>
      </c>
      <c r="E131" t="s">
        <v>5449</v>
      </c>
    </row>
    <row r="132" spans="1:5" hidden="1" x14ac:dyDescent="0.25">
      <c r="A132" t="s">
        <v>3402</v>
      </c>
      <c r="B132">
        <v>16</v>
      </c>
      <c r="C132" t="s">
        <v>3537</v>
      </c>
      <c r="D132">
        <v>9</v>
      </c>
      <c r="E132" t="s">
        <v>5450</v>
      </c>
    </row>
    <row r="133" spans="1:5" hidden="1" x14ac:dyDescent="0.25">
      <c r="A133" t="s">
        <v>3402</v>
      </c>
      <c r="B133">
        <v>16</v>
      </c>
      <c r="C133" t="s">
        <v>5572</v>
      </c>
      <c r="D133">
        <v>10</v>
      </c>
      <c r="E133" t="s">
        <v>5451</v>
      </c>
    </row>
    <row r="134" spans="1:5" hidden="1" x14ac:dyDescent="0.25">
      <c r="A134" t="s">
        <v>3402</v>
      </c>
      <c r="B134">
        <v>16</v>
      </c>
      <c r="C134" t="s">
        <v>3562</v>
      </c>
      <c r="D134">
        <v>11</v>
      </c>
      <c r="E134" t="s">
        <v>5452</v>
      </c>
    </row>
    <row r="135" spans="1:5" hidden="1" x14ac:dyDescent="0.25">
      <c r="A135" t="s">
        <v>3402</v>
      </c>
      <c r="B135">
        <v>16</v>
      </c>
      <c r="C135" t="s">
        <v>5284</v>
      </c>
      <c r="D135">
        <v>20</v>
      </c>
      <c r="E135" t="s">
        <v>5453</v>
      </c>
    </row>
    <row r="136" spans="1:5" hidden="1" x14ac:dyDescent="0.25">
      <c r="A136" t="s">
        <v>3402</v>
      </c>
      <c r="B136">
        <v>16</v>
      </c>
      <c r="C136" t="s">
        <v>5285</v>
      </c>
      <c r="D136">
        <v>21</v>
      </c>
      <c r="E136" t="s">
        <v>5454</v>
      </c>
    </row>
    <row r="137" spans="1:5" hidden="1" x14ac:dyDescent="0.25">
      <c r="A137" t="s">
        <v>3402</v>
      </c>
      <c r="B137">
        <v>16</v>
      </c>
      <c r="C137" t="s">
        <v>5286</v>
      </c>
      <c r="D137">
        <v>22</v>
      </c>
      <c r="E137" t="s">
        <v>5455</v>
      </c>
    </row>
    <row r="138" spans="1:5" hidden="1" x14ac:dyDescent="0.25">
      <c r="A138" t="s">
        <v>3402</v>
      </c>
      <c r="B138">
        <v>16</v>
      </c>
      <c r="C138" t="s">
        <v>5287</v>
      </c>
      <c r="D138">
        <v>23</v>
      </c>
      <c r="E138" t="s">
        <v>5456</v>
      </c>
    </row>
    <row r="139" spans="1:5" hidden="1" x14ac:dyDescent="0.25">
      <c r="A139" t="s">
        <v>3402</v>
      </c>
      <c r="B139">
        <v>16</v>
      </c>
      <c r="C139" t="s">
        <v>5288</v>
      </c>
      <c r="D139">
        <v>24</v>
      </c>
      <c r="E139" t="s">
        <v>5457</v>
      </c>
    </row>
    <row r="140" spans="1:5" hidden="1" x14ac:dyDescent="0.25">
      <c r="A140" t="s">
        <v>3402</v>
      </c>
      <c r="B140">
        <v>16</v>
      </c>
      <c r="C140" t="s">
        <v>5573</v>
      </c>
      <c r="D140">
        <v>25</v>
      </c>
      <c r="E140" t="s">
        <v>5458</v>
      </c>
    </row>
    <row r="141" spans="1:5" hidden="1" x14ac:dyDescent="0.25">
      <c r="A141" t="s">
        <v>3402</v>
      </c>
      <c r="B141">
        <v>16</v>
      </c>
      <c r="C141" t="s">
        <v>5289</v>
      </c>
      <c r="D141">
        <v>26</v>
      </c>
      <c r="E141" t="s">
        <v>5459</v>
      </c>
    </row>
    <row r="142" spans="1:5" hidden="1" x14ac:dyDescent="0.25">
      <c r="A142" t="s">
        <v>3402</v>
      </c>
      <c r="B142">
        <v>16</v>
      </c>
      <c r="C142" t="s">
        <v>5290</v>
      </c>
      <c r="D142">
        <v>27</v>
      </c>
      <c r="E142" t="s">
        <v>5460</v>
      </c>
    </row>
    <row r="143" spans="1:5" hidden="1" x14ac:dyDescent="0.25">
      <c r="A143" t="s">
        <v>3402</v>
      </c>
      <c r="B143">
        <v>16</v>
      </c>
      <c r="C143" t="s">
        <v>5291</v>
      </c>
      <c r="D143">
        <v>28</v>
      </c>
      <c r="E143" t="s">
        <v>5461</v>
      </c>
    </row>
    <row r="144" spans="1:5" hidden="1" x14ac:dyDescent="0.25">
      <c r="A144" t="s">
        <v>3402</v>
      </c>
      <c r="B144">
        <v>16</v>
      </c>
      <c r="C144" t="s">
        <v>5292</v>
      </c>
      <c r="D144">
        <v>29</v>
      </c>
      <c r="E144" t="s">
        <v>5462</v>
      </c>
    </row>
    <row r="145" spans="1:5" hidden="1" x14ac:dyDescent="0.25">
      <c r="A145" t="s">
        <v>3402</v>
      </c>
      <c r="B145">
        <v>16</v>
      </c>
      <c r="C145" t="s">
        <v>5293</v>
      </c>
      <c r="D145">
        <v>30</v>
      </c>
      <c r="E145" t="s">
        <v>5463</v>
      </c>
    </row>
    <row r="146" spans="1:5" hidden="1" x14ac:dyDescent="0.25">
      <c r="A146" t="s">
        <v>3402</v>
      </c>
      <c r="B146">
        <v>16</v>
      </c>
      <c r="C146" t="s">
        <v>5608</v>
      </c>
      <c r="D146">
        <v>31</v>
      </c>
      <c r="E146" t="s">
        <v>5464</v>
      </c>
    </row>
    <row r="147" spans="1:5" hidden="1" x14ac:dyDescent="0.25">
      <c r="A147" t="s">
        <v>3402</v>
      </c>
      <c r="B147">
        <v>16</v>
      </c>
      <c r="C147" t="s">
        <v>5294</v>
      </c>
      <c r="D147">
        <v>32</v>
      </c>
      <c r="E147" t="s">
        <v>5465</v>
      </c>
    </row>
    <row r="148" spans="1:5" hidden="1" x14ac:dyDescent="0.25">
      <c r="A148" t="s">
        <v>3402</v>
      </c>
      <c r="B148">
        <v>16</v>
      </c>
      <c r="C148" t="s">
        <v>5574</v>
      </c>
      <c r="D148">
        <v>33</v>
      </c>
      <c r="E148" t="s">
        <v>5466</v>
      </c>
    </row>
    <row r="149" spans="1:5" hidden="1" x14ac:dyDescent="0.25">
      <c r="A149" t="s">
        <v>3402</v>
      </c>
      <c r="B149">
        <v>16</v>
      </c>
      <c r="C149" t="s">
        <v>5295</v>
      </c>
      <c r="D149">
        <v>34</v>
      </c>
      <c r="E149" t="s">
        <v>5467</v>
      </c>
    </row>
    <row r="150" spans="1:5" hidden="1" x14ac:dyDescent="0.25">
      <c r="A150" t="s">
        <v>3402</v>
      </c>
      <c r="B150">
        <v>16</v>
      </c>
      <c r="C150" t="s">
        <v>5575</v>
      </c>
      <c r="D150">
        <v>35</v>
      </c>
      <c r="E150" t="s">
        <v>5468</v>
      </c>
    </row>
    <row r="151" spans="1:5" hidden="1" x14ac:dyDescent="0.25">
      <c r="A151" t="s">
        <v>3402</v>
      </c>
      <c r="B151">
        <v>16</v>
      </c>
      <c r="C151" t="s">
        <v>5576</v>
      </c>
      <c r="D151">
        <v>36</v>
      </c>
      <c r="E151" t="s">
        <v>5469</v>
      </c>
    </row>
    <row r="152" spans="1:5" hidden="1" x14ac:dyDescent="0.25">
      <c r="A152" t="s">
        <v>3402</v>
      </c>
      <c r="B152">
        <v>16</v>
      </c>
      <c r="C152" t="s">
        <v>5296</v>
      </c>
      <c r="D152">
        <v>37</v>
      </c>
      <c r="E152" t="s">
        <v>5470</v>
      </c>
    </row>
    <row r="153" spans="1:5" hidden="1" x14ac:dyDescent="0.25">
      <c r="A153" t="s">
        <v>3402</v>
      </c>
      <c r="B153">
        <v>16</v>
      </c>
      <c r="C153" t="s">
        <v>5297</v>
      </c>
      <c r="D153">
        <v>38</v>
      </c>
      <c r="E153" t="s">
        <v>5471</v>
      </c>
    </row>
    <row r="154" spans="1:5" hidden="1" x14ac:dyDescent="0.25">
      <c r="A154" t="s">
        <v>3402</v>
      </c>
      <c r="B154">
        <v>16</v>
      </c>
      <c r="C154" t="s">
        <v>5577</v>
      </c>
      <c r="D154">
        <v>39</v>
      </c>
      <c r="E154" t="s">
        <v>5472</v>
      </c>
    </row>
    <row r="155" spans="1:5" hidden="1" x14ac:dyDescent="0.25">
      <c r="A155" t="s">
        <v>3402</v>
      </c>
      <c r="B155">
        <v>16</v>
      </c>
      <c r="C155" t="s">
        <v>5559</v>
      </c>
      <c r="D155">
        <v>40</v>
      </c>
      <c r="E155" t="s">
        <v>5473</v>
      </c>
    </row>
    <row r="156" spans="1:5" hidden="1" x14ac:dyDescent="0.25">
      <c r="A156" t="s">
        <v>3402</v>
      </c>
      <c r="B156">
        <v>16</v>
      </c>
      <c r="C156" t="s">
        <v>5298</v>
      </c>
      <c r="D156">
        <v>41</v>
      </c>
      <c r="E156" t="s">
        <v>5474</v>
      </c>
    </row>
    <row r="157" spans="1:5" hidden="1" x14ac:dyDescent="0.25">
      <c r="A157" t="s">
        <v>3402</v>
      </c>
      <c r="B157">
        <v>16</v>
      </c>
      <c r="C157" t="s">
        <v>5299</v>
      </c>
      <c r="D157">
        <v>42</v>
      </c>
      <c r="E157" t="s">
        <v>5475</v>
      </c>
    </row>
    <row r="158" spans="1:5" hidden="1" x14ac:dyDescent="0.25">
      <c r="A158" t="s">
        <v>3402</v>
      </c>
      <c r="B158">
        <v>16</v>
      </c>
      <c r="C158" t="s">
        <v>5300</v>
      </c>
      <c r="D158">
        <v>43</v>
      </c>
      <c r="E158" t="s">
        <v>5476</v>
      </c>
    </row>
    <row r="159" spans="1:5" hidden="1" x14ac:dyDescent="0.25">
      <c r="A159" t="s">
        <v>3402</v>
      </c>
      <c r="B159">
        <v>16</v>
      </c>
      <c r="C159" t="s">
        <v>5301</v>
      </c>
      <c r="D159">
        <v>44</v>
      </c>
      <c r="E159" t="s">
        <v>5477</v>
      </c>
    </row>
    <row r="160" spans="1:5" hidden="1" x14ac:dyDescent="0.25">
      <c r="A160" t="s">
        <v>3402</v>
      </c>
      <c r="B160">
        <v>16</v>
      </c>
      <c r="C160" t="s">
        <v>5302</v>
      </c>
      <c r="D160">
        <v>45</v>
      </c>
      <c r="E160" t="s">
        <v>5478</v>
      </c>
    </row>
    <row r="161" spans="1:5" hidden="1" x14ac:dyDescent="0.25">
      <c r="A161" t="s">
        <v>3402</v>
      </c>
      <c r="B161">
        <v>16</v>
      </c>
      <c r="C161" t="s">
        <v>5303</v>
      </c>
      <c r="D161">
        <v>46</v>
      </c>
      <c r="E161" t="s">
        <v>5479</v>
      </c>
    </row>
    <row r="162" spans="1:5" hidden="1" x14ac:dyDescent="0.25">
      <c r="A162" t="s">
        <v>3402</v>
      </c>
      <c r="B162">
        <v>16</v>
      </c>
      <c r="C162" t="s">
        <v>5304</v>
      </c>
      <c r="D162">
        <v>47</v>
      </c>
      <c r="E162" t="s">
        <v>5480</v>
      </c>
    </row>
    <row r="163" spans="1:5" hidden="1" x14ac:dyDescent="0.25">
      <c r="A163" t="s">
        <v>3402</v>
      </c>
      <c r="B163">
        <v>16</v>
      </c>
      <c r="C163" t="s">
        <v>5305</v>
      </c>
      <c r="D163">
        <v>50</v>
      </c>
      <c r="E163" t="s">
        <v>5481</v>
      </c>
    </row>
    <row r="164" spans="1:5" hidden="1" x14ac:dyDescent="0.25">
      <c r="A164" t="s">
        <v>3402</v>
      </c>
      <c r="B164">
        <v>16</v>
      </c>
      <c r="C164" t="s">
        <v>5644</v>
      </c>
      <c r="D164">
        <v>51</v>
      </c>
      <c r="E164" t="s">
        <v>5482</v>
      </c>
    </row>
    <row r="165" spans="1:5" hidden="1" x14ac:dyDescent="0.25">
      <c r="A165" t="s">
        <v>3402</v>
      </c>
      <c r="B165">
        <v>16</v>
      </c>
      <c r="C165" t="s">
        <v>5560</v>
      </c>
      <c r="D165">
        <v>52</v>
      </c>
      <c r="E165" t="s">
        <v>5483</v>
      </c>
    </row>
    <row r="166" spans="1:5" hidden="1" x14ac:dyDescent="0.25">
      <c r="A166" t="s">
        <v>3402</v>
      </c>
      <c r="B166">
        <v>16</v>
      </c>
      <c r="C166" t="s">
        <v>5561</v>
      </c>
      <c r="D166">
        <v>53</v>
      </c>
      <c r="E166" t="s">
        <v>5484</v>
      </c>
    </row>
    <row r="167" spans="1:5" hidden="1" x14ac:dyDescent="0.25">
      <c r="A167" t="s">
        <v>2768</v>
      </c>
      <c r="B167">
        <v>17</v>
      </c>
      <c r="C167" t="s">
        <v>5585</v>
      </c>
      <c r="D167">
        <v>1</v>
      </c>
      <c r="E167" t="s">
        <v>5485</v>
      </c>
    </row>
    <row r="168" spans="1:5" hidden="1" x14ac:dyDescent="0.25">
      <c r="A168" t="s">
        <v>2768</v>
      </c>
      <c r="B168">
        <v>17</v>
      </c>
      <c r="C168" t="s">
        <v>2769</v>
      </c>
      <c r="D168">
        <v>2</v>
      </c>
      <c r="E168" t="s">
        <v>5486</v>
      </c>
    </row>
    <row r="169" spans="1:5" hidden="1" x14ac:dyDescent="0.25">
      <c r="A169" t="s">
        <v>2768</v>
      </c>
      <c r="B169">
        <v>17</v>
      </c>
      <c r="C169" t="s">
        <v>2827</v>
      </c>
      <c r="D169">
        <v>3</v>
      </c>
      <c r="E169" t="s">
        <v>5487</v>
      </c>
    </row>
    <row r="170" spans="1:5" hidden="1" x14ac:dyDescent="0.25">
      <c r="A170" t="s">
        <v>3721</v>
      </c>
      <c r="B170">
        <v>18</v>
      </c>
      <c r="C170" t="s">
        <v>3793</v>
      </c>
      <c r="D170">
        <v>1</v>
      </c>
      <c r="E170" t="s">
        <v>5488</v>
      </c>
    </row>
    <row r="171" spans="1:5" hidden="1" x14ac:dyDescent="0.25">
      <c r="A171" t="s">
        <v>3721</v>
      </c>
      <c r="B171">
        <v>18</v>
      </c>
      <c r="C171" t="s">
        <v>3722</v>
      </c>
      <c r="D171">
        <v>2</v>
      </c>
      <c r="E171" t="s">
        <v>5489</v>
      </c>
    </row>
    <row r="172" spans="1:5" hidden="1" x14ac:dyDescent="0.25">
      <c r="A172" t="s">
        <v>3721</v>
      </c>
      <c r="B172">
        <v>18</v>
      </c>
      <c r="C172" t="s">
        <v>5609</v>
      </c>
      <c r="D172">
        <v>21</v>
      </c>
      <c r="E172" t="s">
        <v>5490</v>
      </c>
    </row>
    <row r="173" spans="1:5" hidden="1" x14ac:dyDescent="0.25">
      <c r="A173" t="s">
        <v>3721</v>
      </c>
      <c r="B173">
        <v>18</v>
      </c>
      <c r="C173" t="s">
        <v>5610</v>
      </c>
      <c r="D173">
        <v>22</v>
      </c>
      <c r="E173" t="s">
        <v>5491</v>
      </c>
    </row>
    <row r="174" spans="1:5" hidden="1" x14ac:dyDescent="0.25">
      <c r="A174" t="s">
        <v>3721</v>
      </c>
      <c r="B174">
        <v>18</v>
      </c>
      <c r="C174" t="s">
        <v>5611</v>
      </c>
      <c r="D174">
        <v>23</v>
      </c>
      <c r="E174" t="s">
        <v>5492</v>
      </c>
    </row>
    <row r="175" spans="1:5" hidden="1" x14ac:dyDescent="0.25">
      <c r="A175" t="s">
        <v>3721</v>
      </c>
      <c r="B175">
        <v>18</v>
      </c>
      <c r="C175" t="s">
        <v>5612</v>
      </c>
      <c r="D175">
        <v>24</v>
      </c>
      <c r="E175" t="s">
        <v>5493</v>
      </c>
    </row>
    <row r="176" spans="1:5" hidden="1" x14ac:dyDescent="0.25">
      <c r="A176" t="s">
        <v>3721</v>
      </c>
      <c r="B176">
        <v>18</v>
      </c>
      <c r="C176" t="s">
        <v>5613</v>
      </c>
      <c r="D176">
        <v>25</v>
      </c>
      <c r="E176" t="s">
        <v>5494</v>
      </c>
    </row>
    <row r="177" spans="1:5" hidden="1" x14ac:dyDescent="0.25">
      <c r="A177" t="s">
        <v>3721</v>
      </c>
      <c r="B177">
        <v>18</v>
      </c>
      <c r="C177" t="s">
        <v>5614</v>
      </c>
      <c r="D177">
        <v>26</v>
      </c>
      <c r="E177" t="s">
        <v>5495</v>
      </c>
    </row>
    <row r="178" spans="1:5" hidden="1" x14ac:dyDescent="0.25">
      <c r="A178" t="s">
        <v>3721</v>
      </c>
      <c r="B178">
        <v>18</v>
      </c>
      <c r="C178" t="s">
        <v>5615</v>
      </c>
      <c r="D178">
        <v>27</v>
      </c>
      <c r="E178" t="s">
        <v>5496</v>
      </c>
    </row>
    <row r="179" spans="1:5" hidden="1" x14ac:dyDescent="0.25">
      <c r="A179" t="s">
        <v>3721</v>
      </c>
      <c r="B179">
        <v>18</v>
      </c>
      <c r="C179" t="s">
        <v>5616</v>
      </c>
      <c r="D179">
        <v>28</v>
      </c>
      <c r="E179" t="s">
        <v>5497</v>
      </c>
    </row>
    <row r="180" spans="1:5" hidden="1" x14ac:dyDescent="0.25">
      <c r="A180" t="s">
        <v>3721</v>
      </c>
      <c r="B180">
        <v>18</v>
      </c>
      <c r="C180" t="s">
        <v>5617</v>
      </c>
      <c r="D180">
        <v>29</v>
      </c>
      <c r="E180" t="s">
        <v>5498</v>
      </c>
    </row>
    <row r="181" spans="1:5" hidden="1" x14ac:dyDescent="0.25">
      <c r="A181" t="s">
        <v>3721</v>
      </c>
      <c r="B181">
        <v>18</v>
      </c>
      <c r="C181" t="s">
        <v>5618</v>
      </c>
      <c r="D181">
        <v>30</v>
      </c>
      <c r="E181" t="s">
        <v>5499</v>
      </c>
    </row>
    <row r="182" spans="1:5" hidden="1" x14ac:dyDescent="0.25">
      <c r="A182" t="s">
        <v>3721</v>
      </c>
      <c r="B182">
        <v>18</v>
      </c>
      <c r="C182" t="s">
        <v>5619</v>
      </c>
      <c r="D182">
        <v>31</v>
      </c>
      <c r="E182" t="s">
        <v>5500</v>
      </c>
    </row>
    <row r="183" spans="1:5" hidden="1" x14ac:dyDescent="0.25">
      <c r="A183" t="s">
        <v>3721</v>
      </c>
      <c r="B183">
        <v>18</v>
      </c>
      <c r="C183" t="s">
        <v>5620</v>
      </c>
      <c r="D183">
        <v>32</v>
      </c>
      <c r="E183" t="s">
        <v>5501</v>
      </c>
    </row>
    <row r="184" spans="1:5" hidden="1" x14ac:dyDescent="0.25">
      <c r="A184" t="s">
        <v>3721</v>
      </c>
      <c r="B184">
        <v>18</v>
      </c>
      <c r="C184" t="s">
        <v>5621</v>
      </c>
      <c r="D184">
        <v>33</v>
      </c>
      <c r="E184" t="s">
        <v>5502</v>
      </c>
    </row>
    <row r="185" spans="1:5" hidden="1" x14ac:dyDescent="0.25">
      <c r="A185" t="s">
        <v>3721</v>
      </c>
      <c r="B185">
        <v>18</v>
      </c>
      <c r="C185" t="s">
        <v>5622</v>
      </c>
      <c r="D185">
        <v>34</v>
      </c>
      <c r="E185" t="s">
        <v>5503</v>
      </c>
    </row>
    <row r="186" spans="1:5" hidden="1" x14ac:dyDescent="0.25">
      <c r="A186" t="s">
        <v>3721</v>
      </c>
      <c r="B186">
        <v>18</v>
      </c>
      <c r="C186" t="s">
        <v>5623</v>
      </c>
      <c r="D186">
        <v>35</v>
      </c>
      <c r="E186" t="s">
        <v>5504</v>
      </c>
    </row>
    <row r="187" spans="1:5" hidden="1" x14ac:dyDescent="0.25">
      <c r="A187" t="s">
        <v>3721</v>
      </c>
      <c r="B187">
        <v>18</v>
      </c>
      <c r="C187" t="s">
        <v>3786</v>
      </c>
      <c r="D187">
        <v>36</v>
      </c>
      <c r="E187" t="s">
        <v>5505</v>
      </c>
    </row>
    <row r="188" spans="1:5" hidden="1" x14ac:dyDescent="0.25">
      <c r="A188" t="s">
        <v>5306</v>
      </c>
      <c r="B188">
        <v>19</v>
      </c>
      <c r="C188" t="s">
        <v>3610</v>
      </c>
      <c r="D188">
        <v>1</v>
      </c>
      <c r="E188" t="s">
        <v>5506</v>
      </c>
    </row>
    <row r="189" spans="1:5" hidden="1" x14ac:dyDescent="0.25">
      <c r="A189" t="s">
        <v>5306</v>
      </c>
      <c r="B189">
        <v>19</v>
      </c>
      <c r="C189" t="s">
        <v>3666</v>
      </c>
      <c r="D189">
        <v>2</v>
      </c>
      <c r="E189" t="s">
        <v>5507</v>
      </c>
    </row>
    <row r="190" spans="1:5" hidden="1" x14ac:dyDescent="0.25">
      <c r="A190" t="s">
        <v>5306</v>
      </c>
      <c r="B190">
        <v>19</v>
      </c>
      <c r="C190" t="s">
        <v>3582</v>
      </c>
      <c r="D190">
        <v>3</v>
      </c>
      <c r="E190" t="s">
        <v>5508</v>
      </c>
    </row>
    <row r="191" spans="1:5" hidden="1" x14ac:dyDescent="0.25">
      <c r="A191" t="s">
        <v>5040</v>
      </c>
      <c r="B191">
        <v>20</v>
      </c>
      <c r="C191" t="s">
        <v>5069</v>
      </c>
      <c r="D191">
        <v>1</v>
      </c>
      <c r="E191" t="s">
        <v>5509</v>
      </c>
    </row>
    <row r="192" spans="1:5" hidden="1" x14ac:dyDescent="0.25">
      <c r="A192" t="s">
        <v>5040</v>
      </c>
      <c r="B192">
        <v>20</v>
      </c>
      <c r="C192" t="s">
        <v>5041</v>
      </c>
      <c r="D192">
        <v>2</v>
      </c>
      <c r="E192" t="s">
        <v>5510</v>
      </c>
    </row>
    <row r="193" spans="1:5" hidden="1" x14ac:dyDescent="0.25">
      <c r="A193" t="s">
        <v>637</v>
      </c>
      <c r="B193">
        <v>21</v>
      </c>
      <c r="C193" t="s">
        <v>879</v>
      </c>
      <c r="D193">
        <v>1</v>
      </c>
      <c r="E193" t="s">
        <v>5511</v>
      </c>
    </row>
    <row r="194" spans="1:5" hidden="1" x14ac:dyDescent="0.25">
      <c r="A194" t="s">
        <v>637</v>
      </c>
      <c r="B194">
        <v>21</v>
      </c>
      <c r="C194" t="s">
        <v>670</v>
      </c>
      <c r="D194">
        <v>2</v>
      </c>
      <c r="E194" t="s">
        <v>5512</v>
      </c>
    </row>
    <row r="195" spans="1:5" hidden="1" x14ac:dyDescent="0.25">
      <c r="A195" t="s">
        <v>637</v>
      </c>
      <c r="B195">
        <v>21</v>
      </c>
      <c r="C195" t="s">
        <v>707</v>
      </c>
      <c r="D195">
        <v>5</v>
      </c>
      <c r="E195" t="s">
        <v>5513</v>
      </c>
    </row>
    <row r="196" spans="1:5" hidden="1" x14ac:dyDescent="0.25">
      <c r="A196" t="s">
        <v>637</v>
      </c>
      <c r="B196">
        <v>21</v>
      </c>
      <c r="C196" t="s">
        <v>638</v>
      </c>
      <c r="D196">
        <v>6</v>
      </c>
      <c r="E196" t="s">
        <v>5514</v>
      </c>
    </row>
    <row r="197" spans="1:5" hidden="1" x14ac:dyDescent="0.25">
      <c r="A197" t="s">
        <v>637</v>
      </c>
      <c r="B197">
        <v>21</v>
      </c>
      <c r="C197" t="s">
        <v>5307</v>
      </c>
      <c r="D197">
        <v>7</v>
      </c>
      <c r="E197" t="s">
        <v>5515</v>
      </c>
    </row>
    <row r="198" spans="1:5" hidden="1" x14ac:dyDescent="0.25">
      <c r="A198" t="s">
        <v>637</v>
      </c>
      <c r="B198">
        <v>21</v>
      </c>
      <c r="C198" t="s">
        <v>769</v>
      </c>
      <c r="D198">
        <v>8</v>
      </c>
      <c r="E198" t="s">
        <v>5516</v>
      </c>
    </row>
    <row r="199" spans="1:5" hidden="1" x14ac:dyDescent="0.25">
      <c r="A199" t="s">
        <v>637</v>
      </c>
      <c r="B199">
        <v>21</v>
      </c>
      <c r="C199" t="s">
        <v>5624</v>
      </c>
      <c r="D199">
        <v>9</v>
      </c>
      <c r="E199" t="s">
        <v>5517</v>
      </c>
    </row>
    <row r="200" spans="1:5" hidden="1" x14ac:dyDescent="0.25">
      <c r="A200" t="s">
        <v>637</v>
      </c>
      <c r="B200">
        <v>21</v>
      </c>
      <c r="C200" t="s">
        <v>5578</v>
      </c>
      <c r="D200">
        <v>10</v>
      </c>
      <c r="E200" t="s">
        <v>5518</v>
      </c>
    </row>
    <row r="201" spans="1:5" hidden="1" x14ac:dyDescent="0.25">
      <c r="A201" t="s">
        <v>637</v>
      </c>
      <c r="B201">
        <v>21</v>
      </c>
      <c r="C201" t="s">
        <v>5625</v>
      </c>
      <c r="D201">
        <v>11</v>
      </c>
      <c r="E201" t="s">
        <v>5519</v>
      </c>
    </row>
    <row r="202" spans="1:5" hidden="1" x14ac:dyDescent="0.25">
      <c r="A202" t="s">
        <v>5645</v>
      </c>
      <c r="B202">
        <v>22</v>
      </c>
      <c r="C202" t="s">
        <v>5109</v>
      </c>
      <c r="D202">
        <v>1</v>
      </c>
      <c r="E202" t="s">
        <v>5520</v>
      </c>
    </row>
    <row r="203" spans="1:5" hidden="1" x14ac:dyDescent="0.25">
      <c r="A203" t="s">
        <v>5646</v>
      </c>
      <c r="B203">
        <v>23</v>
      </c>
      <c r="C203" t="s">
        <v>5646</v>
      </c>
      <c r="D203">
        <v>1</v>
      </c>
      <c r="E203" t="s">
        <v>5521</v>
      </c>
    </row>
    <row r="204" spans="1:5" hidden="1" x14ac:dyDescent="0.25">
      <c r="A204" t="s">
        <v>1905</v>
      </c>
      <c r="B204">
        <v>24</v>
      </c>
      <c r="C204" t="s">
        <v>1977</v>
      </c>
      <c r="D204">
        <v>1</v>
      </c>
      <c r="E204" t="s">
        <v>5522</v>
      </c>
    </row>
    <row r="205" spans="1:5" hidden="1" x14ac:dyDescent="0.25">
      <c r="A205" t="s">
        <v>1905</v>
      </c>
      <c r="B205">
        <v>24</v>
      </c>
      <c r="C205" t="s">
        <v>1952</v>
      </c>
      <c r="D205">
        <v>2</v>
      </c>
      <c r="E205" t="s">
        <v>5523</v>
      </c>
    </row>
    <row r="206" spans="1:5" hidden="1" x14ac:dyDescent="0.25">
      <c r="A206" t="s">
        <v>1905</v>
      </c>
      <c r="B206">
        <v>24</v>
      </c>
      <c r="C206" t="s">
        <v>1906</v>
      </c>
      <c r="D206">
        <v>3</v>
      </c>
      <c r="E206" t="s">
        <v>5524</v>
      </c>
    </row>
    <row r="207" spans="1:5" hidden="1" x14ac:dyDescent="0.25">
      <c r="A207" t="s">
        <v>1905</v>
      </c>
      <c r="B207">
        <v>24</v>
      </c>
      <c r="C207" t="s">
        <v>2013</v>
      </c>
      <c r="D207">
        <v>4</v>
      </c>
      <c r="E207" t="s">
        <v>5525</v>
      </c>
    </row>
    <row r="208" spans="1:5" hidden="1" x14ac:dyDescent="0.25">
      <c r="A208" t="s">
        <v>4568</v>
      </c>
      <c r="B208">
        <v>25</v>
      </c>
      <c r="C208" t="s">
        <v>4599</v>
      </c>
      <c r="D208">
        <v>1</v>
      </c>
      <c r="E208" t="s">
        <v>5526</v>
      </c>
    </row>
    <row r="209" spans="1:5" hidden="1" x14ac:dyDescent="0.25">
      <c r="A209" t="s">
        <v>4568</v>
      </c>
      <c r="B209">
        <v>25</v>
      </c>
      <c r="C209" t="s">
        <v>4569</v>
      </c>
      <c r="D209">
        <v>2</v>
      </c>
      <c r="E209" t="s">
        <v>5527</v>
      </c>
    </row>
    <row r="210" spans="1:5" hidden="1" x14ac:dyDescent="0.25">
      <c r="A210" t="s">
        <v>4568</v>
      </c>
      <c r="B210">
        <v>25</v>
      </c>
      <c r="C210" t="s">
        <v>4637</v>
      </c>
      <c r="D210">
        <v>3</v>
      </c>
      <c r="E210" t="s">
        <v>5528</v>
      </c>
    </row>
    <row r="211" spans="1:5" hidden="1" x14ac:dyDescent="0.25">
      <c r="A211" t="s">
        <v>3807</v>
      </c>
      <c r="B211">
        <v>26</v>
      </c>
      <c r="C211" t="s">
        <v>3843</v>
      </c>
      <c r="D211">
        <v>1</v>
      </c>
      <c r="E211" t="s">
        <v>5529</v>
      </c>
    </row>
    <row r="212" spans="1:5" hidden="1" x14ac:dyDescent="0.25">
      <c r="A212" t="s">
        <v>3807</v>
      </c>
      <c r="B212">
        <v>26</v>
      </c>
      <c r="C212" t="s">
        <v>3808</v>
      </c>
      <c r="D212">
        <v>2</v>
      </c>
      <c r="E212" t="s">
        <v>5530</v>
      </c>
    </row>
    <row r="213" spans="1:5" hidden="1" x14ac:dyDescent="0.25">
      <c r="A213" t="s">
        <v>5562</v>
      </c>
      <c r="B213">
        <v>27</v>
      </c>
      <c r="C213" t="s">
        <v>5579</v>
      </c>
      <c r="D213">
        <v>1</v>
      </c>
      <c r="E213" t="s">
        <v>5531</v>
      </c>
    </row>
    <row r="214" spans="1:5" hidden="1" x14ac:dyDescent="0.25">
      <c r="A214" t="s">
        <v>5562</v>
      </c>
      <c r="B214">
        <v>27</v>
      </c>
      <c r="C214" t="s">
        <v>5563</v>
      </c>
      <c r="D214">
        <v>2</v>
      </c>
      <c r="E214" t="s">
        <v>5532</v>
      </c>
    </row>
    <row r="215" spans="1:5" hidden="1" x14ac:dyDescent="0.25">
      <c r="A215" t="s">
        <v>5308</v>
      </c>
      <c r="B215">
        <v>28</v>
      </c>
      <c r="C215" t="s">
        <v>5308</v>
      </c>
      <c r="D215">
        <v>1</v>
      </c>
      <c r="E215" t="s">
        <v>5533</v>
      </c>
    </row>
    <row r="216" spans="1:5" hidden="1" x14ac:dyDescent="0.25">
      <c r="A216" t="s">
        <v>2675</v>
      </c>
      <c r="B216">
        <v>29</v>
      </c>
      <c r="C216" t="s">
        <v>2711</v>
      </c>
      <c r="D216">
        <v>1</v>
      </c>
      <c r="E216" t="s">
        <v>5534</v>
      </c>
    </row>
    <row r="217" spans="1:5" hidden="1" x14ac:dyDescent="0.25">
      <c r="A217" t="s">
        <v>2675</v>
      </c>
      <c r="B217">
        <v>29</v>
      </c>
      <c r="C217" t="s">
        <v>2739</v>
      </c>
      <c r="D217">
        <v>2</v>
      </c>
      <c r="E217" t="s">
        <v>5535</v>
      </c>
    </row>
    <row r="218" spans="1:5" hidden="1" x14ac:dyDescent="0.25">
      <c r="A218" t="s">
        <v>2675</v>
      </c>
      <c r="B218">
        <v>29</v>
      </c>
      <c r="C218" t="s">
        <v>2676</v>
      </c>
      <c r="D218">
        <v>3</v>
      </c>
      <c r="E218" t="s">
        <v>5536</v>
      </c>
    </row>
    <row r="219" spans="1:5" hidden="1" x14ac:dyDescent="0.25">
      <c r="A219" s="4" t="s">
        <v>334</v>
      </c>
      <c r="B219">
        <v>30</v>
      </c>
      <c r="C219" t="s">
        <v>5626</v>
      </c>
      <c r="D219">
        <v>1</v>
      </c>
      <c r="E219" t="s">
        <v>5537</v>
      </c>
    </row>
    <row r="220" spans="1:5" hidden="1" x14ac:dyDescent="0.25">
      <c r="A220" t="s">
        <v>334</v>
      </c>
      <c r="B220">
        <v>30</v>
      </c>
      <c r="C220" t="s">
        <v>5627</v>
      </c>
      <c r="D220">
        <v>2</v>
      </c>
      <c r="E220" t="s">
        <v>5538</v>
      </c>
    </row>
    <row r="221" spans="1:5" hidden="1" x14ac:dyDescent="0.25">
      <c r="A221" t="s">
        <v>5309</v>
      </c>
      <c r="B221">
        <v>31</v>
      </c>
      <c r="C221" t="s">
        <v>5309</v>
      </c>
      <c r="D221">
        <v>1</v>
      </c>
      <c r="E221" t="s">
        <v>5539</v>
      </c>
    </row>
    <row r="222" spans="1:5" hidden="1" x14ac:dyDescent="0.25">
      <c r="A222" t="s">
        <v>1345</v>
      </c>
      <c r="B222">
        <v>9</v>
      </c>
      <c r="C222" t="s">
        <v>5628</v>
      </c>
      <c r="D222">
        <v>31</v>
      </c>
      <c r="E222" t="s">
        <v>5540</v>
      </c>
    </row>
    <row r="223" spans="1:5" hidden="1" x14ac:dyDescent="0.25">
      <c r="A223" t="s">
        <v>1345</v>
      </c>
      <c r="B223">
        <v>9</v>
      </c>
      <c r="C223" t="s">
        <v>5629</v>
      </c>
      <c r="D223">
        <v>32</v>
      </c>
      <c r="E223" t="s">
        <v>5541</v>
      </c>
    </row>
    <row r="224" spans="1:5" hidden="1" x14ac:dyDescent="0.25">
      <c r="A224" t="s">
        <v>1345</v>
      </c>
      <c r="B224">
        <v>9</v>
      </c>
      <c r="C224" t="s">
        <v>5630</v>
      </c>
      <c r="D224">
        <v>36</v>
      </c>
      <c r="E224" t="s">
        <v>5542</v>
      </c>
    </row>
    <row r="225" spans="1:5" hidden="1" x14ac:dyDescent="0.25">
      <c r="A225" t="s">
        <v>1345</v>
      </c>
      <c r="B225">
        <v>9</v>
      </c>
      <c r="C225" t="s">
        <v>5631</v>
      </c>
      <c r="D225">
        <v>37</v>
      </c>
      <c r="E225" t="s">
        <v>5543</v>
      </c>
    </row>
    <row r="226" spans="1:5" hidden="1" x14ac:dyDescent="0.25">
      <c r="A226" t="s">
        <v>1345</v>
      </c>
      <c r="B226">
        <v>9</v>
      </c>
      <c r="C226" t="s">
        <v>5632</v>
      </c>
      <c r="D226">
        <v>38</v>
      </c>
      <c r="E226" t="s">
        <v>5544</v>
      </c>
    </row>
    <row r="227" spans="1:5" hidden="1" x14ac:dyDescent="0.25">
      <c r="A227" t="s">
        <v>1345</v>
      </c>
      <c r="B227">
        <v>9</v>
      </c>
      <c r="C227" t="s">
        <v>5633</v>
      </c>
      <c r="D227">
        <v>39</v>
      </c>
      <c r="E227" t="s">
        <v>5545</v>
      </c>
    </row>
    <row r="228" spans="1:5" hidden="1" x14ac:dyDescent="0.25">
      <c r="A228" t="s">
        <v>1345</v>
      </c>
      <c r="B228">
        <v>9</v>
      </c>
      <c r="C228" t="s">
        <v>5634</v>
      </c>
      <c r="D228">
        <v>40</v>
      </c>
      <c r="E228" t="s">
        <v>5546</v>
      </c>
    </row>
    <row r="229" spans="1:5" hidden="1" x14ac:dyDescent="0.25">
      <c r="A229" t="s">
        <v>1345</v>
      </c>
      <c r="B229">
        <v>9</v>
      </c>
      <c r="C229" t="s">
        <v>5635</v>
      </c>
      <c r="D229">
        <v>41</v>
      </c>
      <c r="E229" t="s">
        <v>5547</v>
      </c>
    </row>
    <row r="230" spans="1:5" hidden="1" x14ac:dyDescent="0.25">
      <c r="A230" t="s">
        <v>1345</v>
      </c>
      <c r="B230">
        <v>9</v>
      </c>
      <c r="C230" t="s">
        <v>5636</v>
      </c>
      <c r="D230">
        <v>42</v>
      </c>
      <c r="E230" t="s">
        <v>5548</v>
      </c>
    </row>
    <row r="231" spans="1:5" hidden="1" x14ac:dyDescent="0.25">
      <c r="A231" t="s">
        <v>1345</v>
      </c>
      <c r="B231">
        <v>9</v>
      </c>
      <c r="C231" t="s">
        <v>5637</v>
      </c>
      <c r="D231">
        <v>43</v>
      </c>
      <c r="E231" t="s">
        <v>5549</v>
      </c>
    </row>
    <row r="232" spans="1:5" hidden="1" x14ac:dyDescent="0.25">
      <c r="A232" t="s">
        <v>1345</v>
      </c>
      <c r="B232">
        <v>9</v>
      </c>
      <c r="C232" t="s">
        <v>5638</v>
      </c>
      <c r="D232">
        <v>44</v>
      </c>
      <c r="E232" t="s">
        <v>5550</v>
      </c>
    </row>
    <row r="233" spans="1:5" hidden="1" x14ac:dyDescent="0.25">
      <c r="A233" t="s">
        <v>1345</v>
      </c>
      <c r="B233">
        <v>9</v>
      </c>
      <c r="C233" t="s">
        <v>5639</v>
      </c>
      <c r="D233">
        <v>45</v>
      </c>
      <c r="E233" t="s">
        <v>5551</v>
      </c>
    </row>
    <row r="234" spans="1:5" hidden="1" x14ac:dyDescent="0.25">
      <c r="A234" t="s">
        <v>3402</v>
      </c>
      <c r="B234">
        <v>16</v>
      </c>
      <c r="C234" t="s">
        <v>5310</v>
      </c>
      <c r="D234">
        <v>49</v>
      </c>
      <c r="E234" t="s">
        <v>5552</v>
      </c>
    </row>
    <row r="235" spans="1:5" hidden="1" x14ac:dyDescent="0.25">
      <c r="A235" t="s">
        <v>3402</v>
      </c>
      <c r="B235">
        <v>16</v>
      </c>
      <c r="C235" t="s">
        <v>3487</v>
      </c>
      <c r="D235" t="s">
        <v>5311</v>
      </c>
      <c r="E235" t="s">
        <v>5553</v>
      </c>
    </row>
  </sheetData>
  <autoFilter ref="A1:E235" xr:uid="{A1BBC278-15FE-4336-8406-9504CB4D34AC}">
    <filterColumn colId="0">
      <filters>
        <filter val="PRESIDENCIA DE LA REPUBLICA"/>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421E3-F9A6-4170-A8C3-9AA61639E84E}">
  <dimension ref="A1:B180"/>
  <sheetViews>
    <sheetView topLeftCell="A144" workbookViewId="0">
      <selection activeCell="B1" sqref="B1:B180"/>
    </sheetView>
  </sheetViews>
  <sheetFormatPr baseColWidth="10" defaultRowHeight="15" x14ac:dyDescent="0.25"/>
  <sheetData>
    <row r="1" spans="1:2" x14ac:dyDescent="0.25">
      <c r="A1" s="3" t="s">
        <v>34</v>
      </c>
      <c r="B1" s="3" t="s">
        <v>35</v>
      </c>
    </row>
    <row r="2" spans="1:2" x14ac:dyDescent="0.25">
      <c r="A2" s="3" t="s">
        <v>34</v>
      </c>
      <c r="B2" s="3" t="s">
        <v>74</v>
      </c>
    </row>
    <row r="3" spans="1:2" x14ac:dyDescent="0.25">
      <c r="A3" s="3" t="s">
        <v>34</v>
      </c>
      <c r="B3" s="3" t="s">
        <v>121</v>
      </c>
    </row>
    <row r="4" spans="1:2" x14ac:dyDescent="0.25">
      <c r="A4" s="3" t="s">
        <v>34</v>
      </c>
      <c r="B4" s="3" t="s">
        <v>161</v>
      </c>
    </row>
    <row r="5" spans="1:2" x14ac:dyDescent="0.25">
      <c r="A5" s="3" t="s">
        <v>34</v>
      </c>
      <c r="B5" s="3" t="s">
        <v>204</v>
      </c>
    </row>
    <row r="6" spans="1:2" x14ac:dyDescent="0.25">
      <c r="A6" s="3" t="s">
        <v>34</v>
      </c>
      <c r="B6" s="3" t="s">
        <v>234</v>
      </c>
    </row>
    <row r="7" spans="1:2" x14ac:dyDescent="0.25">
      <c r="A7" s="3" t="s">
        <v>261</v>
      </c>
      <c r="B7" s="3" t="s">
        <v>262</v>
      </c>
    </row>
    <row r="8" spans="1:2" x14ac:dyDescent="0.25">
      <c r="A8" s="3" t="s">
        <v>334</v>
      </c>
      <c r="B8" s="3" t="s">
        <v>335</v>
      </c>
    </row>
    <row r="9" spans="1:2" x14ac:dyDescent="0.25">
      <c r="A9" s="3" t="s">
        <v>334</v>
      </c>
      <c r="B9" s="3" t="s">
        <v>365</v>
      </c>
    </row>
    <row r="10" spans="1:2" x14ac:dyDescent="0.25">
      <c r="A10" s="3" t="s">
        <v>386</v>
      </c>
      <c r="B10" s="3" t="s">
        <v>387</v>
      </c>
    </row>
    <row r="11" spans="1:2" x14ac:dyDescent="0.25">
      <c r="A11" s="3" t="s">
        <v>386</v>
      </c>
      <c r="B11" s="3" t="s">
        <v>434</v>
      </c>
    </row>
    <row r="12" spans="1:2" x14ac:dyDescent="0.25">
      <c r="A12" s="3" t="s">
        <v>386</v>
      </c>
      <c r="B12" s="3" t="s">
        <v>474</v>
      </c>
    </row>
    <row r="13" spans="1:2" x14ac:dyDescent="0.25">
      <c r="A13" s="3" t="s">
        <v>386</v>
      </c>
      <c r="B13" s="3" t="s">
        <v>497</v>
      </c>
    </row>
    <row r="14" spans="1:2" x14ac:dyDescent="0.25">
      <c r="A14" s="3" t="s">
        <v>386</v>
      </c>
      <c r="B14" s="3" t="s">
        <v>536</v>
      </c>
    </row>
    <row r="15" spans="1:2" x14ac:dyDescent="0.25">
      <c r="A15" s="3" t="s">
        <v>386</v>
      </c>
      <c r="B15" s="3" t="s">
        <v>558</v>
      </c>
    </row>
    <row r="16" spans="1:2" x14ac:dyDescent="0.25">
      <c r="A16" s="3" t="s">
        <v>386</v>
      </c>
      <c r="B16" s="3" t="s">
        <v>580</v>
      </c>
    </row>
    <row r="17" spans="1:2" x14ac:dyDescent="0.25">
      <c r="A17" s="3" t="s">
        <v>386</v>
      </c>
      <c r="B17" s="3" t="s">
        <v>601</v>
      </c>
    </row>
    <row r="18" spans="1:2" x14ac:dyDescent="0.25">
      <c r="A18" s="3" t="s">
        <v>637</v>
      </c>
      <c r="B18" s="3" t="s">
        <v>638</v>
      </c>
    </row>
    <row r="19" spans="1:2" x14ac:dyDescent="0.25">
      <c r="A19" s="3" t="s">
        <v>637</v>
      </c>
      <c r="B19" s="3" t="s">
        <v>670</v>
      </c>
    </row>
    <row r="20" spans="1:2" x14ac:dyDescent="0.25">
      <c r="A20" s="3" t="s">
        <v>637</v>
      </c>
      <c r="B20" s="3" t="s">
        <v>707</v>
      </c>
    </row>
    <row r="21" spans="1:2" x14ac:dyDescent="0.25">
      <c r="A21" s="3" t="s">
        <v>637</v>
      </c>
      <c r="B21" s="3" t="s">
        <v>734</v>
      </c>
    </row>
    <row r="22" spans="1:2" x14ac:dyDescent="0.25">
      <c r="A22" s="3" t="s">
        <v>637</v>
      </c>
      <c r="B22" s="3" t="s">
        <v>769</v>
      </c>
    </row>
    <row r="23" spans="1:2" x14ac:dyDescent="0.25">
      <c r="A23" s="3" t="s">
        <v>637</v>
      </c>
      <c r="B23" s="3" t="s">
        <v>791</v>
      </c>
    </row>
    <row r="24" spans="1:2" x14ac:dyDescent="0.25">
      <c r="A24" s="3" t="s">
        <v>637</v>
      </c>
      <c r="B24" s="3" t="s">
        <v>846</v>
      </c>
    </row>
    <row r="25" spans="1:2" x14ac:dyDescent="0.25">
      <c r="A25" s="3" t="s">
        <v>637</v>
      </c>
      <c r="B25" s="3" t="s">
        <v>879</v>
      </c>
    </row>
    <row r="26" spans="1:2" x14ac:dyDescent="0.25">
      <c r="A26" s="3" t="s">
        <v>912</v>
      </c>
      <c r="B26" s="3" t="s">
        <v>913</v>
      </c>
    </row>
    <row r="27" spans="1:2" x14ac:dyDescent="0.25">
      <c r="A27" s="3" t="s">
        <v>912</v>
      </c>
      <c r="B27" s="3" t="s">
        <v>934</v>
      </c>
    </row>
    <row r="28" spans="1:2" x14ac:dyDescent="0.25">
      <c r="A28" s="3" t="s">
        <v>912</v>
      </c>
      <c r="B28" s="3" t="s">
        <v>964</v>
      </c>
    </row>
    <row r="29" spans="1:2" x14ac:dyDescent="0.25">
      <c r="A29" s="3" t="s">
        <v>912</v>
      </c>
      <c r="B29" s="3" t="s">
        <v>1015</v>
      </c>
    </row>
    <row r="30" spans="1:2" x14ac:dyDescent="0.25">
      <c r="A30" s="3" t="s">
        <v>912</v>
      </c>
      <c r="B30" s="3" t="s">
        <v>1035</v>
      </c>
    </row>
    <row r="31" spans="1:2" x14ac:dyDescent="0.25">
      <c r="A31" s="3" t="s">
        <v>912</v>
      </c>
      <c r="B31" s="3" t="s">
        <v>1056</v>
      </c>
    </row>
    <row r="32" spans="1:2" x14ac:dyDescent="0.25">
      <c r="A32" s="3" t="s">
        <v>912</v>
      </c>
      <c r="B32" s="3" t="s">
        <v>1090</v>
      </c>
    </row>
    <row r="33" spans="1:2" x14ac:dyDescent="0.25">
      <c r="A33" s="3" t="s">
        <v>912</v>
      </c>
      <c r="B33" s="3" t="s">
        <v>1119</v>
      </c>
    </row>
    <row r="34" spans="1:2" x14ac:dyDescent="0.25">
      <c r="A34" s="3" t="s">
        <v>912</v>
      </c>
      <c r="B34" s="3" t="s">
        <v>1159</v>
      </c>
    </row>
    <row r="35" spans="1:2" x14ac:dyDescent="0.25">
      <c r="A35" s="3" t="s">
        <v>912</v>
      </c>
      <c r="B35" s="3" t="s">
        <v>1198</v>
      </c>
    </row>
    <row r="36" spans="1:2" x14ac:dyDescent="0.25">
      <c r="A36" s="3" t="s">
        <v>912</v>
      </c>
      <c r="B36" s="3" t="s">
        <v>1228</v>
      </c>
    </row>
    <row r="37" spans="1:2" x14ac:dyDescent="0.25">
      <c r="A37" s="3" t="s">
        <v>912</v>
      </c>
      <c r="B37" s="3" t="s">
        <v>1257</v>
      </c>
    </row>
    <row r="38" spans="1:2" x14ac:dyDescent="0.25">
      <c r="A38" s="3" t="s">
        <v>912</v>
      </c>
      <c r="B38" s="3" t="s">
        <v>1278</v>
      </c>
    </row>
    <row r="39" spans="1:2" x14ac:dyDescent="0.25">
      <c r="A39" s="3" t="s">
        <v>912</v>
      </c>
      <c r="B39" s="3" t="s">
        <v>1322</v>
      </c>
    </row>
    <row r="40" spans="1:2" x14ac:dyDescent="0.25">
      <c r="A40" s="3" t="s">
        <v>1345</v>
      </c>
      <c r="B40" s="3" t="s">
        <v>1346</v>
      </c>
    </row>
    <row r="41" spans="1:2" x14ac:dyDescent="0.25">
      <c r="A41" s="3" t="s">
        <v>1345</v>
      </c>
      <c r="B41" s="3" t="s">
        <v>1375</v>
      </c>
    </row>
    <row r="42" spans="1:2" x14ac:dyDescent="0.25">
      <c r="A42" s="3" t="s">
        <v>1345</v>
      </c>
      <c r="B42" s="3" t="s">
        <v>1398</v>
      </c>
    </row>
    <row r="43" spans="1:2" x14ac:dyDescent="0.25">
      <c r="A43" s="3" t="s">
        <v>1345</v>
      </c>
      <c r="B43" s="3" t="s">
        <v>1427</v>
      </c>
    </row>
    <row r="44" spans="1:2" x14ac:dyDescent="0.25">
      <c r="A44" s="3" t="s">
        <v>1345</v>
      </c>
      <c r="B44" s="3" t="s">
        <v>1453</v>
      </c>
    </row>
    <row r="45" spans="1:2" x14ac:dyDescent="0.25">
      <c r="A45" s="3" t="s">
        <v>1345</v>
      </c>
      <c r="B45" s="3" t="s">
        <v>1480</v>
      </c>
    </row>
    <row r="46" spans="1:2" x14ac:dyDescent="0.25">
      <c r="A46" s="3" t="s">
        <v>1345</v>
      </c>
      <c r="B46" s="3" t="s">
        <v>1495</v>
      </c>
    </row>
    <row r="47" spans="1:2" x14ac:dyDescent="0.25">
      <c r="A47" s="3" t="s">
        <v>1345</v>
      </c>
      <c r="B47" s="3" t="s">
        <v>1519</v>
      </c>
    </row>
    <row r="48" spans="1:2" x14ac:dyDescent="0.25">
      <c r="A48" s="3" t="s">
        <v>1345</v>
      </c>
      <c r="B48" s="3" t="s">
        <v>1548</v>
      </c>
    </row>
    <row r="49" spans="1:2" x14ac:dyDescent="0.25">
      <c r="A49" s="3" t="s">
        <v>1345</v>
      </c>
      <c r="B49" s="3" t="s">
        <v>1582</v>
      </c>
    </row>
    <row r="50" spans="1:2" x14ac:dyDescent="0.25">
      <c r="A50" s="3" t="s">
        <v>1345</v>
      </c>
      <c r="B50" s="3" t="s">
        <v>1604</v>
      </c>
    </row>
    <row r="51" spans="1:2" x14ac:dyDescent="0.25">
      <c r="A51" s="3" t="s">
        <v>1345</v>
      </c>
      <c r="B51" s="3" t="s">
        <v>1640</v>
      </c>
    </row>
    <row r="52" spans="1:2" x14ac:dyDescent="0.25">
      <c r="A52" s="3" t="s">
        <v>1345</v>
      </c>
      <c r="B52" s="3" t="s">
        <v>1668</v>
      </c>
    </row>
    <row r="53" spans="1:2" x14ac:dyDescent="0.25">
      <c r="A53" s="3" t="s">
        <v>1345</v>
      </c>
      <c r="B53" s="3" t="s">
        <v>1690</v>
      </c>
    </row>
    <row r="54" spans="1:2" x14ac:dyDescent="0.25">
      <c r="A54" s="3" t="s">
        <v>1345</v>
      </c>
      <c r="B54" s="3" t="s">
        <v>1716</v>
      </c>
    </row>
    <row r="55" spans="1:2" x14ac:dyDescent="0.25">
      <c r="A55" s="3" t="s">
        <v>1345</v>
      </c>
      <c r="B55" s="3" t="s">
        <v>1741</v>
      </c>
    </row>
    <row r="56" spans="1:2" x14ac:dyDescent="0.25">
      <c r="A56" s="3" t="s">
        <v>1345</v>
      </c>
      <c r="B56" s="3" t="s">
        <v>1763</v>
      </c>
    </row>
    <row r="57" spans="1:2" x14ac:dyDescent="0.25">
      <c r="A57" s="3" t="s">
        <v>1345</v>
      </c>
      <c r="B57" s="3" t="s">
        <v>1798</v>
      </c>
    </row>
    <row r="58" spans="1:2" x14ac:dyDescent="0.25">
      <c r="A58" s="3" t="s">
        <v>1345</v>
      </c>
      <c r="B58" s="3" t="s">
        <v>1830</v>
      </c>
    </row>
    <row r="59" spans="1:2" x14ac:dyDescent="0.25">
      <c r="A59" s="3" t="s">
        <v>1345</v>
      </c>
      <c r="B59" s="3" t="s">
        <v>1851</v>
      </c>
    </row>
    <row r="60" spans="1:2" x14ac:dyDescent="0.25">
      <c r="A60" s="3" t="s">
        <v>1345</v>
      </c>
      <c r="B60" s="3" t="s">
        <v>1884</v>
      </c>
    </row>
    <row r="61" spans="1:2" x14ac:dyDescent="0.25">
      <c r="A61" s="3" t="s">
        <v>1905</v>
      </c>
      <c r="B61" s="3" t="s">
        <v>1906</v>
      </c>
    </row>
    <row r="62" spans="1:2" x14ac:dyDescent="0.25">
      <c r="A62" s="3" t="s">
        <v>1905</v>
      </c>
      <c r="B62" s="3" t="s">
        <v>1952</v>
      </c>
    </row>
    <row r="63" spans="1:2" x14ac:dyDescent="0.25">
      <c r="A63" s="3" t="s">
        <v>1905</v>
      </c>
      <c r="B63" s="3" t="s">
        <v>1977</v>
      </c>
    </row>
    <row r="64" spans="1:2" x14ac:dyDescent="0.25">
      <c r="A64" s="3" t="s">
        <v>1905</v>
      </c>
      <c r="B64" s="3" t="s">
        <v>2013</v>
      </c>
    </row>
    <row r="65" spans="1:2" x14ac:dyDescent="0.25">
      <c r="A65" s="3" t="s">
        <v>2034</v>
      </c>
      <c r="B65" s="3" t="s">
        <v>2035</v>
      </c>
    </row>
    <row r="66" spans="1:2" x14ac:dyDescent="0.25">
      <c r="A66" s="3" t="s">
        <v>2034</v>
      </c>
      <c r="B66" s="3" t="s">
        <v>2068</v>
      </c>
    </row>
    <row r="67" spans="1:2" x14ac:dyDescent="0.25">
      <c r="A67" s="3" t="s">
        <v>2034</v>
      </c>
      <c r="B67" s="3" t="s">
        <v>2107</v>
      </c>
    </row>
    <row r="68" spans="1:2" x14ac:dyDescent="0.25">
      <c r="A68" s="3" t="s">
        <v>2034</v>
      </c>
      <c r="B68" s="3" t="s">
        <v>2135</v>
      </c>
    </row>
    <row r="69" spans="1:2" x14ac:dyDescent="0.25">
      <c r="A69" s="3" t="s">
        <v>2034</v>
      </c>
      <c r="B69" s="3" t="s">
        <v>2163</v>
      </c>
    </row>
    <row r="70" spans="1:2" x14ac:dyDescent="0.25">
      <c r="A70" s="3" t="s">
        <v>2034</v>
      </c>
      <c r="B70" s="3" t="s">
        <v>2211</v>
      </c>
    </row>
    <row r="71" spans="1:2" x14ac:dyDescent="0.25">
      <c r="A71" s="3" t="s">
        <v>2034</v>
      </c>
      <c r="B71" s="3" t="s">
        <v>2255</v>
      </c>
    </row>
    <row r="72" spans="1:2" x14ac:dyDescent="0.25">
      <c r="A72" s="3" t="s">
        <v>2034</v>
      </c>
      <c r="B72" s="3" t="s">
        <v>2285</v>
      </c>
    </row>
    <row r="73" spans="1:2" x14ac:dyDescent="0.25">
      <c r="A73" s="3" t="s">
        <v>2034</v>
      </c>
      <c r="B73" s="3" t="s">
        <v>2319</v>
      </c>
    </row>
    <row r="74" spans="1:2" x14ac:dyDescent="0.25">
      <c r="A74" s="3" t="s">
        <v>2034</v>
      </c>
      <c r="B74" s="3" t="s">
        <v>2344</v>
      </c>
    </row>
    <row r="75" spans="1:2" x14ac:dyDescent="0.25">
      <c r="A75" s="3" t="s">
        <v>2034</v>
      </c>
      <c r="B75" s="3" t="s">
        <v>2369</v>
      </c>
    </row>
    <row r="76" spans="1:2" x14ac:dyDescent="0.25">
      <c r="A76" s="3" t="s">
        <v>2390</v>
      </c>
      <c r="B76" s="3" t="s">
        <v>2391</v>
      </c>
    </row>
    <row r="77" spans="1:2" x14ac:dyDescent="0.25">
      <c r="A77" s="3" t="s">
        <v>2390</v>
      </c>
      <c r="B77" s="3" t="s">
        <v>2423</v>
      </c>
    </row>
    <row r="78" spans="1:2" x14ac:dyDescent="0.25">
      <c r="A78" s="3" t="s">
        <v>2390</v>
      </c>
      <c r="B78" s="3" t="s">
        <v>2450</v>
      </c>
    </row>
    <row r="79" spans="1:2" x14ac:dyDescent="0.25">
      <c r="A79" s="3" t="s">
        <v>2390</v>
      </c>
      <c r="B79" s="3" t="s">
        <v>2471</v>
      </c>
    </row>
    <row r="80" spans="1:2" x14ac:dyDescent="0.25">
      <c r="A80" s="3" t="s">
        <v>2390</v>
      </c>
      <c r="B80" s="3" t="s">
        <v>2505</v>
      </c>
    </row>
    <row r="81" spans="1:2" x14ac:dyDescent="0.25">
      <c r="A81" s="3" t="s">
        <v>2390</v>
      </c>
      <c r="B81" s="3" t="s">
        <v>2532</v>
      </c>
    </row>
    <row r="82" spans="1:2" x14ac:dyDescent="0.25">
      <c r="A82" s="3" t="s">
        <v>2390</v>
      </c>
      <c r="B82" s="3" t="s">
        <v>2543</v>
      </c>
    </row>
    <row r="83" spans="1:2" x14ac:dyDescent="0.25">
      <c r="A83" s="3" t="s">
        <v>2592</v>
      </c>
      <c r="B83" s="3" t="s">
        <v>2593</v>
      </c>
    </row>
    <row r="84" spans="1:2" x14ac:dyDescent="0.25">
      <c r="A84" s="3" t="s">
        <v>2592</v>
      </c>
      <c r="B84" s="3" t="s">
        <v>2632</v>
      </c>
    </row>
    <row r="85" spans="1:2" x14ac:dyDescent="0.25">
      <c r="A85" s="3" t="s">
        <v>2675</v>
      </c>
      <c r="B85" s="3" t="s">
        <v>2676</v>
      </c>
    </row>
    <row r="86" spans="1:2" x14ac:dyDescent="0.25">
      <c r="A86" s="3" t="s">
        <v>2675</v>
      </c>
      <c r="B86" s="3" t="s">
        <v>2711</v>
      </c>
    </row>
    <row r="87" spans="1:2" x14ac:dyDescent="0.25">
      <c r="A87" s="3" t="s">
        <v>2675</v>
      </c>
      <c r="B87" s="3" t="s">
        <v>2739</v>
      </c>
    </row>
    <row r="88" spans="1:2" x14ac:dyDescent="0.25">
      <c r="A88" s="3" t="s">
        <v>2768</v>
      </c>
      <c r="B88" s="3" t="s">
        <v>2769</v>
      </c>
    </row>
    <row r="89" spans="1:2" x14ac:dyDescent="0.25">
      <c r="A89" s="3" t="s">
        <v>2768</v>
      </c>
      <c r="B89" s="3" t="s">
        <v>2796</v>
      </c>
    </row>
    <row r="90" spans="1:2" x14ac:dyDescent="0.25">
      <c r="A90" s="3" t="s">
        <v>2768</v>
      </c>
      <c r="B90" s="3" t="s">
        <v>2827</v>
      </c>
    </row>
    <row r="91" spans="1:2" x14ac:dyDescent="0.25">
      <c r="A91" s="3" t="s">
        <v>2883</v>
      </c>
      <c r="B91" s="3" t="s">
        <v>2884</v>
      </c>
    </row>
    <row r="92" spans="1:2" x14ac:dyDescent="0.25">
      <c r="A92" s="3" t="s">
        <v>2883</v>
      </c>
      <c r="B92" s="3" t="s">
        <v>2908</v>
      </c>
    </row>
    <row r="93" spans="1:2" x14ac:dyDescent="0.25">
      <c r="A93" s="3" t="s">
        <v>2883</v>
      </c>
      <c r="B93" s="3" t="s">
        <v>2930</v>
      </c>
    </row>
    <row r="94" spans="1:2" x14ac:dyDescent="0.25">
      <c r="A94" s="3" t="s">
        <v>2883</v>
      </c>
      <c r="B94" s="3" t="s">
        <v>2949</v>
      </c>
    </row>
    <row r="95" spans="1:2" x14ac:dyDescent="0.25">
      <c r="A95" s="3" t="s">
        <v>2883</v>
      </c>
      <c r="B95" s="3" t="s">
        <v>2976</v>
      </c>
    </row>
    <row r="96" spans="1:2" x14ac:dyDescent="0.25">
      <c r="A96" s="3" t="s">
        <v>2883</v>
      </c>
      <c r="B96" s="3" t="s">
        <v>3003</v>
      </c>
    </row>
    <row r="97" spans="1:2" x14ac:dyDescent="0.25">
      <c r="A97" s="3" t="s">
        <v>2883</v>
      </c>
      <c r="B97" s="3" t="s">
        <v>3023</v>
      </c>
    </row>
    <row r="98" spans="1:2" x14ac:dyDescent="0.25">
      <c r="A98" s="3" t="s">
        <v>2883</v>
      </c>
      <c r="B98" s="3" t="s">
        <v>3059</v>
      </c>
    </row>
    <row r="99" spans="1:2" x14ac:dyDescent="0.25">
      <c r="A99" s="3" t="s">
        <v>2883</v>
      </c>
      <c r="B99" s="3" t="s">
        <v>3090</v>
      </c>
    </row>
    <row r="100" spans="1:2" x14ac:dyDescent="0.25">
      <c r="A100" s="3" t="s">
        <v>2883</v>
      </c>
      <c r="B100" s="3" t="s">
        <v>3112</v>
      </c>
    </row>
    <row r="101" spans="1:2" x14ac:dyDescent="0.25">
      <c r="A101" s="3" t="s">
        <v>2883</v>
      </c>
      <c r="B101" s="3" t="s">
        <v>3148</v>
      </c>
    </row>
    <row r="102" spans="1:2" x14ac:dyDescent="0.25">
      <c r="A102" s="3" t="s">
        <v>2883</v>
      </c>
      <c r="B102" s="3" t="s">
        <v>3162</v>
      </c>
    </row>
    <row r="103" spans="1:2" x14ac:dyDescent="0.25">
      <c r="A103" s="3" t="s">
        <v>2883</v>
      </c>
      <c r="B103" s="3" t="s">
        <v>3181</v>
      </c>
    </row>
    <row r="104" spans="1:2" x14ac:dyDescent="0.25">
      <c r="A104" s="3" t="s">
        <v>2883</v>
      </c>
      <c r="B104" s="3" t="s">
        <v>3215</v>
      </c>
    </row>
    <row r="105" spans="1:2" x14ac:dyDescent="0.25">
      <c r="A105" s="3" t="s">
        <v>3238</v>
      </c>
      <c r="B105" s="3" t="s">
        <v>3239</v>
      </c>
    </row>
    <row r="106" spans="1:2" x14ac:dyDescent="0.25">
      <c r="A106" s="3" t="s">
        <v>3238</v>
      </c>
      <c r="B106" s="3" t="s">
        <v>3252</v>
      </c>
    </row>
    <row r="107" spans="1:2" x14ac:dyDescent="0.25">
      <c r="A107" s="3" t="s">
        <v>3238</v>
      </c>
      <c r="B107" s="3" t="s">
        <v>3281</v>
      </c>
    </row>
    <row r="108" spans="1:2" x14ac:dyDescent="0.25">
      <c r="A108" s="3" t="s">
        <v>3238</v>
      </c>
      <c r="B108" s="3" t="s">
        <v>3320</v>
      </c>
    </row>
    <row r="109" spans="1:2" x14ac:dyDescent="0.25">
      <c r="A109" s="3" t="s">
        <v>3238</v>
      </c>
      <c r="B109" s="3" t="s">
        <v>3341</v>
      </c>
    </row>
    <row r="110" spans="1:2" x14ac:dyDescent="0.25">
      <c r="A110" s="3" t="s">
        <v>3238</v>
      </c>
      <c r="B110" s="3" t="s">
        <v>3387</v>
      </c>
    </row>
    <row r="111" spans="1:2" x14ac:dyDescent="0.25">
      <c r="A111" s="3" t="s">
        <v>3402</v>
      </c>
      <c r="B111" s="3" t="s">
        <v>3403</v>
      </c>
    </row>
    <row r="112" spans="1:2" x14ac:dyDescent="0.25">
      <c r="A112" s="3" t="s">
        <v>3402</v>
      </c>
      <c r="B112" s="3" t="s">
        <v>3427</v>
      </c>
    </row>
    <row r="113" spans="1:2" x14ac:dyDescent="0.25">
      <c r="A113" s="3" t="s">
        <v>3402</v>
      </c>
      <c r="B113" s="3" t="s">
        <v>3449</v>
      </c>
    </row>
    <row r="114" spans="1:2" x14ac:dyDescent="0.25">
      <c r="A114" s="3" t="s">
        <v>3402</v>
      </c>
      <c r="B114" s="3" t="s">
        <v>3487</v>
      </c>
    </row>
    <row r="115" spans="1:2" x14ac:dyDescent="0.25">
      <c r="A115" s="3" t="s">
        <v>3402</v>
      </c>
      <c r="B115" s="3" t="s">
        <v>3515</v>
      </c>
    </row>
    <row r="116" spans="1:2" x14ac:dyDescent="0.25">
      <c r="A116" s="3" t="s">
        <v>3402</v>
      </c>
      <c r="B116" s="3" t="s">
        <v>3537</v>
      </c>
    </row>
    <row r="117" spans="1:2" x14ac:dyDescent="0.25">
      <c r="A117" s="3" t="s">
        <v>3402</v>
      </c>
      <c r="B117" s="3" t="s">
        <v>3562</v>
      </c>
    </row>
    <row r="118" spans="1:2" x14ac:dyDescent="0.25">
      <c r="A118" s="3" t="s">
        <v>3581</v>
      </c>
      <c r="B118" s="3" t="s">
        <v>3582</v>
      </c>
    </row>
    <row r="119" spans="1:2" x14ac:dyDescent="0.25">
      <c r="A119" s="3" t="s">
        <v>3581</v>
      </c>
      <c r="B119" s="3" t="s">
        <v>3610</v>
      </c>
    </row>
    <row r="120" spans="1:2" x14ac:dyDescent="0.25">
      <c r="A120" s="3" t="s">
        <v>3581</v>
      </c>
      <c r="B120" s="3" t="s">
        <v>3666</v>
      </c>
    </row>
    <row r="121" spans="1:2" x14ac:dyDescent="0.25">
      <c r="A121" s="3" t="s">
        <v>3721</v>
      </c>
      <c r="B121" s="3" t="s">
        <v>3722</v>
      </c>
    </row>
    <row r="122" spans="1:2" x14ac:dyDescent="0.25">
      <c r="A122" s="3" t="s">
        <v>3721</v>
      </c>
      <c r="B122" s="3" t="s">
        <v>3750</v>
      </c>
    </row>
    <row r="123" spans="1:2" x14ac:dyDescent="0.25">
      <c r="A123" s="3" t="s">
        <v>3721</v>
      </c>
      <c r="B123" s="3" t="s">
        <v>3775</v>
      </c>
    </row>
    <row r="124" spans="1:2" x14ac:dyDescent="0.25">
      <c r="A124" s="3" t="s">
        <v>3721</v>
      </c>
      <c r="B124" s="3" t="s">
        <v>3777</v>
      </c>
    </row>
    <row r="125" spans="1:2" x14ac:dyDescent="0.25">
      <c r="A125" s="3" t="s">
        <v>3721</v>
      </c>
      <c r="B125" s="3" t="s">
        <v>3779</v>
      </c>
    </row>
    <row r="126" spans="1:2" x14ac:dyDescent="0.25">
      <c r="A126" s="3" t="s">
        <v>3721</v>
      </c>
      <c r="B126" s="3" t="s">
        <v>3780</v>
      </c>
    </row>
    <row r="127" spans="1:2" x14ac:dyDescent="0.25">
      <c r="A127" s="3" t="s">
        <v>3721</v>
      </c>
      <c r="B127" s="3" t="s">
        <v>3781</v>
      </c>
    </row>
    <row r="128" spans="1:2" x14ac:dyDescent="0.25">
      <c r="A128" s="3" t="s">
        <v>3721</v>
      </c>
      <c r="B128" s="3" t="s">
        <v>3783</v>
      </c>
    </row>
    <row r="129" spans="1:2" x14ac:dyDescent="0.25">
      <c r="A129" s="3" t="s">
        <v>3721</v>
      </c>
      <c r="B129" s="3" t="s">
        <v>3784</v>
      </c>
    </row>
    <row r="130" spans="1:2" x14ac:dyDescent="0.25">
      <c r="A130" s="3" t="s">
        <v>3721</v>
      </c>
      <c r="B130" s="3" t="s">
        <v>3785</v>
      </c>
    </row>
    <row r="131" spans="1:2" x14ac:dyDescent="0.25">
      <c r="A131" s="3" t="s">
        <v>3721</v>
      </c>
      <c r="B131" s="3" t="s">
        <v>3786</v>
      </c>
    </row>
    <row r="132" spans="1:2" x14ac:dyDescent="0.25">
      <c r="A132" s="3" t="s">
        <v>3721</v>
      </c>
      <c r="B132" s="3" t="s">
        <v>3787</v>
      </c>
    </row>
    <row r="133" spans="1:2" x14ac:dyDescent="0.25">
      <c r="A133" s="3" t="s">
        <v>3721</v>
      </c>
      <c r="B133" s="3" t="s">
        <v>3788</v>
      </c>
    </row>
    <row r="134" spans="1:2" x14ac:dyDescent="0.25">
      <c r="A134" s="3" t="s">
        <v>3721</v>
      </c>
      <c r="B134" s="3" t="s">
        <v>3789</v>
      </c>
    </row>
    <row r="135" spans="1:2" x14ac:dyDescent="0.25">
      <c r="A135" s="3" t="s">
        <v>3721</v>
      </c>
      <c r="B135" s="3" t="s">
        <v>3790</v>
      </c>
    </row>
    <row r="136" spans="1:2" x14ac:dyDescent="0.25">
      <c r="A136" s="3" t="s">
        <v>3721</v>
      </c>
      <c r="B136" s="3" t="s">
        <v>3791</v>
      </c>
    </row>
    <row r="137" spans="1:2" x14ac:dyDescent="0.25">
      <c r="A137" s="3" t="s">
        <v>3721</v>
      </c>
      <c r="B137" s="3" t="s">
        <v>3792</v>
      </c>
    </row>
    <row r="138" spans="1:2" x14ac:dyDescent="0.25">
      <c r="A138" s="3" t="s">
        <v>3721</v>
      </c>
      <c r="B138" s="3" t="s">
        <v>3793</v>
      </c>
    </row>
    <row r="139" spans="1:2" x14ac:dyDescent="0.25">
      <c r="A139" s="3" t="s">
        <v>3807</v>
      </c>
      <c r="B139" s="3" t="s">
        <v>3808</v>
      </c>
    </row>
    <row r="140" spans="1:2" x14ac:dyDescent="0.25">
      <c r="A140" s="3" t="s">
        <v>3807</v>
      </c>
      <c r="B140" s="3" t="s">
        <v>3843</v>
      </c>
    </row>
    <row r="141" spans="1:2" x14ac:dyDescent="0.25">
      <c r="A141" s="3" t="s">
        <v>3877</v>
      </c>
      <c r="B141" s="3" t="s">
        <v>3878</v>
      </c>
    </row>
    <row r="142" spans="1:2" x14ac:dyDescent="0.25">
      <c r="A142" s="3" t="s">
        <v>3877</v>
      </c>
      <c r="B142" s="3" t="s">
        <v>3963</v>
      </c>
    </row>
    <row r="143" spans="1:2" x14ac:dyDescent="0.25">
      <c r="A143" s="3" t="s">
        <v>3877</v>
      </c>
      <c r="B143" s="3" t="s">
        <v>3985</v>
      </c>
    </row>
    <row r="144" spans="1:2" x14ac:dyDescent="0.25">
      <c r="A144" s="3" t="s">
        <v>3877</v>
      </c>
      <c r="B144" s="3" t="s">
        <v>4013</v>
      </c>
    </row>
    <row r="145" spans="1:2" x14ac:dyDescent="0.25">
      <c r="A145" s="3" t="s">
        <v>3877</v>
      </c>
      <c r="B145" s="3" t="s">
        <v>4033</v>
      </c>
    </row>
    <row r="146" spans="1:2" x14ac:dyDescent="0.25">
      <c r="A146" s="3" t="s">
        <v>3877</v>
      </c>
      <c r="B146" s="3" t="s">
        <v>4058</v>
      </c>
    </row>
    <row r="147" spans="1:2" x14ac:dyDescent="0.25">
      <c r="A147" s="3" t="s">
        <v>3877</v>
      </c>
      <c r="B147" s="3" t="s">
        <v>4092</v>
      </c>
    </row>
    <row r="148" spans="1:2" x14ac:dyDescent="0.25">
      <c r="A148" s="3" t="s">
        <v>3877</v>
      </c>
      <c r="B148" s="3" t="s">
        <v>4109</v>
      </c>
    </row>
    <row r="149" spans="1:2" x14ac:dyDescent="0.25">
      <c r="A149" s="3" t="s">
        <v>3877</v>
      </c>
      <c r="B149" s="3" t="s">
        <v>4129</v>
      </c>
    </row>
    <row r="150" spans="1:2" x14ac:dyDescent="0.25">
      <c r="A150" s="3" t="s">
        <v>3877</v>
      </c>
      <c r="B150" s="3" t="s">
        <v>4151</v>
      </c>
    </row>
    <row r="151" spans="1:2" x14ac:dyDescent="0.25">
      <c r="A151" s="3" t="s">
        <v>3877</v>
      </c>
      <c r="B151" s="3" t="s">
        <v>4176</v>
      </c>
    </row>
    <row r="152" spans="1:2" x14ac:dyDescent="0.25">
      <c r="A152" s="3" t="s">
        <v>3877</v>
      </c>
      <c r="B152" s="3" t="s">
        <v>4195</v>
      </c>
    </row>
    <row r="153" spans="1:2" x14ac:dyDescent="0.25">
      <c r="A153" s="3" t="s">
        <v>3877</v>
      </c>
      <c r="B153" s="3" t="s">
        <v>4231</v>
      </c>
    </row>
    <row r="154" spans="1:2" x14ac:dyDescent="0.25">
      <c r="A154" s="3" t="s">
        <v>3877</v>
      </c>
      <c r="B154" s="3" t="s">
        <v>4261</v>
      </c>
    </row>
    <row r="155" spans="1:2" x14ac:dyDescent="0.25">
      <c r="A155" s="3" t="s">
        <v>3877</v>
      </c>
      <c r="B155" s="3" t="s">
        <v>4283</v>
      </c>
    </row>
    <row r="156" spans="1:2" x14ac:dyDescent="0.25">
      <c r="A156" s="3" t="s">
        <v>3877</v>
      </c>
      <c r="B156" s="3" t="s">
        <v>4299</v>
      </c>
    </row>
    <row r="157" spans="1:2" x14ac:dyDescent="0.25">
      <c r="A157" s="3" t="s">
        <v>3877</v>
      </c>
      <c r="B157" s="3" t="s">
        <v>4326</v>
      </c>
    </row>
    <row r="158" spans="1:2" x14ac:dyDescent="0.25">
      <c r="A158" s="3" t="s">
        <v>3877</v>
      </c>
      <c r="B158" s="3" t="s">
        <v>4354</v>
      </c>
    </row>
    <row r="159" spans="1:2" x14ac:dyDescent="0.25">
      <c r="A159" s="3" t="s">
        <v>3877</v>
      </c>
      <c r="B159" s="3" t="s">
        <v>4400</v>
      </c>
    </row>
    <row r="160" spans="1:2" x14ac:dyDescent="0.25">
      <c r="A160" s="3" t="s">
        <v>3877</v>
      </c>
      <c r="B160" s="3" t="s">
        <v>4427</v>
      </c>
    </row>
    <row r="161" spans="1:2" x14ac:dyDescent="0.25">
      <c r="A161" s="3" t="s">
        <v>3877</v>
      </c>
      <c r="B161" s="3" t="s">
        <v>4451</v>
      </c>
    </row>
    <row r="162" spans="1:2" x14ac:dyDescent="0.25">
      <c r="A162" s="3" t="s">
        <v>3877</v>
      </c>
      <c r="B162" s="3" t="s">
        <v>4476</v>
      </c>
    </row>
    <row r="163" spans="1:2" x14ac:dyDescent="0.25">
      <c r="A163" s="3" t="s">
        <v>4568</v>
      </c>
      <c r="B163" s="3" t="s">
        <v>4569</v>
      </c>
    </row>
    <row r="164" spans="1:2" x14ac:dyDescent="0.25">
      <c r="A164" s="3" t="s">
        <v>4568</v>
      </c>
      <c r="B164" s="3" t="s">
        <v>4599</v>
      </c>
    </row>
    <row r="165" spans="1:2" x14ac:dyDescent="0.25">
      <c r="A165" s="3" t="s">
        <v>4568</v>
      </c>
      <c r="B165" s="3" t="s">
        <v>4637</v>
      </c>
    </row>
    <row r="166" spans="1:2" x14ac:dyDescent="0.25">
      <c r="A166" s="3" t="s">
        <v>4673</v>
      </c>
      <c r="B166" s="3" t="s">
        <v>4674</v>
      </c>
    </row>
    <row r="167" spans="1:2" x14ac:dyDescent="0.25">
      <c r="A167" s="3" t="s">
        <v>4673</v>
      </c>
      <c r="B167" s="3" t="s">
        <v>4707</v>
      </c>
    </row>
    <row r="168" spans="1:2" x14ac:dyDescent="0.25">
      <c r="A168" s="3" t="s">
        <v>4673</v>
      </c>
      <c r="B168" s="3" t="s">
        <v>4732</v>
      </c>
    </row>
    <row r="169" spans="1:2" x14ac:dyDescent="0.25">
      <c r="A169" s="3" t="s">
        <v>4673</v>
      </c>
      <c r="B169" s="3" t="s">
        <v>4784</v>
      </c>
    </row>
    <row r="170" spans="1:2" x14ac:dyDescent="0.25">
      <c r="A170" s="3" t="s">
        <v>4673</v>
      </c>
      <c r="B170" s="3" t="s">
        <v>4811</v>
      </c>
    </row>
    <row r="171" spans="1:2" x14ac:dyDescent="0.25">
      <c r="A171" s="3" t="s">
        <v>4673</v>
      </c>
      <c r="B171" s="3" t="s">
        <v>4843</v>
      </c>
    </row>
    <row r="172" spans="1:2" x14ac:dyDescent="0.25">
      <c r="A172" s="3" t="s">
        <v>4673</v>
      </c>
      <c r="B172" s="3" t="s">
        <v>4863</v>
      </c>
    </row>
    <row r="173" spans="1:2" x14ac:dyDescent="0.25">
      <c r="A173" s="3" t="s">
        <v>4673</v>
      </c>
      <c r="B173" s="3" t="s">
        <v>4899</v>
      </c>
    </row>
    <row r="174" spans="1:2" x14ac:dyDescent="0.25">
      <c r="A174" s="3" t="s">
        <v>4673</v>
      </c>
      <c r="B174" s="3" t="s">
        <v>4936</v>
      </c>
    </row>
    <row r="175" spans="1:2" x14ac:dyDescent="0.25">
      <c r="A175" s="3" t="s">
        <v>4673</v>
      </c>
      <c r="B175" s="3" t="s">
        <v>4978</v>
      </c>
    </row>
    <row r="176" spans="1:2" x14ac:dyDescent="0.25">
      <c r="A176" s="3" t="s">
        <v>4673</v>
      </c>
      <c r="B176" s="3" t="s">
        <v>5006</v>
      </c>
    </row>
    <row r="177" spans="1:2" x14ac:dyDescent="0.25">
      <c r="A177" s="3" t="s">
        <v>5040</v>
      </c>
      <c r="B177" s="3" t="s">
        <v>5041</v>
      </c>
    </row>
    <row r="178" spans="1:2" x14ac:dyDescent="0.25">
      <c r="A178" s="3" t="s">
        <v>5040</v>
      </c>
      <c r="B178" s="3" t="s">
        <v>5069</v>
      </c>
    </row>
    <row r="179" spans="1:2" x14ac:dyDescent="0.25">
      <c r="A179" s="3" t="s">
        <v>5108</v>
      </c>
      <c r="B179" s="3" t="s">
        <v>5109</v>
      </c>
    </row>
    <row r="180" spans="1:2" x14ac:dyDescent="0.25">
      <c r="A180" s="3" t="s">
        <v>5150</v>
      </c>
      <c r="B180" s="3" t="s">
        <v>5151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B2220-7930-4ADD-8A91-616EF6E3DE9E}">
  <dimension ref="A1:E8"/>
  <sheetViews>
    <sheetView workbookViewId="0">
      <selection activeCell="E9" sqref="E9"/>
    </sheetView>
  </sheetViews>
  <sheetFormatPr baseColWidth="10" defaultRowHeight="15" x14ac:dyDescent="0.25"/>
  <cols>
    <col min="1" max="1" width="16.7109375" bestFit="1" customWidth="1"/>
    <col min="2" max="2" width="16.7109375" customWidth="1"/>
    <col min="4" max="4" width="11.85546875" bestFit="1" customWidth="1"/>
  </cols>
  <sheetData>
    <row r="1" spans="1:5" x14ac:dyDescent="0.25">
      <c r="A1" t="s">
        <v>5666</v>
      </c>
      <c r="B1" t="s">
        <v>5666</v>
      </c>
      <c r="D1">
        <f>+COUNTIF(join2022!$X$1:$X$1286,rangos!B1)</f>
        <v>43</v>
      </c>
    </row>
    <row r="2" spans="1:5" x14ac:dyDescent="0.25">
      <c r="A2" t="s">
        <v>5667</v>
      </c>
      <c r="B2" t="s">
        <v>5675</v>
      </c>
      <c r="C2" t="s">
        <v>5676</v>
      </c>
      <c r="D2">
        <f>+COUNTIFS(join2022!$X$1:$X$1286,rangos!B2,join2022!$X$1:$X$1286,rangos!C2)</f>
        <v>90</v>
      </c>
    </row>
    <row r="3" spans="1:5" x14ac:dyDescent="0.25">
      <c r="A3" t="s">
        <v>5669</v>
      </c>
      <c r="B3" t="s">
        <v>5673</v>
      </c>
      <c r="C3" t="s">
        <v>5677</v>
      </c>
      <c r="D3">
        <f>+COUNTIFS(join2022!$X$1:$X$1286,rangos!B3,join2022!$X$1:$X$1286,rangos!C3)</f>
        <v>134</v>
      </c>
    </row>
    <row r="4" spans="1:5" x14ac:dyDescent="0.25">
      <c r="A4" t="s">
        <v>5679</v>
      </c>
      <c r="B4">
        <v>0</v>
      </c>
      <c r="D4">
        <f>+COUNTIF(join2022!$X$1:$X$1286,rangos!B4)</f>
        <v>124</v>
      </c>
      <c r="E4">
        <f>+SUM(D1:D4)</f>
        <v>391</v>
      </c>
    </row>
    <row r="5" spans="1:5" x14ac:dyDescent="0.25">
      <c r="A5" t="s">
        <v>5669</v>
      </c>
      <c r="B5" t="s">
        <v>5678</v>
      </c>
      <c r="C5" t="s">
        <v>5674</v>
      </c>
      <c r="D5">
        <f>+COUNTIFS(join2022!$X$1:$X$1286,rangos!B5,join2022!$X$1:$X$1286,rangos!C5)</f>
        <v>75</v>
      </c>
    </row>
    <row r="6" spans="1:5" x14ac:dyDescent="0.25">
      <c r="A6" t="s">
        <v>5668</v>
      </c>
      <c r="B6" t="s">
        <v>5672</v>
      </c>
      <c r="C6" t="s">
        <v>5671</v>
      </c>
      <c r="D6">
        <f>+COUNTIFS(join2022!$X$1:$X$1286,rangos!B6,join2022!$X$1:$X$1286,rangos!C6)</f>
        <v>57</v>
      </c>
    </row>
    <row r="7" spans="1:5" x14ac:dyDescent="0.25">
      <c r="A7" t="s">
        <v>5670</v>
      </c>
      <c r="B7" t="s">
        <v>5670</v>
      </c>
      <c r="D7">
        <f>+COUNTIF(join2022!$X$1:$X$1286,rangos!B7)</f>
        <v>334</v>
      </c>
    </row>
    <row r="8" spans="1:5" x14ac:dyDescent="0.25">
      <c r="D8">
        <f>+SUM(D1:D7)</f>
        <v>857</v>
      </c>
      <c r="E8">
        <f>+E4/D8</f>
        <v>0.45624270711785297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Glosario</vt:lpstr>
      <vt:lpstr>origen</vt:lpstr>
      <vt:lpstr>Hoja4</vt:lpstr>
      <vt:lpstr>Hoja2</vt:lpstr>
      <vt:lpstr>join2022</vt:lpstr>
      <vt:lpstr>2021 results</vt:lpstr>
      <vt:lpstr>Hoja3</vt:lpstr>
      <vt:lpstr>Hoja1</vt:lpstr>
      <vt:lpstr>rangos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Ximena Estay</dc:creator>
  <cp:lastModifiedBy>Jose</cp:lastModifiedBy>
  <cp:lastPrinted>2022-10-14T14:38:34Z</cp:lastPrinted>
  <dcterms:created xsi:type="dcterms:W3CDTF">2022-10-14T14:35:58Z</dcterms:created>
  <dcterms:modified xsi:type="dcterms:W3CDTF">2022-10-25T11:53:37Z</dcterms:modified>
</cp:coreProperties>
</file>